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FL-FS21\share\200350障害福祉課\22 福祉・介護職員等処遇改善加算\07 人材確保・職場環境改善等事業【R6国補正】\06_県交付要綱\"/>
    </mc:Choice>
  </mc:AlternateContent>
  <xr:revisionPtr revIDLastSave="0" documentId="13_ncr:1_{FC3382E4-5D43-49F1-825E-3B39377F387E}" xr6:coauthVersionLast="47" xr6:coauthVersionMax="47" xr10:uidLastSave="{00000000-0000-0000-0000-000000000000}"/>
  <bookViews>
    <workbookView xWindow="-98" yWindow="-98" windowWidth="21795" windowHeight="1387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基本情報入力シート!$A$1:$AA$51</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<sst xmlns="http://schemas.openxmlformats.org/spreadsheetml/2006/main" count="3744" uniqueCount="1933">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</sst>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4652" y="746308"/>
          <a:ext cx="4345517" cy="117110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847136"/>
          <a:ext cx="8421286" cy="141681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23813</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80" zoomScaleNormal="100" zoomScaleSheetLayoutView="80" workbookViewId="0">
      <selection activeCell="AI39" sqref="AI39"/>
    </sheetView>
  </sheetViews>
  <sheetFormatPr defaultColWidth="9" defaultRowHeight="20.100000000000001" customHeight="1"/>
  <cols>
    <col min="1" max="1" width="4.6640625" style="24" customWidth="1"/>
    <col min="2" max="2" width="11" style="24" customWidth="1"/>
    <col min="3" max="11" width="1.796875" style="24" customWidth="1"/>
    <col min="12" max="12" width="2.1328125" style="24" customWidth="1"/>
    <col min="13" max="17" width="2.796875" style="24" customWidth="1"/>
    <col min="18" max="22" width="2.6640625" style="24" customWidth="1"/>
    <col min="23" max="23" width="14.1328125" style="24" customWidth="1"/>
    <col min="24" max="24" width="25" style="24" customWidth="1"/>
    <col min="25" max="25" width="40.6640625" style="24" customWidth="1"/>
    <col min="26" max="26" width="8.6640625" style="24" customWidth="1"/>
    <col min="27" max="27" width="7.132812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5"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24" t="s">
        <v>20</v>
      </c>
      <c r="D25" s="224"/>
      <c r="E25" s="224"/>
      <c r="F25" s="224"/>
      <c r="G25" s="224"/>
      <c r="H25" s="224"/>
      <c r="I25" s="224"/>
      <c r="J25" s="224"/>
      <c r="K25" s="224"/>
      <c r="L25" s="225"/>
      <c r="M25" s="226"/>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2.75">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25"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c r="D40" s="255"/>
      <c r="E40" s="255"/>
      <c r="F40" s="255"/>
      <c r="G40" s="255"/>
      <c r="H40" s="255"/>
      <c r="I40" s="255"/>
      <c r="J40" s="255"/>
      <c r="K40" s="255"/>
      <c r="L40" s="255"/>
      <c r="M40" s="249"/>
      <c r="N40" s="249"/>
      <c r="O40" s="249"/>
      <c r="P40" s="249"/>
      <c r="Q40" s="249"/>
      <c r="R40" s="250"/>
      <c r="S40" s="250"/>
      <c r="T40" s="250"/>
      <c r="U40" s="250"/>
      <c r="V40" s="250"/>
      <c r="W40" s="4"/>
      <c r="X40" s="163"/>
      <c r="Y40" s="173"/>
      <c r="Z40" s="172" t="str">
        <f>IFERROR(VLOOKUP(Y40, 【参考】数式用!$A$3:$B$48, 2, FALSE), "")</f>
        <v/>
      </c>
      <c r="AA40" s="87"/>
      <c r="AC40" s="201"/>
      <c r="AD40" s="201"/>
      <c r="AE40" s="201"/>
      <c r="AF40" s="201"/>
      <c r="AG40" s="201"/>
      <c r="AH40" s="201"/>
      <c r="AI40" s="201"/>
      <c r="AJ40" s="201"/>
      <c r="AK40" s="201"/>
      <c r="AL40" s="201"/>
      <c r="AM40" s="201"/>
      <c r="AN40" s="201"/>
      <c r="AO40" s="201"/>
    </row>
    <row r="41" spans="1:41" ht="38.25" customHeight="1">
      <c r="A41" s="28"/>
      <c r="B41" s="145">
        <f>B40+1</f>
        <v>2</v>
      </c>
      <c r="C41" s="256"/>
      <c r="D41" s="257"/>
      <c r="E41" s="257"/>
      <c r="F41" s="257"/>
      <c r="G41" s="257"/>
      <c r="H41" s="257"/>
      <c r="I41" s="257"/>
      <c r="J41" s="257"/>
      <c r="K41" s="257"/>
      <c r="L41" s="258"/>
      <c r="M41" s="277"/>
      <c r="N41" s="278"/>
      <c r="O41" s="278"/>
      <c r="P41" s="278"/>
      <c r="Q41" s="279"/>
      <c r="R41" s="245"/>
      <c r="S41" s="245"/>
      <c r="T41" s="245"/>
      <c r="U41" s="245"/>
      <c r="V41" s="245"/>
      <c r="W41" s="162"/>
      <c r="X41" s="167"/>
      <c r="Y41" s="174"/>
      <c r="Z41" s="172" t="str">
        <f>IFERROR(VLOOKUP(Y41, 【参考】数式用!$A$3:$B$48, 2, FALSE), "")</f>
        <v/>
      </c>
      <c r="AA41" s="39"/>
    </row>
    <row r="42" spans="1:41" ht="38.25" customHeight="1">
      <c r="A42" s="28"/>
      <c r="B42" s="145">
        <f t="shared" ref="B42:B105" si="0">B41+1</f>
        <v>3</v>
      </c>
      <c r="C42" s="256"/>
      <c r="D42" s="257"/>
      <c r="E42" s="257"/>
      <c r="F42" s="257"/>
      <c r="G42" s="257"/>
      <c r="H42" s="257"/>
      <c r="I42" s="257"/>
      <c r="J42" s="257"/>
      <c r="K42" s="257"/>
      <c r="L42" s="258"/>
      <c r="M42" s="277"/>
      <c r="N42" s="278"/>
      <c r="O42" s="278"/>
      <c r="P42" s="278"/>
      <c r="Q42" s="279"/>
      <c r="R42" s="245"/>
      <c r="S42" s="245"/>
      <c r="T42" s="245"/>
      <c r="U42" s="245"/>
      <c r="V42" s="245"/>
      <c r="W42" s="162"/>
      <c r="X42" s="187"/>
      <c r="Y42" s="174"/>
      <c r="Z42" s="172" t="str">
        <f>IFERROR(VLOOKUP(Y42, 【参考】数式用!$A$3:$B$48, 2, FALSE), "")</f>
        <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90" zoomScaleNormal="120" zoomScaleSheetLayoutView="90" workbookViewId="0">
      <selection activeCell="A58" sqref="A58:AJ58"/>
    </sheetView>
  </sheetViews>
  <sheetFormatPr defaultColWidth="9" defaultRowHeight="12.75"/>
  <cols>
    <col min="1" max="1" width="2.46484375" style="42" customWidth="1"/>
    <col min="2" max="3" width="2.796875" style="42" customWidth="1"/>
    <col min="4" max="4" width="3.46484375" style="42" customWidth="1"/>
    <col min="5" max="6" width="2.796875" style="42" customWidth="1"/>
    <col min="7" max="11" width="2.46484375" style="42" customWidth="1"/>
    <col min="12" max="13" width="3" style="42" customWidth="1"/>
    <col min="14" max="24" width="2.46484375" style="42" customWidth="1"/>
    <col min="25" max="25" width="5.86328125" style="42" customWidth="1"/>
    <col min="26" max="34" width="2.46484375" style="42" customWidth="1"/>
    <col min="35" max="35" width="2.86328125" style="42" customWidth="1"/>
    <col min="36" max="36" width="2.46484375" style="42" customWidth="1"/>
    <col min="37" max="37" width="4.1328125" style="42" customWidth="1"/>
    <col min="38" max="46" width="9" style="42"/>
    <col min="47" max="47" width="13.199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5" t="s">
        <v>10</v>
      </c>
      <c r="AD1" s="366"/>
      <c r="AE1" s="366"/>
      <c r="AF1" s="365" t="str">
        <f>IF(基本情報入力シート!C18="", "", 基本情報入力シート!C18)</f>
        <v/>
      </c>
      <c r="AG1" s="366"/>
      <c r="AH1" s="366"/>
      <c r="AI1" s="366"/>
      <c r="AJ1" s="36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149999999999999">
      <c r="A3" s="368" t="s">
        <v>1852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0" t="s">
        <v>0</v>
      </c>
      <c r="B6" s="371"/>
      <c r="C6" s="371"/>
      <c r="D6" s="371"/>
      <c r="E6" s="371"/>
      <c r="F6" s="372"/>
      <c r="G6" s="373"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47" s="43" customFormat="1" ht="22.5" customHeight="1">
      <c r="A7" s="308" t="s">
        <v>15</v>
      </c>
      <c r="B7" s="309"/>
      <c r="C7" s="309"/>
      <c r="D7" s="309"/>
      <c r="E7" s="309"/>
      <c r="F7" s="310"/>
      <c r="G7" s="311" t="str">
        <f>IF(基本情報入力シート!M23="","",基本情報入力シート!M23)</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7" s="43" customFormat="1" ht="12.75" customHeight="1">
      <c r="A8" s="314" t="s">
        <v>11</v>
      </c>
      <c r="B8" s="315"/>
      <c r="C8" s="315"/>
      <c r="D8" s="315"/>
      <c r="E8" s="315"/>
      <c r="F8" s="315"/>
      <c r="G8" s="124" t="s">
        <v>1</v>
      </c>
      <c r="H8" s="320" t="str">
        <f>IF(基本情報入力シート!AB24="－","",基本情報入力シート!AB24)</f>
        <v/>
      </c>
      <c r="I8" s="320"/>
      <c r="J8" s="320"/>
      <c r="K8" s="320"/>
      <c r="L8" s="321"/>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6"/>
      <c r="B9" s="317"/>
      <c r="C9" s="317"/>
      <c r="D9" s="317"/>
      <c r="E9" s="317"/>
      <c r="F9" s="317"/>
      <c r="G9" s="322" t="str">
        <f>IF(基本情報入力シート!M25="","",基本情報入力シート!M25)</f>
        <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43" customFormat="1" ht="12" customHeight="1">
      <c r="A10" s="318"/>
      <c r="B10" s="319"/>
      <c r="C10" s="319"/>
      <c r="D10" s="319"/>
      <c r="E10" s="319"/>
      <c r="F10" s="319"/>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74" t="s">
        <v>0</v>
      </c>
      <c r="B11" s="375"/>
      <c r="C11" s="375"/>
      <c r="D11" s="375"/>
      <c r="E11" s="375"/>
      <c r="F11" s="375"/>
      <c r="G11" s="373"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1"/>
      <c r="AS11" s="44"/>
    </row>
    <row r="12" spans="1:47" s="43" customFormat="1" ht="22.5" customHeight="1">
      <c r="A12" s="316" t="s">
        <v>12</v>
      </c>
      <c r="B12" s="317"/>
      <c r="C12" s="317"/>
      <c r="D12" s="317"/>
      <c r="E12" s="317"/>
      <c r="F12" s="317"/>
      <c r="G12" s="325" t="str">
        <f>IF(基本情報入力シート!M31="","",基本情報入力シート!M31)</f>
        <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76" t="s">
        <v>13</v>
      </c>
      <c r="B13" s="376"/>
      <c r="C13" s="376"/>
      <c r="D13" s="376"/>
      <c r="E13" s="376"/>
      <c r="F13" s="376"/>
      <c r="G13" s="377" t="s">
        <v>7</v>
      </c>
      <c r="H13" s="377"/>
      <c r="I13" s="377"/>
      <c r="J13" s="378"/>
      <c r="K13" s="379" t="str">
        <f>IF(基本情報入力シート!M32="","",基本情報入力シート!M32)</f>
        <v/>
      </c>
      <c r="L13" s="379"/>
      <c r="M13" s="379"/>
      <c r="N13" s="379"/>
      <c r="O13" s="379"/>
      <c r="P13" s="379"/>
      <c r="Q13" s="379"/>
      <c r="R13" s="379"/>
      <c r="S13" s="379"/>
      <c r="T13" s="379"/>
      <c r="U13" s="376" t="s">
        <v>14</v>
      </c>
      <c r="V13" s="376"/>
      <c r="W13" s="376"/>
      <c r="X13" s="376"/>
      <c r="Y13" s="379" t="str">
        <f>IF(基本情報入力シート!M33="","",基本情報入力シート!M33)</f>
        <v/>
      </c>
      <c r="Z13" s="379"/>
      <c r="AA13" s="379"/>
      <c r="AB13" s="379"/>
      <c r="AC13" s="379"/>
      <c r="AD13" s="379"/>
      <c r="AE13" s="379"/>
      <c r="AF13" s="379"/>
      <c r="AG13" s="379"/>
      <c r="AH13" s="379"/>
      <c r="AI13" s="379"/>
      <c r="AJ13" s="37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1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7" t="s">
        <v>1840</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53">
        <f>'別紙様式3-2（補助金）'!F5</f>
        <v>0</v>
      </c>
      <c r="AA16" s="354"/>
      <c r="AB16" s="354"/>
      <c r="AC16" s="354"/>
      <c r="AD16" s="354"/>
      <c r="AE16" s="354"/>
      <c r="AF16" s="354"/>
      <c r="AG16" s="355" t="s">
        <v>4</v>
      </c>
      <c r="AH16" s="356"/>
      <c r="AI16" s="46" t="str">
        <f>IF(G7="", "", IF(SUM(Z17:AF18)&gt;=Z16, "〇", "×"))</f>
        <v/>
      </c>
      <c r="AK16" s="345" t="s">
        <v>1848</v>
      </c>
      <c r="AL16" s="346"/>
      <c r="AM16" s="346"/>
      <c r="AN16" s="346"/>
      <c r="AO16" s="346"/>
      <c r="AP16" s="346"/>
      <c r="AQ16" s="346"/>
      <c r="AR16" s="346"/>
      <c r="AS16" s="346"/>
      <c r="AT16" s="346"/>
      <c r="AU16" s="347"/>
    </row>
    <row r="17" spans="1:47" s="24" customFormat="1" ht="19.5" customHeight="1">
      <c r="A17" s="357" t="s">
        <v>1841</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59"/>
      <c r="AB17" s="359"/>
      <c r="AC17" s="359"/>
      <c r="AD17" s="359"/>
      <c r="AE17" s="359"/>
      <c r="AF17" s="359"/>
      <c r="AG17" s="349" t="s">
        <v>4</v>
      </c>
      <c r="AH17" s="350"/>
      <c r="AI17" s="92"/>
      <c r="AJ17" s="92"/>
    </row>
    <row r="18" spans="1:47" s="24" customFormat="1" ht="19.5" customHeight="1">
      <c r="A18" s="362" t="s">
        <v>1827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c r="Z18" s="348">
        <f>SUM(Z19:AF21)</f>
        <v>0</v>
      </c>
      <c r="AA18" s="348"/>
      <c r="AB18" s="348"/>
      <c r="AC18" s="348"/>
      <c r="AD18" s="348"/>
      <c r="AE18" s="348"/>
      <c r="AF18" s="348"/>
      <c r="AG18" s="349" t="s">
        <v>4</v>
      </c>
      <c r="AH18" s="350"/>
      <c r="AI18" s="103"/>
      <c r="AJ18" s="103"/>
      <c r="AK18" s="47"/>
      <c r="AL18" s="47"/>
      <c r="AT18" s="45"/>
    </row>
    <row r="19" spans="1:47" s="24" customFormat="1" ht="19.5" customHeight="1">
      <c r="A19" s="197"/>
      <c r="B19" s="105"/>
      <c r="C19" s="105"/>
      <c r="D19" s="105"/>
      <c r="E19" s="105"/>
      <c r="F19" s="105"/>
      <c r="G19" s="105"/>
      <c r="H19" s="105"/>
      <c r="I19" s="105"/>
      <c r="J19" s="105"/>
      <c r="K19" s="105"/>
      <c r="L19" s="351" t="s">
        <v>1826</v>
      </c>
      <c r="M19" s="351"/>
      <c r="N19" s="351"/>
      <c r="O19" s="351"/>
      <c r="P19" s="351"/>
      <c r="Q19" s="351"/>
      <c r="R19" s="351"/>
      <c r="S19" s="351"/>
      <c r="T19" s="351"/>
      <c r="U19" s="351"/>
      <c r="V19" s="351"/>
      <c r="W19" s="351"/>
      <c r="X19" s="351"/>
      <c r="Y19" s="352"/>
      <c r="Z19" s="361"/>
      <c r="AA19" s="359"/>
      <c r="AB19" s="359"/>
      <c r="AC19" s="359"/>
      <c r="AD19" s="359"/>
      <c r="AE19" s="359"/>
      <c r="AF19" s="359"/>
      <c r="AG19" s="349" t="s">
        <v>4</v>
      </c>
      <c r="AH19" s="350"/>
      <c r="AI19" s="103"/>
      <c r="AJ19" s="103"/>
      <c r="AK19" s="47"/>
      <c r="AL19" s="47"/>
      <c r="AP19" s="180"/>
      <c r="AT19" s="45"/>
    </row>
    <row r="20" spans="1:47" s="24" customFormat="1" ht="19.5" customHeight="1">
      <c r="A20" s="197"/>
      <c r="B20" s="105"/>
      <c r="C20" s="105"/>
      <c r="D20" s="105"/>
      <c r="E20" s="105"/>
      <c r="F20" s="105"/>
      <c r="G20" s="105"/>
      <c r="H20" s="105"/>
      <c r="I20" s="105"/>
      <c r="J20" s="105"/>
      <c r="K20" s="105"/>
      <c r="L20" s="410" t="s">
        <v>1853</v>
      </c>
      <c r="M20" s="411"/>
      <c r="N20" s="411"/>
      <c r="O20" s="411"/>
      <c r="P20" s="411"/>
      <c r="Q20" s="411"/>
      <c r="R20" s="411"/>
      <c r="S20" s="411"/>
      <c r="T20" s="411"/>
      <c r="U20" s="411"/>
      <c r="V20" s="411"/>
      <c r="W20" s="411"/>
      <c r="X20" s="411"/>
      <c r="Y20" s="412"/>
      <c r="Z20" s="359"/>
      <c r="AA20" s="359"/>
      <c r="AB20" s="359"/>
      <c r="AC20" s="359"/>
      <c r="AD20" s="359"/>
      <c r="AE20" s="359"/>
      <c r="AF20" s="359"/>
      <c r="AG20" s="349" t="s">
        <v>4</v>
      </c>
      <c r="AH20" s="350"/>
      <c r="AI20" s="103"/>
      <c r="AJ20" s="103"/>
      <c r="AK20" s="47"/>
      <c r="AL20" s="47"/>
      <c r="AT20" s="45"/>
    </row>
    <row r="21" spans="1:47" s="24" customFormat="1" ht="19.5" customHeight="1">
      <c r="A21" s="198"/>
      <c r="B21" s="106"/>
      <c r="C21" s="106"/>
      <c r="D21" s="106"/>
      <c r="E21" s="106"/>
      <c r="F21" s="106"/>
      <c r="G21" s="106"/>
      <c r="H21" s="106"/>
      <c r="I21" s="106"/>
      <c r="J21" s="106"/>
      <c r="K21" s="106"/>
      <c r="L21" s="383" t="s">
        <v>1825</v>
      </c>
      <c r="M21" s="384"/>
      <c r="N21" s="384"/>
      <c r="O21" s="384"/>
      <c r="P21" s="384"/>
      <c r="Q21" s="384"/>
      <c r="R21" s="384"/>
      <c r="S21" s="384"/>
      <c r="T21" s="384"/>
      <c r="U21" s="384"/>
      <c r="V21" s="384"/>
      <c r="W21" s="384"/>
      <c r="X21" s="384"/>
      <c r="Y21" s="385"/>
      <c r="Z21" s="359"/>
      <c r="AA21" s="359"/>
      <c r="AB21" s="359"/>
      <c r="AC21" s="359"/>
      <c r="AD21" s="359"/>
      <c r="AE21" s="359"/>
      <c r="AF21" s="359"/>
      <c r="AG21" s="349" t="s">
        <v>4</v>
      </c>
      <c r="AH21" s="35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7" t="s">
        <v>1842</v>
      </c>
      <c r="B23" s="398"/>
      <c r="C23" s="398"/>
      <c r="D23" s="398"/>
      <c r="E23" s="398"/>
      <c r="F23" s="398"/>
      <c r="G23" s="398"/>
      <c r="H23" s="398"/>
      <c r="I23" s="398"/>
      <c r="J23" s="398"/>
      <c r="K23" s="398"/>
      <c r="L23" s="399"/>
      <c r="M23" s="400"/>
      <c r="N23" s="401"/>
      <c r="O23" s="401"/>
      <c r="P23" s="401"/>
      <c r="Q23" s="401"/>
      <c r="R23" s="401"/>
      <c r="S23" s="401"/>
      <c r="T23" s="401"/>
      <c r="U23" s="401"/>
      <c r="V23" s="401"/>
      <c r="W23" s="401"/>
      <c r="X23" s="401"/>
      <c r="Y23" s="401"/>
      <c r="Z23" s="401"/>
      <c r="AA23" s="401"/>
      <c r="AB23" s="401"/>
      <c r="AC23" s="401"/>
      <c r="AD23" s="401"/>
      <c r="AE23" s="401"/>
      <c r="AF23" s="401"/>
      <c r="AG23" s="401"/>
      <c r="AH23" s="402"/>
      <c r="AI23" s="155"/>
      <c r="AJ23" s="103"/>
      <c r="AK23" s="47"/>
      <c r="AL23" s="47"/>
      <c r="AT23" s="45"/>
    </row>
    <row r="24" spans="1:47" s="24" customFormat="1" ht="51" customHeight="1" thickBot="1">
      <c r="A24" s="407"/>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c r="AI24" s="46" t="str">
        <f>IF(G7="", "", IF(AND(Z21&gt;0, A24=""), "×", "○"))</f>
        <v/>
      </c>
      <c r="AK24" s="380" t="s">
        <v>1839</v>
      </c>
      <c r="AL24" s="381"/>
      <c r="AM24" s="381"/>
      <c r="AN24" s="381"/>
      <c r="AO24" s="381"/>
      <c r="AP24" s="381"/>
      <c r="AQ24" s="381"/>
      <c r="AR24" s="381"/>
      <c r="AS24" s="381"/>
      <c r="AT24" s="381"/>
      <c r="AU24" s="382"/>
    </row>
    <row r="25" spans="1:47" s="43" customFormat="1" ht="123.6" customHeight="1">
      <c r="A25" s="405" t="s">
        <v>1926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8" t="s">
        <v>1815</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row>
    <row r="28" spans="1:47" s="24" customFormat="1" ht="18.75" customHeight="1" thickBot="1">
      <c r="A28" s="181"/>
      <c r="B28" s="403" t="s">
        <v>1843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4"/>
      <c r="AI28" s="46" t="str">
        <f>IF(Z17=0,"",IF(A28="","×","○"))</f>
        <v/>
      </c>
    </row>
    <row r="29" spans="1:47" s="24" customFormat="1" ht="36.6" customHeight="1">
      <c r="A29" s="405" t="s">
        <v>1845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1" t="s">
        <v>1931</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7" customFormat="1" ht="41" customHeight="1" thickBot="1">
      <c r="A34" s="181"/>
      <c r="B34" s="342" t="s">
        <v>1929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
      </c>
      <c r="AJ36" s="115"/>
      <c r="AK36" s="394" t="s">
        <v>1820</v>
      </c>
      <c r="AL36" s="395"/>
      <c r="AM36" s="395"/>
      <c r="AN36" s="395"/>
      <c r="AO36" s="395"/>
      <c r="AP36" s="395"/>
      <c r="AQ36" s="395"/>
      <c r="AR36" s="395"/>
      <c r="AS36" s="395"/>
      <c r="AT36" s="395"/>
      <c r="AU36" s="39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89" t="s">
        <v>1821</v>
      </c>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0">
        <v>7</v>
      </c>
      <c r="E40" s="391"/>
      <c r="F40" s="56" t="s">
        <v>2</v>
      </c>
      <c r="G40" s="392"/>
      <c r="H40" s="393"/>
      <c r="I40" s="56" t="s">
        <v>3</v>
      </c>
      <c r="J40" s="392"/>
      <c r="K40" s="393"/>
      <c r="L40" s="56" t="s">
        <v>5</v>
      </c>
      <c r="M40" s="57"/>
      <c r="N40" s="390" t="s">
        <v>15</v>
      </c>
      <c r="O40" s="390"/>
      <c r="P40" s="390"/>
      <c r="Q40" s="406" t="str">
        <f>IF(基本情報入力シート!M23="","", 基本情報入力シート!M23)</f>
        <v/>
      </c>
      <c r="R40" s="406"/>
      <c r="S40" s="406"/>
      <c r="T40" s="406"/>
      <c r="U40" s="406"/>
      <c r="V40" s="406"/>
      <c r="W40" s="406"/>
      <c r="X40" s="406"/>
      <c r="Y40" s="406"/>
      <c r="Z40" s="406"/>
      <c r="AA40" s="406"/>
      <c r="AB40" s="406"/>
      <c r="AC40" s="406"/>
      <c r="AD40" s="406"/>
      <c r="AE40" s="406"/>
      <c r="AF40" s="406"/>
      <c r="AG40" s="406"/>
      <c r="AH40" s="406"/>
      <c r="AI40" s="58"/>
      <c r="AJ40" s="117"/>
    </row>
    <row r="41" spans="1:47" s="59" customFormat="1" ht="19.5" customHeight="1">
      <c r="A41" s="55"/>
      <c r="B41" s="60"/>
      <c r="C41" s="56"/>
      <c r="D41" s="56"/>
      <c r="E41" s="56"/>
      <c r="F41" s="56"/>
      <c r="G41" s="56"/>
      <c r="H41" s="56"/>
      <c r="I41" s="56"/>
      <c r="J41" s="56"/>
      <c r="K41" s="56"/>
      <c r="L41" s="56"/>
      <c r="M41" s="56"/>
      <c r="N41" s="339" t="s">
        <v>91</v>
      </c>
      <c r="O41" s="339"/>
      <c r="P41" s="339"/>
      <c r="Q41" s="303" t="s">
        <v>23</v>
      </c>
      <c r="R41" s="303"/>
      <c r="S41" s="304" t="str">
        <f>IF(基本情報入力シート!M27="", "", 基本情報入力シート!M27)</f>
        <v/>
      </c>
      <c r="T41" s="304"/>
      <c r="U41" s="304"/>
      <c r="V41" s="304"/>
      <c r="W41" s="304"/>
      <c r="X41" s="338" t="s">
        <v>24</v>
      </c>
      <c r="Y41" s="338"/>
      <c r="Z41" s="304" t="str">
        <f>IF(基本情報入力シート!M28="", "", 基本情報入力シート!M28)</f>
        <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40" t="s">
        <v>1819</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2" t="s">
        <v>1925</v>
      </c>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4"/>
      <c r="AJ49" s="68" t="str">
        <f>AI16</f>
        <v/>
      </c>
    </row>
    <row r="50" spans="1:36">
      <c r="A50" s="69" t="s">
        <v>94</v>
      </c>
      <c r="B50" s="335" t="s">
        <v>1854</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7"/>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29" t="s">
        <v>1844</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1932</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c r="A56" s="307" t="s">
        <v>1930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23813</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0" zoomScaleNormal="85" zoomScaleSheetLayoutView="80" zoomScalePageLayoutView="70" workbookViewId="0">
      <selection activeCell="BC12" sqref="BC12"/>
    </sheetView>
  </sheetViews>
  <sheetFormatPr defaultColWidth="2.46484375" defaultRowHeight="12.75"/>
  <cols>
    <col min="1" max="1" width="4" style="24" customWidth="1"/>
    <col min="2" max="2" width="16.6640625" style="70" customWidth="1"/>
    <col min="3" max="3" width="20.46484375" style="71" customWidth="1"/>
    <col min="4" max="4" width="11.6640625" style="24" customWidth="1"/>
    <col min="5" max="5" width="15.86328125" style="24" customWidth="1"/>
    <col min="6" max="6" width="31.1328125" style="24" customWidth="1"/>
    <col min="7" max="7" width="31.33203125" style="24" customWidth="1"/>
    <col min="8" max="8" width="5.33203125" style="88" customWidth="1"/>
    <col min="9" max="9" width="29" style="24" customWidth="1"/>
    <col min="10" max="10" width="17.46484375" style="24" customWidth="1"/>
    <col min="11" max="11" width="4.1328125" style="92" customWidth="1"/>
    <col min="12" max="16384" width="2.4648437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0" t="s">
        <v>15</v>
      </c>
      <c r="B3" s="421"/>
      <c r="C3" s="422" t="str">
        <f>IF(基本情報入力シート!M23="","",基本情報入力シート!M23)</f>
        <v/>
      </c>
      <c r="D3" s="423"/>
      <c r="E3" s="423"/>
      <c r="F3" s="424"/>
      <c r="G3" s="92"/>
      <c r="H3" s="129"/>
      <c r="I3" s="419" t="s">
        <v>1855</v>
      </c>
      <c r="J3" s="419"/>
      <c r="K3" s="147"/>
      <c r="L3" s="146"/>
      <c r="M3" s="146"/>
      <c r="N3" s="146"/>
      <c r="O3" s="146"/>
      <c r="P3" s="146"/>
      <c r="Q3" s="146"/>
      <c r="R3" s="146"/>
      <c r="S3" s="146"/>
      <c r="T3" s="146"/>
      <c r="U3" s="146"/>
      <c r="V3" s="146"/>
    </row>
    <row r="4" spans="1:22" ht="21" customHeight="1" thickBot="1">
      <c r="A4" s="135"/>
      <c r="B4" s="136"/>
      <c r="C4" s="137"/>
      <c r="D4" s="138"/>
      <c r="E4" s="138"/>
      <c r="F4" s="138"/>
      <c r="G4" s="134"/>
      <c r="H4" s="139"/>
      <c r="I4" s="419"/>
      <c r="J4" s="419"/>
      <c r="K4" s="147"/>
      <c r="L4" s="146"/>
      <c r="M4" s="146"/>
      <c r="N4" s="146"/>
      <c r="O4" s="146"/>
      <c r="P4" s="146"/>
      <c r="Q4" s="146"/>
      <c r="R4" s="146"/>
      <c r="S4" s="146"/>
      <c r="T4" s="146"/>
      <c r="U4" s="146"/>
      <c r="V4" s="146"/>
    </row>
    <row r="5" spans="1:22" ht="27.75" customHeight="1">
      <c r="A5" s="438" t="s">
        <v>1847</v>
      </c>
      <c r="B5" s="439"/>
      <c r="C5" s="439"/>
      <c r="D5" s="439"/>
      <c r="E5" s="440"/>
      <c r="F5" s="444">
        <f>IFERROR(SUM(I11:J110),"")</f>
        <v>0</v>
      </c>
      <c r="G5" s="134"/>
      <c r="H5" s="139"/>
      <c r="I5" s="419"/>
      <c r="J5" s="419"/>
      <c r="K5" s="147"/>
      <c r="L5" s="146"/>
      <c r="M5" s="146"/>
      <c r="N5" s="146"/>
      <c r="O5" s="146"/>
      <c r="P5" s="146"/>
      <c r="Q5" s="146"/>
      <c r="R5" s="146"/>
      <c r="S5" s="146"/>
      <c r="T5" s="146"/>
      <c r="U5" s="146"/>
      <c r="V5" s="146"/>
    </row>
    <row r="6" spans="1:22" ht="27.75" customHeight="1" thickBot="1">
      <c r="A6" s="441"/>
      <c r="B6" s="442"/>
      <c r="C6" s="442"/>
      <c r="D6" s="442"/>
      <c r="E6" s="443"/>
      <c r="F6" s="445"/>
      <c r="G6" s="134"/>
      <c r="H6" s="139"/>
      <c r="I6" s="419"/>
      <c r="J6" s="419"/>
    </row>
    <row r="7" spans="1:22" ht="21" customHeight="1" thickBot="1">
      <c r="A7" s="92"/>
      <c r="B7" s="126"/>
      <c r="C7" s="127"/>
      <c r="D7" s="92"/>
      <c r="E7" s="92"/>
      <c r="F7" s="92"/>
      <c r="G7" s="92"/>
      <c r="H7" s="129"/>
      <c r="I7" s="140"/>
      <c r="J7" s="92"/>
    </row>
    <row r="8" spans="1:22" ht="42.75" customHeight="1">
      <c r="A8" s="425"/>
      <c r="B8" s="428" t="s">
        <v>1857</v>
      </c>
      <c r="C8" s="431" t="s">
        <v>28</v>
      </c>
      <c r="D8" s="434" t="s">
        <v>32</v>
      </c>
      <c r="E8" s="434"/>
      <c r="F8" s="435" t="s">
        <v>39</v>
      </c>
      <c r="G8" s="435" t="s">
        <v>6</v>
      </c>
      <c r="H8" s="446" t="s">
        <v>1833</v>
      </c>
      <c r="I8" s="413" t="s">
        <v>1846</v>
      </c>
      <c r="J8" s="414"/>
    </row>
    <row r="9" spans="1:22" ht="39" customHeight="1">
      <c r="A9" s="426"/>
      <c r="B9" s="429"/>
      <c r="C9" s="432"/>
      <c r="D9" s="420"/>
      <c r="E9" s="420"/>
      <c r="F9" s="436"/>
      <c r="G9" s="436"/>
      <c r="H9" s="447"/>
      <c r="I9" s="415"/>
      <c r="J9" s="416"/>
    </row>
    <row r="10" spans="1:22" ht="57.75" customHeight="1" thickBot="1">
      <c r="A10" s="427"/>
      <c r="B10" s="430"/>
      <c r="C10" s="433"/>
      <c r="D10" s="148" t="s">
        <v>33</v>
      </c>
      <c r="E10" s="148" t="s">
        <v>34</v>
      </c>
      <c r="F10" s="437"/>
      <c r="G10" s="437"/>
      <c r="H10" s="448"/>
      <c r="I10" s="417"/>
      <c r="J10" s="418"/>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51"/>
      <c r="J11" s="452"/>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49"/>
      <c r="J12" s="450"/>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49"/>
      <c r="J13" s="45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9"/>
      <c r="J14" s="45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9"/>
      <c r="J15" s="45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9"/>
      <c r="J16" s="45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9"/>
      <c r="J17" s="45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9"/>
      <c r="J18" s="45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9"/>
      <c r="J19" s="45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9"/>
      <c r="J20" s="45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9"/>
      <c r="J21" s="45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9"/>
      <c r="J22" s="45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9"/>
      <c r="J23" s="45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9"/>
      <c r="J24" s="45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9"/>
      <c r="J25" s="45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9"/>
      <c r="J26" s="45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9"/>
      <c r="J27" s="45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9"/>
      <c r="J28" s="45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9"/>
      <c r="J29" s="45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9"/>
      <c r="J30" s="45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9"/>
      <c r="J31" s="45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9"/>
      <c r="J32" s="45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9"/>
      <c r="J33" s="45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9"/>
      <c r="J34" s="45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9"/>
      <c r="J35" s="45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9"/>
      <c r="J36" s="45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9"/>
      <c r="J37" s="45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9"/>
      <c r="J38" s="45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9"/>
      <c r="J39" s="45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9"/>
      <c r="J40" s="45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9"/>
      <c r="J41" s="45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9"/>
      <c r="J42" s="45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9"/>
      <c r="J43" s="45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9"/>
      <c r="J44" s="45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9"/>
      <c r="J45" s="45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9"/>
      <c r="J46" s="45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9"/>
      <c r="J47" s="45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9"/>
      <c r="J48" s="45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9"/>
      <c r="J49" s="45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9"/>
      <c r="J50" s="45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9"/>
      <c r="J51" s="45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9"/>
      <c r="J52" s="45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9"/>
      <c r="J53" s="45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9"/>
      <c r="J54" s="45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9"/>
      <c r="J55" s="45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9"/>
      <c r="J56" s="45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9"/>
      <c r="J57" s="45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9"/>
      <c r="J58" s="45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9"/>
      <c r="J59" s="45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9"/>
      <c r="J60" s="45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9"/>
      <c r="J61" s="45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9"/>
      <c r="J62" s="45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9"/>
      <c r="J63" s="45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9"/>
      <c r="J64" s="45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9"/>
      <c r="J65" s="45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9"/>
      <c r="J66" s="45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9"/>
      <c r="J67" s="45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9"/>
      <c r="J68" s="45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9"/>
      <c r="J69" s="45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9"/>
      <c r="J70" s="45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9"/>
      <c r="J71" s="45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9"/>
      <c r="J72" s="45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9"/>
      <c r="J73" s="45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9"/>
      <c r="J74" s="45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9"/>
      <c r="J75" s="45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9"/>
      <c r="J76" s="45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9"/>
      <c r="J77" s="45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9"/>
      <c r="J78" s="45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9"/>
      <c r="J79" s="45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9"/>
      <c r="J80" s="45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9"/>
      <c r="J81" s="45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9"/>
      <c r="J82" s="45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9"/>
      <c r="J83" s="45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9"/>
      <c r="J84" s="45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9"/>
      <c r="J85" s="45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9"/>
      <c r="J86" s="45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9"/>
      <c r="J87" s="45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9"/>
      <c r="J88" s="45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9"/>
      <c r="J89" s="45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9"/>
      <c r="J90" s="45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9"/>
      <c r="J91" s="45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9"/>
      <c r="J92" s="45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9"/>
      <c r="J93" s="45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9"/>
      <c r="J94" s="45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9"/>
      <c r="J95" s="45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9"/>
      <c r="J96" s="45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9"/>
      <c r="J97" s="45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9"/>
      <c r="J98" s="45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9"/>
      <c r="J99" s="45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9"/>
      <c r="J100" s="45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9"/>
      <c r="J101" s="45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9"/>
      <c r="J102" s="45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9"/>
      <c r="J103" s="45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9"/>
      <c r="J104" s="45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9"/>
      <c r="J105" s="45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9"/>
      <c r="J106" s="45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9"/>
      <c r="J107" s="45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9"/>
      <c r="J108" s="45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9"/>
      <c r="J109" s="45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3"/>
      <c r="J110" s="45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6328125" defaultRowHeight="12.75"/>
  <cols>
    <col min="1" max="1" width="51.46484375" style="186" customWidth="1"/>
    <col min="2" max="2" width="9.6640625" style="186" customWidth="1"/>
    <col min="6" max="6" width="9" style="13"/>
    <col min="7" max="7" width="10" style="13" customWidth="1"/>
    <col min="9" max="9" width="43.86328125" style="157" customWidth="1"/>
  </cols>
  <sheetData>
    <row r="1" spans="1:11" ht="13.15" thickBot="1">
      <c r="A1" s="12" t="s">
        <v>90</v>
      </c>
      <c r="B1" s="12"/>
      <c r="D1" s="7" t="s">
        <v>89</v>
      </c>
      <c r="F1" s="7" t="s">
        <v>1813</v>
      </c>
      <c r="I1" s="157" t="s">
        <v>1837</v>
      </c>
      <c r="K1" s="6" t="s">
        <v>1824</v>
      </c>
    </row>
    <row r="2" spans="1:11" ht="25.9" thickBot="1">
      <c r="A2" s="182" t="s">
        <v>1831</v>
      </c>
      <c r="B2" s="193" t="s">
        <v>1832</v>
      </c>
      <c r="D2" s="8" t="s">
        <v>33</v>
      </c>
      <c r="F2" s="8" t="s">
        <v>33</v>
      </c>
      <c r="G2" s="14" t="s">
        <v>96</v>
      </c>
      <c r="I2" s="158" t="s">
        <v>1838</v>
      </c>
      <c r="K2" s="19" t="s">
        <v>1817</v>
      </c>
    </row>
    <row r="3" spans="1:11" ht="25.5">
      <c r="A3" s="183" t="s">
        <v>1858</v>
      </c>
      <c r="B3" s="194" t="s">
        <v>1859</v>
      </c>
      <c r="D3" s="9" t="s">
        <v>40</v>
      </c>
      <c r="F3" s="15" t="s">
        <v>40</v>
      </c>
      <c r="G3" s="16" t="s">
        <v>97</v>
      </c>
      <c r="I3" s="159" t="s">
        <v>1904</v>
      </c>
      <c r="K3" s="20" t="s">
        <v>1818</v>
      </c>
    </row>
    <row r="4" spans="1:11" ht="25.9" thickBot="1">
      <c r="A4" s="184" t="s">
        <v>1860</v>
      </c>
      <c r="B4" s="195" t="s">
        <v>1864</v>
      </c>
      <c r="D4" s="10" t="s">
        <v>41</v>
      </c>
      <c r="F4" s="10" t="s">
        <v>40</v>
      </c>
      <c r="G4" s="17" t="s">
        <v>98</v>
      </c>
      <c r="I4" s="160" t="s">
        <v>1903</v>
      </c>
      <c r="K4" s="21"/>
    </row>
    <row r="5" spans="1:11" ht="25.9"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3.1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1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1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1437F-16AB-4D4F-B9EF-180619241341}">
  <ds:schemaRefs>
    <ds:schemaRef ds:uri="http://schemas.openxmlformats.org/package/2006/metadata/core-properties"/>
    <ds:schemaRef ds:uri="263dbbe5-076b-4606-a03b-9598f5f2f35a"/>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3b7b391f-316a-4bc7-a585-b2bcaf106fac"/>
    <ds:schemaRef ds:uri="http://www.w3.org/XML/1998/namespace"/>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納冨　晃聡（障害福祉課）</cp:lastModifiedBy>
  <cp:lastPrinted>2025-03-05T13:35:57Z</cp:lastPrinted>
  <dcterms:created xsi:type="dcterms:W3CDTF">2023-01-10T13:53:21Z</dcterms:created>
  <dcterms:modified xsi:type="dcterms:W3CDTF">2025-03-14T01:06:19Z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