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f_sakai_soumu_go_jp/Documents/デスクトップ/財政状況資料集_確認用/"/>
    </mc:Choice>
  </mc:AlternateContent>
  <xr:revisionPtr revIDLastSave="5" documentId="13_ncr:1_{56FD728C-6019-4FAB-A307-C5AB6D64A6BC}" xr6:coauthVersionLast="47" xr6:coauthVersionMax="47" xr10:uidLastSave="{F6674C65-A58F-449C-AD5B-02FACCF4490A}"/>
  <bookViews>
    <workbookView xWindow="2430" yWindow="-15585" windowWidth="24690" windowHeight="138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U32" i="10"/>
  <c r="AM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alcChain>
</file>

<file path=xl/sharedStrings.xml><?xml version="1.0" encoding="utf-8"?>
<sst xmlns="http://schemas.openxmlformats.org/spreadsheetml/2006/main" count="1178" uniqueCount="570">
  <si>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</si>
  <si>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</si>
  <si>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</si>
  <si>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</si>
  <si>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</si>
  <si>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</si>
  <si>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</si>
  <si>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</si>
  <si>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</si>
  <si>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</si>
  <si>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</si>
  <si>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</si>
  <si>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</si>
  <si>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</si>
  <si>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</si>
  <si>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</si>
  <si>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</si>
  <si>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</si>
  <si>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</si>
  <si>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</si>
  <si>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</si>
  <si>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</si>
  <si>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</si>
  <si>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</si>
  <si>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</si>
  <si>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</si>
  <si>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</si>
  <si>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</si>
  <si>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</si>
  <si>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</si>
  <si>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</si>
  <si>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</si>
  <si>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</si>
  <si>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</si>
  <si>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</si>
  <si>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</si>
  <si>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</si>
  <si>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</si>
  <si>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</si>
  <si>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</si>
  <si>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</si>
  <si>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</si>
  <si>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</si>
  <si>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</si>
  <si>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</si>
  <si>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</si>
  <si>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</si>
  <si>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</si>
  <si>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</si>
  <si>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</si>
  <si>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</si>
  <si>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</si>
  <si>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</si>
  <si>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</si>
  <si>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</si>
  <si>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</si>
  <si>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</si>
  <si>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</si>
  <si>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</si>
  <si>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</si>
  <si>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</si>
  <si>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</si>
  <si>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</si>
  <si>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</si>
  <si>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</si>
  <si>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</si>
  <si>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</si>
  <si>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</si>
  <si>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</si>
  <si>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</si>
  <si>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</si>
  <si>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</si>
  <si>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</si>
  <si>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</si>
  <si>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</si>
  <si>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</si>
  <si>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</si>
  <si>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</si>
  <si>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</si>
  <si>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</si>
  <si>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佐賀県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</si>
  <si>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</si>
  <si>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</si>
  <si>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</si>
  <si>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</si>
  <si>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</si>
  <si>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</si>
  <si>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</si>
  <si>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</si>
  <si>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</si>
  <si>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</si>
  <si>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</si>
  <si>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</si>
  <si>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</si>
  <si>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</si>
  <si>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</si>
  <si>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</si>
  <si>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</si>
  <si>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</si>
  <si>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</si>
  <si>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</si>
  <si>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</si>
  <si>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</si>
  <si>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</si>
  <si>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</si>
  <si>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</si>
  <si>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</si>
  <si>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</si>
  <si>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</si>
  <si>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</si>
  <si>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</si>
  <si>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</si>
  <si>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</si>
  <si>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</si>
  <si>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</si>
  <si>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</si>
  <si>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</si>
  <si>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</si>
  <si>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</si>
  <si>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</si>
  <si>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</si>
  <si>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</si>
  <si>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</si>
  <si>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</si>
  <si>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</si>
  <si>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</si>
  <si>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</si>
  <si>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</si>
  <si>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</si>
  <si>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</si>
  <si>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</si>
  <si>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</si>
  <si>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</si>
  <si>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</si>
  <si>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</si>
  <si>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</si>
  <si>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</si>
  <si>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</si>
  <si>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</si>
  <si>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</si>
  <si>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</si>
  <si>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</si>
  <si>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</si>
  <si>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</si>
  <si>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</si>
  <si>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</si>
  <si>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</si>
  <si>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</si>
  <si>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</si>
  <si>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</si>
  <si>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</si>
  <si>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</si>
  <si>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</si>
  <si>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</si>
  <si>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</si>
  <si>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</si>
  <si>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</si>
  <si>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</si>
  <si>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</si>
  <si>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</si>
  <si>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</si>
  <si>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</si>
  <si>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</si>
  <si>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</si>
  <si>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</si>
  <si>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</si>
  <si>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</si>
  <si>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</si>
  <si>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</si>
  <si>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</si>
  <si>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</si>
  <si>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</si>
  <si>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</si>
  <si>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</si>
  <si>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</si>
  <si>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</si>
  <si>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</si>
  <si>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</si>
  <si>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</si>
  <si>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</si>
  <si>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</si>
  <si>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</si>
  <si>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佐賀県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</si>
  <si>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</si>
  <si>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</si>
  <si>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</si>
  <si>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</si>
  <si>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</si>
  <si>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</si>
  <si>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</si>
  <si>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</si>
  <si>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</si>
  <si>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</si>
  <si>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</si>
  <si>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</si>
  <si>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</si>
  <si>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</si>
  <si>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</si>
  <si>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</si>
  <si>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</si>
  <si>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</si>
  <si>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</si>
  <si>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</si>
  <si>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</si>
  <si>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</si>
  <si>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</si>
  <si>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</si>
  <si>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</si>
  <si>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</si>
  <si>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</si>
  <si>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</si>
  <si>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</si>
  <si>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</si>
  <si>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</si>
  <si>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</si>
  <si>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</si>
  <si>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</si>
  <si>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</si>
  <si>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</si>
  <si>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</si>
  <si>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</si>
  <si>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</si>
  <si>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</si>
  <si>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</si>
  <si>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</si>
  <si>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</si>
  <si>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</si>
  <si>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</si>
  <si>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</si>
  <si>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</si>
  <si>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</si>
  <si>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</si>
  <si>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</si>
  <si>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</si>
  <si>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</si>
  <si>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</si>
  <si>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</si>
  <si>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</si>
  <si>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</si>
  <si>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</si>
  <si>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</si>
  <si>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</si>
  <si>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</si>
  <si>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</si>
  <si>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</si>
  <si>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</si>
  <si>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</si>
  <si>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</si>
  <si>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</si>
  <si>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</si>
  <si>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</si>
  <si>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</si>
  <si>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</si>
  <si>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</si>
  <si>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</si>
  <si>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</si>
  <si>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</si>
  <si>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</si>
  <si>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</si>
  <si>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</si>
  <si>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</si>
  <si>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</si>
  <si>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</si>
  <si>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</si>
  <si>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</si>
  <si>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</si>
  <si>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</si>
  <si>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</si>
  <si>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</si>
  <si>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</si>
  <si>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</si>
  <si>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</si>
  <si>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</si>
  <si>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</si>
  <si>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</si>
  <si>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</si>
  <si>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</si>
  <si>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</si>
  <si>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</si>
  <si>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</si>
  <si>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</si>
  <si>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</si>
  <si>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</si>
  <si>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</si>
  <si>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</si>
  <si>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</si>
  <si>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</si>
  <si>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</si>
  <si>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</si>
  <si>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</si>
  <si>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</si>
  <si>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</si>
  <si>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</si>
  <si>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</si>
  <si>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</si>
  <si>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</si>
  <si>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</si>
  <si>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</si>
  <si>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</si>
  <si>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</si>
  <si>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</si>
  <si>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</si>
  <si>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</si>
  <si>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</si>
  <si>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</si>
  <si>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</si>
  <si>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</si>
  <si>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</si>
  <si>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</si>
  <si>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</si>
  <si>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</si>
  <si>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</si>
  <si>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</si>
  <si>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</si>
  <si>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</si>
  <si>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</si>
  <si>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</si>
  <si>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</si>
  <si>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</si>
  <si>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</si>
  <si>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</si>
  <si>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</si>
  <si>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</si>
  <si>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</si>
  <si>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</si>
  <si>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</si>
  <si>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</si>
  <si>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</si>
  <si>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</si>
  <si>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</si>
  <si>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</si>
  <si>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</si>
  <si>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</si>
  <si>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</si>
  <si>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佐賀県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</si>
  <si>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</si>
  <si>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</si>
  <si>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</si>
  <si>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</si>
  <si>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</si>
  <si>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</si>
  <si>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</si>
  <si>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</si>
  <si>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</si>
  <si>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</si>
  <si>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</si>
  <si>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</si>
  <si>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</si>
  <si>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</si>
  <si>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</si>
  <si>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</si>
  <si>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</si>
  <si>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</si>
  <si>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</si>
  <si>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</si>
  <si>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災害救助基金特別会計</t>
    <phoneticPr fontId="3"/>
  </si>
  <si>
    <t>母子父子寡婦福祉資金特別会計</t>
    <phoneticPr fontId="3"/>
  </si>
  <si>
    <t>就農支援資金特別会計</t>
    <phoneticPr fontId="3"/>
  </si>
  <si>
    <t>小規模企業者等設備導入等事業支援特別会計</t>
    <phoneticPr fontId="3"/>
  </si>
  <si>
    <t>財政調整積立金特別会計</t>
    <phoneticPr fontId="3"/>
  </si>
  <si>
    <t>証紙特別会計</t>
    <phoneticPr fontId="3"/>
  </si>
  <si>
    <t>土地取得特別会計</t>
    <phoneticPr fontId="3"/>
  </si>
  <si>
    <t>林業改善資金特別会計</t>
    <phoneticPr fontId="3"/>
  </si>
  <si>
    <t>沿岸漁業改善資金特別会計</t>
    <phoneticPr fontId="3"/>
  </si>
  <si>
    <t>公債管理特別会計</t>
    <phoneticPr fontId="3"/>
  </si>
  <si>
    <t>育英資金特別会計</t>
    <phoneticPr fontId="3"/>
  </si>
  <si>
    <t>地方独立行政法人佐賀県医療センター好生館貸付金特別会計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</si>
  <si>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</si>
  <si>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</si>
  <si>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</si>
  <si>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</si>
  <si>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</si>
  <si>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</si>
  <si>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</si>
  <si>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</si>
  <si>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</si>
  <si>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</si>
  <si>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</si>
  <si>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</si>
  <si>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</si>
  <si>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</si>
  <si>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佐賀県工業用水道事業会計</t>
    <phoneticPr fontId="3"/>
  </si>
  <si>
    <t>法適用企業</t>
    <phoneticPr fontId="3"/>
  </si>
  <si>
    <t>佐賀県港湾整備事業特別会計</t>
    <phoneticPr fontId="3"/>
  </si>
  <si>
    <t>法非適用企業</t>
    <phoneticPr fontId="3"/>
  </si>
  <si>
    <t>佐賀県産業用地造成事業特別会計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</si>
  <si>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</si>
  <si>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</si>
  <si>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</si>
  <si>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</si>
  <si>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</si>
  <si>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</si>
  <si>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</si>
  <si>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</si>
  <si>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</si>
  <si>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</si>
  <si>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</si>
  <si>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</si>
  <si>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</si>
  <si>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</si>
  <si>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</si>
  <si>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</si>
  <si>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</si>
  <si>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</si>
  <si>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</si>
  <si>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</si>
  <si>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</si>
  <si>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</si>
  <si>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</si>
  <si>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</si>
  <si>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</si>
  <si>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</si>
  <si>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</si>
  <si>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</si>
  <si>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</si>
  <si>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</si>
  <si>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</si>
  <si>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</si>
  <si>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</si>
  <si>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</si>
  <si>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</si>
  <si>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</si>
  <si>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</si>
  <si>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</si>
  <si>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</si>
  <si>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</si>
  <si>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</si>
  <si>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</si>
  <si>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</si>
  <si>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</si>
  <si>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</si>
  <si>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</si>
  <si>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</si>
  <si>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</si>
  <si>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</si>
  <si>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</si>
  <si>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</si>
  <si>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</si>
  <si>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</si>
  <si>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</si>
  <si>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</si>
  <si>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</si>
  <si>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</si>
  <si>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</si>
  <si>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</si>
  <si>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</si>
  <si>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</si>
  <si>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</si>
  <si>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</si>
  <si>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</si>
  <si>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</si>
  <si>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</si>
  <si>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</si>
  <si>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</si>
  <si>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</si>
  <si>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</si>
  <si>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</si>
  <si>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</si>
  <si>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</si>
  <si>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</si>
  <si>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</si>
  <si>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</si>
  <si>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</si>
  <si>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</si>
  <si>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</si>
  <si>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</si>
  <si>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</si>
  <si>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</si>
  <si>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</si>
  <si>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</si>
  <si>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</si>
  <si>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</si>
  <si>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</si>
  <si>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</si>
  <si>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</si>
  <si>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</si>
  <si>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</si>
  <si>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</si>
  <si>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</si>
  <si>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</si>
  <si>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</si>
  <si>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</si>
  <si>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</si>
  <si>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</si>
  <si>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</si>
  <si>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</si>
  <si>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</si>
  <si>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</si>
  <si>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</si>
  <si>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</si>
  <si>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</si>
  <si>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</si>
  <si>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</si>
  <si>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</si>
  <si>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</si>
  <si>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</si>
  <si>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</si>
  <si>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</si>
  <si>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</si>
  <si>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</si>
  <si>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</si>
  <si>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</si>
  <si>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</si>
  <si>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</si>
  <si>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</si>
  <si>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</si>
  <si>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</si>
  <si>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</si>
  <si>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</si>
  <si>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</si>
  <si>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</si>
  <si>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</si>
  <si>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</si>
  <si>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</si>
  <si>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</si>
  <si>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</si>
  <si>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</si>
  <si>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</si>
  <si>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2.56</t>
  </si>
  <si>
    <t>▲ 0.61</t>
  </si>
  <si>
    <t>一般会計</t>
  </si>
  <si>
    <t>佐賀県工業用水道事業会計</t>
  </si>
  <si>
    <t>国民健康保険事業特別会計</t>
  </si>
  <si>
    <t>佐賀県港湾整備事業特別会計</t>
  </si>
  <si>
    <t>証紙特別会計</t>
  </si>
  <si>
    <t>災害救助基金特別会計</t>
  </si>
  <si>
    <t>母子父子寡婦福祉資金特別会計</t>
  </si>
  <si>
    <t>就農支援資金特別会計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</si>
  <si>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</si>
  <si>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</si>
  <si>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</si>
  <si>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</si>
  <si>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</si>
  <si>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</si>
  <si>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</si>
  <si>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</si>
  <si>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大規模施設整備基金</t>
    <phoneticPr fontId="3"/>
  </si>
  <si>
    <t>SSP育成・SAGA2024運営基金</t>
    <phoneticPr fontId="3"/>
  </si>
  <si>
    <t>地域医療介護総合確保基金</t>
    <phoneticPr fontId="3"/>
  </si>
  <si>
    <t>退職手当基金</t>
    <phoneticPr fontId="3"/>
  </si>
  <si>
    <t>後期高齢者医療財政安定化基金</t>
    <phoneticPr fontId="3"/>
  </si>
  <si>
    <t>佐賀県国際交流協会</t>
  </si>
  <si>
    <t>佐賀県女性と生涯学習財団</t>
  </si>
  <si>
    <t>佐賀県地域福祉振興基金</t>
  </si>
  <si>
    <t>佐賀県長寿社会振興財団</t>
  </si>
  <si>
    <t>佐賀県臓器バンク</t>
  </si>
  <si>
    <t>佐賀県食鳥肉衛生協会</t>
  </si>
  <si>
    <t>佐賀県芸術文化協会</t>
  </si>
  <si>
    <t>佐賀県産業振興機構</t>
    <rPh sb="0" eb="3">
      <t>サガケン</t>
    </rPh>
    <rPh sb="3" eb="5">
      <t>サンギョウ</t>
    </rPh>
    <rPh sb="5" eb="7">
      <t>シンコウ</t>
    </rPh>
    <rPh sb="7" eb="9">
      <t>キコウ</t>
    </rPh>
    <phoneticPr fontId="10"/>
  </si>
  <si>
    <t>佐賀県農業公社</t>
  </si>
  <si>
    <t>佐賀県森林整備担い手育成基金</t>
  </si>
  <si>
    <t>嘉瀬川水辺環境整備センター</t>
  </si>
  <si>
    <t>佐賀県教育文化振興財団</t>
    <rPh sb="10" eb="11">
      <t>ダン</t>
    </rPh>
    <phoneticPr fontId="10"/>
  </si>
  <si>
    <t>佐賀県アイバンク協会</t>
  </si>
  <si>
    <t>佐賀県健康づくり財団</t>
    <rPh sb="3" eb="5">
      <t>ケンコウ</t>
    </rPh>
    <rPh sb="8" eb="10">
      <t>ザイダン</t>
    </rPh>
    <phoneticPr fontId="10"/>
  </si>
  <si>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</si>
  <si>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</si>
  <si>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</si>
  <si>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</si>
  <si>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</si>
  <si>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</si>
  <si>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</si>
  <si>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</si>
  <si>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佐賀県建設技術支援機構</t>
    <rPh sb="0" eb="3">
      <t>サガケン</t>
    </rPh>
    <rPh sb="3" eb="5">
      <t>ケンセツ</t>
    </rPh>
    <rPh sb="5" eb="7">
      <t>ギジュツ</t>
    </rPh>
    <rPh sb="7" eb="9">
      <t>シエン</t>
    </rPh>
    <rPh sb="9" eb="11">
      <t>キコウ</t>
    </rPh>
    <phoneticPr fontId="10"/>
  </si>
  <si>
    <t>佐賀ターミナルビル</t>
  </si>
  <si>
    <t>佐賀県土地開発公社</t>
  </si>
  <si>
    <t>佐賀県道路公社</t>
  </si>
  <si>
    <t>佐賀県スポーツ協会</t>
  </si>
  <si>
    <t>佐賀県医療センター好生館</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</si>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</sst>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EF9C-4B44-83B5-A808152641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113858</c:v>
                </c:pt>
                <c:pt idx="1">
                  <c:v>146166</c:v>
                </c:pt>
                <c:pt idx="2">
                  <c:v>157479</c:v>
                </c:pt>
                <c:pt idx="3">
                  <c:v>164078</c:v>
                </c:pt>
                <c:pt idx="4">
                  <c:v>127377</c:v>
                </c:pt>
              </c:numCache>
            </c:numRef>
          </c:val>
          <c:smooth val="0"/>
          <c:extLst>
            <c:ext xmlns:c16="http://schemas.microsoft.com/office/drawing/2014/chart" uri="{C3380CC4-5D6E-409C-BE32-E72D297353CC}">
              <c16:uniqueId val="{00000001-EF9C-4B44-83B5-A8081526413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2.14</c:v>
                </c:pt>
                <c:pt idx="1">
                  <c:v>3.58</c:v>
                </c:pt>
                <c:pt idx="2">
                  <c:v>0.51</c:v>
                </c:pt>
                <c:pt idx="3">
                  <c:v>4.17</c:v>
                </c:pt>
                <c:pt idx="4">
                  <c:v>3.6</c:v>
                </c:pt>
              </c:numCache>
            </c:numRef>
          </c:val>
          <c:extLst>
            <c:ext xmlns:c16="http://schemas.microsoft.com/office/drawing/2014/chart" uri="{C3380CC4-5D6E-409C-BE32-E72D297353CC}">
              <c16:uniqueId val="{00000000-6CC2-4785-BE91-03B25BC93D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6.65</c:v>
                </c:pt>
                <c:pt idx="1">
                  <c:v>6.78</c:v>
                </c:pt>
                <c:pt idx="2">
                  <c:v>6.89</c:v>
                </c:pt>
                <c:pt idx="3">
                  <c:v>6.77</c:v>
                </c:pt>
                <c:pt idx="4">
                  <c:v>6.65</c:v>
                </c:pt>
              </c:numCache>
            </c:numRef>
          </c:val>
          <c:extLst>
            <c:ext xmlns:c16="http://schemas.microsoft.com/office/drawing/2014/chart" uri="{C3380CC4-5D6E-409C-BE32-E72D297353CC}">
              <c16:uniqueId val="{00000001-6CC2-4785-BE91-03B25BC93D4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0.87</c:v>
                </c:pt>
                <c:pt idx="1">
                  <c:v>1.76</c:v>
                </c:pt>
                <c:pt idx="2">
                  <c:v>-2.56</c:v>
                </c:pt>
                <c:pt idx="3">
                  <c:v>3.37</c:v>
                </c:pt>
                <c:pt idx="4">
                  <c:v>-0.61</c:v>
                </c:pt>
              </c:numCache>
            </c:numRef>
          </c:val>
          <c:smooth val="0"/>
          <c:extLst>
            <c:ext xmlns:c16="http://schemas.microsoft.com/office/drawing/2014/chart" uri="{C3380CC4-5D6E-409C-BE32-E72D297353CC}">
              <c16:uniqueId val="{00000002-6CC2-4785-BE91-03B25BC93D4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0.65</c:v>
                </c:pt>
                <c:pt idx="2">
                  <c:v>#N/A</c:v>
                </c:pt>
                <c:pt idx="3">
                  <c:v>0.48</c:v>
                </c:pt>
                <c:pt idx="4">
                  <c:v>#N/A</c:v>
                </c:pt>
                <c:pt idx="5">
                  <c:v>0.42</c:v>
                </c:pt>
                <c:pt idx="6">
                  <c:v>#N/A</c:v>
                </c:pt>
                <c:pt idx="7">
                  <c:v>0</c:v>
                </c:pt>
                <c:pt idx="8">
                  <c:v>#N/A</c:v>
                </c:pt>
                <c:pt idx="9">
                  <c:v>0</c:v>
                </c:pt>
              </c:numCache>
            </c:numRef>
          </c:val>
          <c:extLst>
            <c:ext xmlns:c16="http://schemas.microsoft.com/office/drawing/2014/chart" uri="{C3380CC4-5D6E-409C-BE32-E72D297353CC}">
              <c16:uniqueId val="{00000000-D3A0-4767-BD32-49D6119355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A0-4767-BD32-49D611935511}"/>
            </c:ext>
          </c:extLst>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3A0-4767-BD32-49D611935511}"/>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3A0-4767-BD32-49D611935511}"/>
            </c:ext>
          </c:extLst>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3A0-4767-BD32-49D611935511}"/>
            </c:ext>
          </c:extLst>
        </c:ser>
        <c:ser>
          <c:idx val="5"/>
          <c:order val="5"/>
          <c:tx>
            <c:strRef>
              <c:f>データシート!$A$32</c:f>
              <c:strCache>
                <c:ptCount val="1"/>
                <c:pt idx="0">
                  <c:v>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5-D3A0-4767-BD32-49D611935511}"/>
            </c:ext>
          </c:extLst>
        </c:ser>
        <c:ser>
          <c:idx val="6"/>
          <c:order val="6"/>
          <c:tx>
            <c:strRef>
              <c:f>データシート!$A$33</c:f>
              <c:strCache>
                <c:ptCount val="1"/>
                <c:pt idx="0">
                  <c:v>佐賀県港湾整備事業特別会計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0.22</c:v>
                </c:pt>
                <c:pt idx="4">
                  <c:v>#N/A</c:v>
                </c:pt>
                <c:pt idx="5">
                  <c:v>0.2</c:v>
                </c:pt>
                <c:pt idx="6">
                  <c:v>#N/A</c:v>
                </c:pt>
                <c:pt idx="7">
                  <c:v>0.19</c:v>
                </c:pt>
                <c:pt idx="8">
                  <c:v>#N/A</c:v>
                </c:pt>
                <c:pt idx="9">
                  <c:v>0.16</c:v>
                </c:pt>
              </c:numCache>
            </c:numRef>
          </c:val>
          <c:extLst>
            <c:ext xmlns:c16="http://schemas.microsoft.com/office/drawing/2014/chart" uri="{C3380CC4-5D6E-409C-BE32-E72D297353CC}">
              <c16:uniqueId val="{00000006-D3A0-4767-BD32-49D61193551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0.67</c:v>
                </c:pt>
                <c:pt idx="2">
                  <c:v>#N/A</c:v>
                </c:pt>
                <c:pt idx="3">
                  <c:v>1.62</c:v>
                </c:pt>
                <c:pt idx="4">
                  <c:v>#N/A</c:v>
                </c:pt>
                <c:pt idx="5">
                  <c:v>1.64</c:v>
                </c:pt>
                <c:pt idx="6">
                  <c:v>#N/A</c:v>
                </c:pt>
                <c:pt idx="7">
                  <c:v>0.37</c:v>
                </c:pt>
                <c:pt idx="8">
                  <c:v>#N/A</c:v>
                </c:pt>
                <c:pt idx="9">
                  <c:v>0.19</c:v>
                </c:pt>
              </c:numCache>
            </c:numRef>
          </c:val>
          <c:extLst>
            <c:ext xmlns:c16="http://schemas.microsoft.com/office/drawing/2014/chart" uri="{C3380CC4-5D6E-409C-BE32-E72D297353CC}">
              <c16:uniqueId val="{00000007-D3A0-4767-BD32-49D611935511}"/>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c:v>
                </c:pt>
                <c:pt idx="2">
                  <c:v>#N/A</c:v>
                </c:pt>
                <c:pt idx="3">
                  <c:v>0.79</c:v>
                </c:pt>
                <c:pt idx="4">
                  <c:v>#N/A</c:v>
                </c:pt>
                <c:pt idx="5">
                  <c:v>0.77</c:v>
                </c:pt>
                <c:pt idx="6">
                  <c:v>#N/A</c:v>
                </c:pt>
                <c:pt idx="7">
                  <c:v>0.78</c:v>
                </c:pt>
                <c:pt idx="8">
                  <c:v>#N/A</c:v>
                </c:pt>
                <c:pt idx="9">
                  <c:v>0.78</c:v>
                </c:pt>
              </c:numCache>
            </c:numRef>
          </c:val>
          <c:extLst>
            <c:ext xmlns:c16="http://schemas.microsoft.com/office/drawing/2014/chart" uri="{C3380CC4-5D6E-409C-BE32-E72D297353CC}">
              <c16:uniqueId val="{00000008-D3A0-4767-BD32-49D6119355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c:v>
                </c:pt>
                <c:pt idx="2">
                  <c:v>#N/A</c:v>
                </c:pt>
                <c:pt idx="3">
                  <c:v>3.54</c:v>
                </c:pt>
                <c:pt idx="4">
                  <c:v>#N/A</c:v>
                </c:pt>
                <c:pt idx="5">
                  <c:v>0.48</c:v>
                </c:pt>
                <c:pt idx="6">
                  <c:v>#N/A</c:v>
                </c:pt>
                <c:pt idx="7">
                  <c:v>4.12</c:v>
                </c:pt>
                <c:pt idx="8">
                  <c:v>#N/A</c:v>
                </c:pt>
                <c:pt idx="9">
                  <c:v>3.55</c:v>
                </c:pt>
              </c:numCache>
            </c:numRef>
          </c:val>
          <c:extLst>
            <c:ext xmlns:c16="http://schemas.microsoft.com/office/drawing/2014/chart" uri="{C3380CC4-5D6E-409C-BE32-E72D297353CC}">
              <c16:uniqueId val="{00000009-D3A0-4767-BD32-49D61193551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47369</c:v>
                </c:pt>
                <c:pt idx="5">
                  <c:v>43168</c:v>
                </c:pt>
                <c:pt idx="8">
                  <c:v>40865</c:v>
                </c:pt>
                <c:pt idx="11">
                  <c:v>39530</c:v>
                </c:pt>
                <c:pt idx="14">
                  <c:v>38922</c:v>
                </c:pt>
              </c:numCache>
            </c:numRef>
          </c:val>
          <c:extLst>
            <c:ext xmlns:c16="http://schemas.microsoft.com/office/drawing/2014/chart" uri="{C3380CC4-5D6E-409C-BE32-E72D297353CC}">
              <c16:uniqueId val="{00000000-A05B-447F-B996-222B91A7B8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9</c:v>
                </c:pt>
                <c:pt idx="6">
                  <c:v>2</c:v>
                </c:pt>
                <c:pt idx="9">
                  <c:v>1</c:v>
                </c:pt>
                <c:pt idx="12">
                  <c:v>29</c:v>
                </c:pt>
              </c:numCache>
            </c:numRef>
          </c:val>
          <c:extLst>
            <c:ext xmlns:c16="http://schemas.microsoft.com/office/drawing/2014/chart" uri="{C3380CC4-5D6E-409C-BE32-E72D297353CC}">
              <c16:uniqueId val="{00000001-A05B-447F-B996-222B91A7B8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1122</c:v>
                </c:pt>
                <c:pt idx="3">
                  <c:v>911</c:v>
                </c:pt>
                <c:pt idx="6">
                  <c:v>681</c:v>
                </c:pt>
                <c:pt idx="9">
                  <c:v>376</c:v>
                </c:pt>
                <c:pt idx="12">
                  <c:v>274</c:v>
                </c:pt>
              </c:numCache>
            </c:numRef>
          </c:val>
          <c:extLst>
            <c:ext xmlns:c16="http://schemas.microsoft.com/office/drawing/2014/chart" uri="{C3380CC4-5D6E-409C-BE32-E72D297353CC}">
              <c16:uniqueId val="{00000002-A05B-447F-B996-222B91A7B8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5B-447F-B996-222B91A7B8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4-A05B-447F-B996-222B91A7B8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2000</c:v>
                </c:pt>
                <c:pt idx="3">
                  <c:v>2333</c:v>
                </c:pt>
                <c:pt idx="6">
                  <c:v>2750</c:v>
                </c:pt>
                <c:pt idx="9">
                  <c:v>3083</c:v>
                </c:pt>
                <c:pt idx="12">
                  <c:v>3192</c:v>
                </c:pt>
              </c:numCache>
            </c:numRef>
          </c:val>
          <c:extLst>
            <c:ext xmlns:c16="http://schemas.microsoft.com/office/drawing/2014/chart" uri="{C3380CC4-5D6E-409C-BE32-E72D297353CC}">
              <c16:uniqueId val="{00000005-A05B-447F-B996-222B91A7B8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5B-447F-B996-222B91A7B8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61179</c:v>
                </c:pt>
                <c:pt idx="3">
                  <c:v>58255</c:v>
                </c:pt>
                <c:pt idx="6">
                  <c:v>58153</c:v>
                </c:pt>
                <c:pt idx="9">
                  <c:v>57984</c:v>
                </c:pt>
                <c:pt idx="12">
                  <c:v>59848</c:v>
                </c:pt>
              </c:numCache>
            </c:numRef>
          </c:val>
          <c:extLst>
            <c:ext xmlns:c16="http://schemas.microsoft.com/office/drawing/2014/chart" uri="{C3380CC4-5D6E-409C-BE32-E72D297353CC}">
              <c16:uniqueId val="{00000007-A05B-447F-B996-222B91A7B88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16932</c:v>
                </c:pt>
                <c:pt idx="2">
                  <c:v>#N/A</c:v>
                </c:pt>
                <c:pt idx="3">
                  <c:v>#N/A</c:v>
                </c:pt>
                <c:pt idx="4">
                  <c:v>18340</c:v>
                </c:pt>
                <c:pt idx="5">
                  <c:v>#N/A</c:v>
                </c:pt>
                <c:pt idx="6">
                  <c:v>#N/A</c:v>
                </c:pt>
                <c:pt idx="7">
                  <c:v>20721</c:v>
                </c:pt>
                <c:pt idx="8">
                  <c:v>#N/A</c:v>
                </c:pt>
                <c:pt idx="9">
                  <c:v>#N/A</c:v>
                </c:pt>
                <c:pt idx="10">
                  <c:v>21914</c:v>
                </c:pt>
                <c:pt idx="11">
                  <c:v>#N/A</c:v>
                </c:pt>
                <c:pt idx="12">
                  <c:v>#N/A</c:v>
                </c:pt>
                <c:pt idx="13">
                  <c:v>24429</c:v>
                </c:pt>
                <c:pt idx="14">
                  <c:v>#N/A</c:v>
                </c:pt>
              </c:numCache>
            </c:numRef>
          </c:val>
          <c:smooth val="0"/>
          <c:extLst>
            <c:ext xmlns:c16="http://schemas.microsoft.com/office/drawing/2014/chart" uri="{C3380CC4-5D6E-409C-BE32-E72D297353CC}">
              <c16:uniqueId val="{00000008-A05B-447F-B996-222B91A7B88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492469</c:v>
                </c:pt>
                <c:pt idx="5">
                  <c:v>493511</c:v>
                </c:pt>
                <c:pt idx="8">
                  <c:v>488386</c:v>
                </c:pt>
                <c:pt idx="11">
                  <c:v>471732</c:v>
                </c:pt>
                <c:pt idx="14">
                  <c:v>449677</c:v>
                </c:pt>
              </c:numCache>
            </c:numRef>
          </c:val>
          <c:extLst>
            <c:ext xmlns:c16="http://schemas.microsoft.com/office/drawing/2014/chart" uri="{C3380CC4-5D6E-409C-BE32-E72D297353CC}">
              <c16:uniqueId val="{00000000-2A2F-4DCA-AFD6-0849F9306E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12297</c:v>
                </c:pt>
                <c:pt idx="5">
                  <c:v>13048</c:v>
                </c:pt>
                <c:pt idx="8">
                  <c:v>13473</c:v>
                </c:pt>
                <c:pt idx="11">
                  <c:v>12642</c:v>
                </c:pt>
                <c:pt idx="14">
                  <c:v>13236</c:v>
                </c:pt>
              </c:numCache>
            </c:numRef>
          </c:val>
          <c:extLst>
            <c:ext xmlns:c16="http://schemas.microsoft.com/office/drawing/2014/chart" uri="{C3380CC4-5D6E-409C-BE32-E72D297353CC}">
              <c16:uniqueId val="{00000001-2A2F-4DCA-AFD6-0849F9306E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57673</c:v>
                </c:pt>
                <c:pt idx="5">
                  <c:v>62336</c:v>
                </c:pt>
                <c:pt idx="8">
                  <c:v>78774</c:v>
                </c:pt>
                <c:pt idx="11">
                  <c:v>83749</c:v>
                </c:pt>
                <c:pt idx="14">
                  <c:v>89025</c:v>
                </c:pt>
              </c:numCache>
            </c:numRef>
          </c:val>
          <c:extLst>
            <c:ext xmlns:c16="http://schemas.microsoft.com/office/drawing/2014/chart" uri="{C3380CC4-5D6E-409C-BE32-E72D297353CC}">
              <c16:uniqueId val="{00000002-2A2F-4DCA-AFD6-0849F9306E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18</c:v>
                </c:pt>
                <c:pt idx="3">
                  <c:v>0</c:v>
                </c:pt>
                <c:pt idx="6">
                  <c:v>412</c:v>
                </c:pt>
                <c:pt idx="9">
                  <c:v>0</c:v>
                </c:pt>
                <c:pt idx="12">
                  <c:v>0</c:v>
                </c:pt>
              </c:numCache>
            </c:numRef>
          </c:val>
          <c:extLst>
            <c:ext xmlns:c16="http://schemas.microsoft.com/office/drawing/2014/chart" uri="{C3380CC4-5D6E-409C-BE32-E72D297353CC}">
              <c16:uniqueId val="{00000003-2A2F-4DCA-AFD6-0849F9306E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2F-4DCA-AFD6-0849F9306E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540</c:v>
                </c:pt>
                <c:pt idx="3">
                  <c:v>460</c:v>
                </c:pt>
                <c:pt idx="6">
                  <c:v>304</c:v>
                </c:pt>
                <c:pt idx="9">
                  <c:v>388</c:v>
                </c:pt>
                <c:pt idx="12">
                  <c:v>370</c:v>
                </c:pt>
              </c:numCache>
            </c:numRef>
          </c:val>
          <c:extLst>
            <c:ext xmlns:c16="http://schemas.microsoft.com/office/drawing/2014/chart" uri="{C3380CC4-5D6E-409C-BE32-E72D297353CC}">
              <c16:uniqueId val="{00000005-2A2F-4DCA-AFD6-0849F9306E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104420</c:v>
                </c:pt>
                <c:pt idx="3">
                  <c:v>102958</c:v>
                </c:pt>
                <c:pt idx="6">
                  <c:v>97549</c:v>
                </c:pt>
                <c:pt idx="9">
                  <c:v>95960</c:v>
                </c:pt>
                <c:pt idx="12">
                  <c:v>96719</c:v>
                </c:pt>
              </c:numCache>
            </c:numRef>
          </c:val>
          <c:extLst>
            <c:ext xmlns:c16="http://schemas.microsoft.com/office/drawing/2014/chart" uri="{C3380CC4-5D6E-409C-BE32-E72D297353CC}">
              <c16:uniqueId val="{00000006-2A2F-4DCA-AFD6-0849F9306E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2F-4DCA-AFD6-0849F9306E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A2F-4DCA-AFD6-0849F9306E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2552</c:v>
                </c:pt>
                <c:pt idx="3">
                  <c:v>1694</c:v>
                </c:pt>
                <c:pt idx="6">
                  <c:v>1085</c:v>
                </c:pt>
                <c:pt idx="9">
                  <c:v>775</c:v>
                </c:pt>
                <c:pt idx="12">
                  <c:v>593</c:v>
                </c:pt>
              </c:numCache>
            </c:numRef>
          </c:val>
          <c:extLst>
            <c:ext xmlns:c16="http://schemas.microsoft.com/office/drawing/2014/chart" uri="{C3380CC4-5D6E-409C-BE32-E72D297353CC}">
              <c16:uniqueId val="{00000009-2A2F-4DCA-AFD6-0849F9306E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697940</c:v>
                </c:pt>
                <c:pt idx="3">
                  <c:v>727236</c:v>
                </c:pt>
                <c:pt idx="6">
                  <c:v>752966</c:v>
                </c:pt>
                <c:pt idx="9">
                  <c:v>774249</c:v>
                </c:pt>
                <c:pt idx="12">
                  <c:v>765466</c:v>
                </c:pt>
              </c:numCache>
            </c:numRef>
          </c:val>
          <c:extLst>
            <c:ext xmlns:c16="http://schemas.microsoft.com/office/drawing/2014/chart" uri="{C3380CC4-5D6E-409C-BE32-E72D297353CC}">
              <c16:uniqueId val="{0000000A-2A2F-4DCA-AFD6-0849F9306EF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243031</c:v>
                </c:pt>
                <c:pt idx="2">
                  <c:v>#N/A</c:v>
                </c:pt>
                <c:pt idx="3">
                  <c:v>#N/A</c:v>
                </c:pt>
                <c:pt idx="4">
                  <c:v>263453</c:v>
                </c:pt>
                <c:pt idx="5">
                  <c:v>#N/A</c:v>
                </c:pt>
                <c:pt idx="6">
                  <c:v>#N/A</c:v>
                </c:pt>
                <c:pt idx="7">
                  <c:v>271683</c:v>
                </c:pt>
                <c:pt idx="8">
                  <c:v>#N/A</c:v>
                </c:pt>
                <c:pt idx="9">
                  <c:v>#N/A</c:v>
                </c:pt>
                <c:pt idx="10">
                  <c:v>303250</c:v>
                </c:pt>
                <c:pt idx="11">
                  <c:v>#N/A</c:v>
                </c:pt>
                <c:pt idx="12">
                  <c:v>#N/A</c:v>
                </c:pt>
                <c:pt idx="13">
                  <c:v>311209</c:v>
                </c:pt>
                <c:pt idx="14">
                  <c:v>#N/A</c:v>
                </c:pt>
              </c:numCache>
            </c:numRef>
          </c:val>
          <c:smooth val="0"/>
          <c:extLst>
            <c:ext xmlns:c16="http://schemas.microsoft.com/office/drawing/2014/chart" uri="{C3380CC4-5D6E-409C-BE32-E72D297353CC}">
              <c16:uniqueId val="{0000000B-2A2F-4DCA-AFD6-0849F9306EF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18741</c:v>
                </c:pt>
                <c:pt idx="1">
                  <c:v>18004</c:v>
                </c:pt>
                <c:pt idx="2">
                  <c:v>17797</c:v>
                </c:pt>
              </c:numCache>
            </c:numRef>
          </c:val>
          <c:extLst>
            <c:ext xmlns:c16="http://schemas.microsoft.com/office/drawing/2014/chart" uri="{C3380CC4-5D6E-409C-BE32-E72D297353CC}">
              <c16:uniqueId val="{00000000-DA75-44B3-896F-53C028C8F4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17283</c:v>
                </c:pt>
                <c:pt idx="1">
                  <c:v>15929</c:v>
                </c:pt>
                <c:pt idx="2">
                  <c:v>17166</c:v>
                </c:pt>
              </c:numCache>
            </c:numRef>
          </c:val>
          <c:extLst>
            <c:ext xmlns:c16="http://schemas.microsoft.com/office/drawing/2014/chart" uri="{C3380CC4-5D6E-409C-BE32-E72D297353CC}">
              <c16:uniqueId val="{00000001-DA75-44B3-896F-53C028C8F4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37265</c:v>
                </c:pt>
                <c:pt idx="1">
                  <c:v>38801</c:v>
                </c:pt>
                <c:pt idx="2">
                  <c:v>40493</c:v>
                </c:pt>
              </c:numCache>
            </c:numRef>
          </c:val>
          <c:extLst>
            <c:ext xmlns:c16="http://schemas.microsoft.com/office/drawing/2014/chart" uri="{C3380CC4-5D6E-409C-BE32-E72D297353CC}">
              <c16:uniqueId val="{00000002-DA75-44B3-896F-53C028C8F4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801,051
791,450
2,440.68
555,571,022
539,531,062
9,639,205
267,714,418
750,843,598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a:t>
          </a:r>
          <a:r>
            <a:rPr kumimoji="1" lang="ja-JP" altLang="en-US" sz="1000">
              <a:latin typeface="+mn-ea"/>
              <a:ea typeface="+mn-ea"/>
            </a:rPr>
            <a:t>基準財政需要額、基準財政収入額ともに増加したことにより、財政力指数は増減はなく、グループ内平均から</a:t>
          </a:r>
          <a:r>
            <a:rPr kumimoji="1" lang="en-US" altLang="ja-JP" sz="1000">
              <a:latin typeface="+mn-ea"/>
              <a:ea typeface="+mn-ea"/>
            </a:rPr>
            <a:t>0.01</a:t>
          </a:r>
          <a:r>
            <a:rPr kumimoji="1" lang="ja-JP" altLang="en-US" sz="1000">
              <a:latin typeface="+mn-ea"/>
              <a:ea typeface="+mn-ea"/>
            </a:rPr>
            <a:t>ポイント低い</a:t>
          </a:r>
          <a:r>
            <a:rPr kumimoji="1" lang="en-US" altLang="ja-JP" sz="1000">
              <a:latin typeface="+mn-ea"/>
              <a:ea typeface="+mn-ea"/>
            </a:rPr>
            <a:t>0.34</a:t>
          </a:r>
          <a:r>
            <a:rPr kumimoji="1" lang="ja-JP" altLang="en-US" sz="1000">
              <a:latin typeface="+mn-ea"/>
              <a:ea typeface="+mn-ea"/>
            </a:rPr>
            <a:t>となった。基準財政需要額の増は、臨時財政対策債振替相当額の減、基準財政収入額の増は、地方消費税及び法人事業税の増等が主な要因である。</a:t>
          </a:r>
        </a:p>
        <a:p>
          <a:r>
            <a:rPr kumimoji="1" lang="ja-JP" altLang="en-US" sz="1000">
              <a:latin typeface="+mn-ea"/>
              <a:ea typeface="+mn-ea"/>
            </a:rPr>
            <a:t>　今後、国民スポーツ大会・全国障害者スポーツ大会の開催をはじめとした将来の佐賀の発展のために必要な事業の実施により歳出の増加が見込まれるため、県税収入をはじめとする歳入確保対策の強化や徹底した歳出の見直し等を行うことで、安定的かつ弾力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経常収支比率は、都道府県平均、</a:t>
          </a:r>
          <a:r>
            <a:rPr kumimoji="1" lang="ja-JP" altLang="ja-JP" sz="1100">
              <a:solidFill>
                <a:sysClr val="windowText" lastClr="000000"/>
              </a:solidFill>
              <a:effectLst/>
              <a:latin typeface="+mn-lt"/>
              <a:ea typeface="+mn-ea"/>
              <a:cs typeface="+mn-cs"/>
            </a:rPr>
            <a:t>グループ内平均</a:t>
          </a:r>
          <a:r>
            <a:rPr kumimoji="1" lang="ja-JP" altLang="en-US" sz="1100">
              <a:solidFill>
                <a:sysClr val="windowText" lastClr="000000"/>
              </a:solidFill>
              <a:effectLst/>
              <a:latin typeface="+mn-lt"/>
              <a:ea typeface="+mn-ea"/>
              <a:cs typeface="+mn-cs"/>
            </a:rPr>
            <a:t>と同水準</a:t>
          </a:r>
          <a:r>
            <a:rPr kumimoji="1" lang="ja-JP" altLang="ja-JP" sz="1100">
              <a:solidFill>
                <a:sysClr val="windowText" lastClr="000000"/>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、公債費の増など、経常的に支出される経費に充当した一般財源が増加したことにより、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」に基づき、財政健全化を図っていく。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79828</xdr:rowOff>
    </xdr:from>
    <xdr:to>
      <xdr:col>23</xdr:col>
      <xdr:colOff>133350</xdr:colOff>
      <xdr:row>63</xdr:row>
      <xdr:rowOff>148772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8117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63</xdr:row>
      <xdr:rowOff>79828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71100"/>
          <a:ext cx="889000" cy="8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63</xdr:row>
      <xdr:rowOff>131535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71100"/>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131535</xdr:rowOff>
    </xdr:from>
    <xdr:to>
      <xdr:col>11</xdr:col>
      <xdr:colOff>31750</xdr:colOff>
      <xdr:row>64</xdr:row>
      <xdr:rowOff>132443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328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97972</xdr:rowOff>
    </xdr:from>
    <xdr:to>
      <xdr:col>23</xdr:col>
      <xdr:colOff>184150</xdr:colOff>
      <xdr:row>64</xdr:row>
      <xdr:rowOff>28122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70049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29028</xdr:rowOff>
    </xdr:from>
    <xdr:to>
      <xdr:col>19</xdr:col>
      <xdr:colOff>184150</xdr:colOff>
      <xdr:row>63</xdr:row>
      <xdr:rowOff>130628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115405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162577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80735</xdr:rowOff>
    </xdr:from>
    <xdr:to>
      <xdr:col>11</xdr:col>
      <xdr:colOff>82550</xdr:colOff>
      <xdr:row>64</xdr:row>
      <xdr:rowOff>10885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21062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81643</xdr:rowOff>
    </xdr:from>
    <xdr:to>
      <xdr:col>7</xdr:col>
      <xdr:colOff>31750</xdr:colOff>
      <xdr:row>65</xdr:row>
      <xdr:rowOff>11793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21970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グループ内平均と比較して高い水準となっているが、これは人口規模が小さいため、住民一人当たりの人件費が類似団体と比較して多いことが主な要因である。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　引き続き、「佐賀県行財政運営計画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の取組にもある総人件費の適切な管理に基づき、効率的かつ機動的な人員配置により、限られた経営資源の効果的な活用を図る。また、職員給与等においては、国や他県の状況、社会情勢を踏まえ、適切な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5597</xdr:rowOff>
    </xdr:from>
    <xdr:to>
      <xdr:col>23</xdr:col>
      <xdr:colOff>133350</xdr:colOff>
      <xdr:row>87</xdr:row>
      <xdr:rowOff>44345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921747"/>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71518</xdr:rowOff>
    </xdr:from>
    <xdr:to>
      <xdr:col>19</xdr:col>
      <xdr:colOff>133350</xdr:colOff>
      <xdr:row>87</xdr:row>
      <xdr:rowOff>44345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16218"/>
          <a:ext cx="889000" cy="14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146086</xdr:rowOff>
    </xdr:from>
    <xdr:to>
      <xdr:col>15</xdr:col>
      <xdr:colOff>82550</xdr:colOff>
      <xdr:row>86</xdr:row>
      <xdr:rowOff>71518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19336"/>
          <a:ext cx="889000" cy="9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66759</xdr:rowOff>
    </xdr:from>
    <xdr:to>
      <xdr:col>11</xdr:col>
      <xdr:colOff>31750</xdr:colOff>
      <xdr:row>85</xdr:row>
      <xdr:rowOff>146086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40009"/>
          <a:ext cx="889000" cy="7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126247</xdr:rowOff>
    </xdr:from>
    <xdr:to>
      <xdr:col>23</xdr:col>
      <xdr:colOff>184150</xdr:colOff>
      <xdr:row>87</xdr:row>
      <xdr:rowOff>56397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98324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164995</xdr:rowOff>
    </xdr:from>
    <xdr:to>
      <xdr:col>19</xdr:col>
      <xdr:colOff>184150</xdr:colOff>
      <xdr:row>87</xdr:row>
      <xdr:rowOff>95145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79922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20718</xdr:rowOff>
    </xdr:from>
    <xdr:to>
      <xdr:col>15</xdr:col>
      <xdr:colOff>133350</xdr:colOff>
      <xdr:row>86</xdr:row>
      <xdr:rowOff>122318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107095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5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95286</xdr:rowOff>
    </xdr:from>
    <xdr:to>
      <xdr:col>11</xdr:col>
      <xdr:colOff>82550</xdr:colOff>
      <xdr:row>86</xdr:row>
      <xdr:rowOff>25436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10213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5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15959</xdr:rowOff>
    </xdr:from>
    <xdr:to>
      <xdr:col>7</xdr:col>
      <xdr:colOff>31750</xdr:colOff>
      <xdr:row>85</xdr:row>
      <xdr:rowOff>117559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102336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7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本県のラスパイレス指数は、前年から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給与制度の総合的見直し以降、国家公務員は、主に手当を引き上げることにより官民格差を解消したところ、本県は、主に給料を引き上げることで公民較差を解消することとしていたことから、給料のみを比較するラスパイレス指数は高止まりの状況が続いていた。</a:t>
          </a:r>
          <a:endParaRPr lang="ja-JP" altLang="ja-JP" sz="1400">
            <a:effectLst/>
          </a:endParaRPr>
        </a:p>
        <a:p>
          <a:r>
            <a:rPr kumimoji="1" lang="ja-JP" altLang="ja-JP" sz="1100">
              <a:solidFill>
                <a:schemeClr val="dk1"/>
              </a:solidFill>
              <a:effectLst/>
              <a:latin typeface="+mn-lt"/>
              <a:ea typeface="+mn-ea"/>
              <a:cs typeface="+mn-cs"/>
            </a:rPr>
            <a:t>　その後、本県の給与改定が、国の改定率よりも低い率での改定となったことや組織の新陳代謝等により、逓減し、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以下の数値を維持している。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497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34471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103414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年度以降、人口</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万人当たりの職員数は微増し続けている。</a:t>
          </a:r>
          <a:endParaRPr lang="ja-JP" altLang="ja-JP" sz="1000">
            <a:effectLst/>
          </a:endParaRPr>
        </a:p>
        <a:p>
          <a:r>
            <a:rPr kumimoji="1" lang="ja-JP" altLang="ja-JP" sz="1000">
              <a:solidFill>
                <a:schemeClr val="dk1"/>
              </a:solidFill>
              <a:effectLst/>
              <a:latin typeface="+mn-lt"/>
              <a:ea typeface="+mn-ea"/>
              <a:cs typeface="+mn-cs"/>
            </a:rPr>
            <a:t>　主な要因は、令和６年度に開催する国民スポーツ大会・全国障害者スポーツ大会に向けて、任期付を含め、職員を積極的に採用しているため。</a:t>
          </a:r>
          <a:endParaRPr lang="ja-JP" altLang="ja-JP" sz="1000">
            <a:effectLst/>
          </a:endParaRPr>
        </a:p>
        <a:p>
          <a:r>
            <a:rPr kumimoji="1" lang="ja-JP" altLang="ja-JP" sz="1000">
              <a:solidFill>
                <a:schemeClr val="dk1"/>
              </a:solidFill>
              <a:effectLst/>
              <a:latin typeface="+mn-lt"/>
              <a:ea typeface="+mn-ea"/>
              <a:cs typeface="+mn-cs"/>
            </a:rPr>
            <a:t>　令和５年度に大会に向けた体制が整ったところであり、大会終了後には、任期付職員の退職等により、職員数は減少する見込み。</a:t>
          </a:r>
          <a:endParaRPr lang="ja-JP" altLang="ja-JP" sz="1000">
            <a:effectLst/>
          </a:endParaRPr>
        </a:p>
        <a:p>
          <a:r>
            <a:rPr kumimoji="1" lang="ja-JP" altLang="ja-JP" sz="1000">
              <a:solidFill>
                <a:schemeClr val="dk1"/>
              </a:solidFill>
              <a:effectLst/>
              <a:latin typeface="+mn-lt"/>
              <a:ea typeface="+mn-ea"/>
              <a:cs typeface="+mn-cs"/>
            </a:rPr>
            <a:t>　また、令和５年３月に策定した「佐賀県行財政運営計画</a:t>
          </a:r>
          <a:r>
            <a:rPr kumimoji="1" lang="en-US" altLang="ja-JP" sz="1000">
              <a:solidFill>
                <a:schemeClr val="dk1"/>
              </a:solidFill>
              <a:effectLst/>
              <a:latin typeface="+mn-lt"/>
              <a:ea typeface="+mn-ea"/>
              <a:cs typeface="+mn-cs"/>
            </a:rPr>
            <a:t>2023</a:t>
          </a:r>
          <a:r>
            <a:rPr kumimoji="1" lang="ja-JP" altLang="ja-JP" sz="1000">
              <a:solidFill>
                <a:schemeClr val="dk1"/>
              </a:solidFill>
              <a:effectLst/>
              <a:latin typeface="+mn-lt"/>
              <a:ea typeface="+mn-ea"/>
              <a:cs typeface="+mn-cs"/>
            </a:rPr>
            <a:t>」に基づき、社会経済情勢の変化や多様化・高度化する県民ニーズ、危機事象等に適切に対応するため、限られた経営資源（人員）を適切に管理し、定数管理の適正化に努める。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170048</xdr:rowOff>
    </xdr:from>
    <xdr:to>
      <xdr:col>81</xdr:col>
      <xdr:colOff>44450</xdr:colOff>
      <xdr:row>66</xdr:row>
      <xdr:rowOff>43680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314298"/>
          <a:ext cx="838200" cy="4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137573</xdr:rowOff>
    </xdr:from>
    <xdr:to>
      <xdr:col>77</xdr:col>
      <xdr:colOff>44450</xdr:colOff>
      <xdr:row>65</xdr:row>
      <xdr:rowOff>170048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81823"/>
          <a:ext cx="889000" cy="3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113121</xdr:rowOff>
    </xdr:from>
    <xdr:to>
      <xdr:col>72</xdr:col>
      <xdr:colOff>203200</xdr:colOff>
      <xdr:row>65</xdr:row>
      <xdr:rowOff>137573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257371"/>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70994</xdr:rowOff>
    </xdr:from>
    <xdr:to>
      <xdr:col>68</xdr:col>
      <xdr:colOff>152400</xdr:colOff>
      <xdr:row>65</xdr:row>
      <xdr:rowOff>113121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215244"/>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15912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4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164330</xdr:rowOff>
    </xdr:from>
    <xdr:to>
      <xdr:col>81</xdr:col>
      <xdr:colOff>95250</xdr:colOff>
      <xdr:row>66</xdr:row>
      <xdr:rowOff>94480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3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60207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119248</xdr:rowOff>
    </xdr:from>
    <xdr:to>
      <xdr:col>77</xdr:col>
      <xdr:colOff>95250</xdr:colOff>
      <xdr:row>66</xdr:row>
      <xdr:rowOff>49398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34175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4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86773</xdr:rowOff>
    </xdr:from>
    <xdr:to>
      <xdr:col>73</xdr:col>
      <xdr:colOff>44450</xdr:colOff>
      <xdr:row>66</xdr:row>
      <xdr:rowOff>16923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3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1700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1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62321</xdr:rowOff>
    </xdr:from>
    <xdr:to>
      <xdr:col>68</xdr:col>
      <xdr:colOff>203200</xdr:colOff>
      <xdr:row>65</xdr:row>
      <xdr:rowOff>163921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2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148698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9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20194</xdr:rowOff>
    </xdr:from>
    <xdr:to>
      <xdr:col>64</xdr:col>
      <xdr:colOff>152400</xdr:colOff>
      <xdr:row>65</xdr:row>
      <xdr:rowOff>121794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1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106571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2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実質公債費比率は、都道府県平均、グループ内平均を下回っている。前年から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ポイント増加した主な要因は、過去に発行した財源対策債等の償還額が低減する一方、単独事業債等の償還額が増加したことである。</a:t>
          </a:r>
          <a:endParaRPr lang="ja-JP" altLang="ja-JP" sz="1400">
            <a:effectLst/>
          </a:endParaRPr>
        </a:p>
        <a:p>
          <a:r>
            <a:rPr kumimoji="1" lang="ja-JP" altLang="ja-JP" sz="1100">
              <a:solidFill>
                <a:schemeClr val="dk1"/>
              </a:solidFill>
              <a:effectLst/>
              <a:latin typeface="+mn-lt"/>
              <a:ea typeface="+mn-ea"/>
              <a:cs typeface="+mn-cs"/>
            </a:rPr>
            <a:t>　今後は大型事業の実施に伴い発行した県債の償還が始まることにより公債費の増加が見込まれるため、</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17992</xdr:rowOff>
    </xdr:from>
    <xdr:to>
      <xdr:col>81</xdr:col>
      <xdr:colOff>44450</xdr:colOff>
      <xdr:row>38</xdr:row>
      <xdr:rowOff>7408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36164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37</xdr:row>
      <xdr:rowOff>17992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2611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72619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5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72619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2611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72619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128058</xdr:rowOff>
    </xdr:from>
    <xdr:to>
      <xdr:col>81</xdr:col>
      <xdr:colOff>95250</xdr:colOff>
      <xdr:row>38</xdr:row>
      <xdr:rowOff>58209</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144585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138642</xdr:rowOff>
    </xdr:from>
    <xdr:to>
      <xdr:col>77</xdr:col>
      <xdr:colOff>95250</xdr:colOff>
      <xdr:row>37</xdr:row>
      <xdr:rowOff>68792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78969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将来負担比率は、</a:t>
          </a:r>
          <a:r>
            <a:rPr kumimoji="1" lang="ja-JP" altLang="ja-JP" sz="1000">
              <a:solidFill>
                <a:schemeClr val="dk1"/>
              </a:solidFill>
              <a:effectLst/>
              <a:latin typeface="+mn-lt"/>
              <a:ea typeface="+mn-ea"/>
              <a:cs typeface="+mn-cs"/>
            </a:rPr>
            <a:t>都道府県平均、グループ内平均を下回っている。前年から</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ポイント増加した主な要因は、公共施設等適正管理推進事業債をはじめとする単独事業債や公共事業等債の残高が増加したことである。</a:t>
          </a:r>
          <a:endParaRPr lang="ja-JP" altLang="ja-JP" sz="1000">
            <a:effectLst/>
          </a:endParaRPr>
        </a:p>
        <a:p>
          <a:r>
            <a:rPr kumimoji="1" lang="ja-JP" altLang="ja-JP" sz="1000">
              <a:solidFill>
                <a:schemeClr val="dk1"/>
              </a:solidFill>
              <a:effectLst/>
              <a:latin typeface="+mn-lt"/>
              <a:ea typeface="+mn-ea"/>
              <a:cs typeface="+mn-cs"/>
            </a:rPr>
            <a:t>　今後、国民スポーツ大会・全国障害者スポーツ大会の開催による基金残高の減少により比率が上昇することが見込まれるが、その後は県債の償還残高の減少とともに比率は徐々に減少するものと見込まれる。引き続き、県税収入をはじめとする歳入確保対策の強化や徹底した歳出の見直し等を行うことで、安定的かつ弾力的な財政運営に取り組む。</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8306</xdr:rowOff>
    </xdr:from>
    <xdr:to>
      <xdr:col>81</xdr:col>
      <xdr:colOff>44450</xdr:colOff>
      <xdr:row>18</xdr:row>
      <xdr:rowOff>17958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30944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61333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147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101092</xdr:rowOff>
    </xdr:from>
    <xdr:to>
      <xdr:col>77</xdr:col>
      <xdr:colOff>44450</xdr:colOff>
      <xdr:row>18</xdr:row>
      <xdr:rowOff>8306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015742"/>
          <a:ext cx="889000" cy="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101092</xdr:rowOff>
    </xdr:from>
    <xdr:to>
      <xdr:col>72</xdr:col>
      <xdr:colOff>203200</xdr:colOff>
      <xdr:row>17</xdr:row>
      <xdr:rowOff>116053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01574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149089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17</xdr:row>
      <xdr:rowOff>116053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3006090"/>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40860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32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64025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138608</xdr:rowOff>
    </xdr:from>
    <xdr:to>
      <xdr:col>81</xdr:col>
      <xdr:colOff>95250</xdr:colOff>
      <xdr:row>18</xdr:row>
      <xdr:rowOff>68758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0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155135</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8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128956</xdr:rowOff>
    </xdr:from>
    <xdr:to>
      <xdr:col>77</xdr:col>
      <xdr:colOff>95250</xdr:colOff>
      <xdr:row>18</xdr:row>
      <xdr:rowOff>59106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0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69283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81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50292</xdr:rowOff>
    </xdr:from>
    <xdr:to>
      <xdr:col>73</xdr:col>
      <xdr:colOff>44450</xdr:colOff>
      <xdr:row>17</xdr:row>
      <xdr:rowOff>151892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162069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73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65253</xdr:rowOff>
    </xdr:from>
    <xdr:to>
      <xdr:col>68</xdr:col>
      <xdr:colOff>203200</xdr:colOff>
      <xdr:row>17</xdr:row>
      <xdr:rowOff>166853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9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5580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152417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2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801,051
791,450
2,440.68
555,571,022
539,531,062
9,639,205
267,714,418
750,843,598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R5</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退職手当</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等により、人件費の歳出決算額</a:t>
          </a:r>
          <a:r>
            <a:rPr kumimoji="1" lang="ja-JP" altLang="en-US" sz="1050">
              <a:solidFill>
                <a:schemeClr val="dk1"/>
              </a:solidFill>
              <a:effectLst/>
              <a:latin typeface="+mn-lt"/>
              <a:ea typeface="+mn-ea"/>
              <a:cs typeface="+mn-cs"/>
            </a:rPr>
            <a:t>が減少した</a:t>
          </a:r>
          <a:r>
            <a:rPr kumimoji="1" lang="ja-JP" altLang="ja-JP" sz="1050">
              <a:solidFill>
                <a:schemeClr val="dk1"/>
              </a:solidFill>
              <a:effectLst/>
              <a:latin typeface="+mn-lt"/>
              <a:ea typeface="+mn-ea"/>
              <a:cs typeface="+mn-cs"/>
            </a:rPr>
            <a:t>こと</a:t>
          </a:r>
          <a:r>
            <a:rPr kumimoji="1" lang="ja-JP" altLang="en-US" sz="1050">
              <a:solidFill>
                <a:schemeClr val="dk1"/>
              </a:solidFill>
              <a:effectLst/>
              <a:latin typeface="+mn-lt"/>
              <a:ea typeface="+mn-ea"/>
              <a:cs typeface="+mn-cs"/>
            </a:rPr>
            <a:t>により</a:t>
          </a:r>
          <a:r>
            <a:rPr kumimoji="1" lang="ja-JP" altLang="ja-JP" sz="1050">
              <a:solidFill>
                <a:schemeClr val="dk1"/>
              </a:solidFill>
              <a:effectLst/>
              <a:latin typeface="+mn-lt"/>
              <a:ea typeface="+mn-ea"/>
              <a:cs typeface="+mn-cs"/>
            </a:rPr>
            <a:t>、経常収支比率は</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している。</a:t>
          </a:r>
          <a:endParaRPr lang="ja-JP" altLang="ja-JP" sz="1050">
            <a:effectLst/>
          </a:endParaRPr>
        </a:p>
        <a:p>
          <a:r>
            <a:rPr kumimoji="1" lang="ja-JP" altLang="ja-JP" sz="1050">
              <a:solidFill>
                <a:schemeClr val="dk1"/>
              </a:solidFill>
              <a:effectLst/>
              <a:latin typeface="+mn-lt"/>
              <a:ea typeface="+mn-ea"/>
              <a:cs typeface="+mn-cs"/>
            </a:rPr>
            <a:t>　グループ内平均に比べ高い割合で推移しているため、引き続き、総人件費の適切な管理に基づき、効率的で機能的な人員配置により、限られた</a:t>
          </a:r>
          <a:r>
            <a:rPr kumimoji="1" lang="ja-JP" altLang="ja-JP" sz="1050">
              <a:solidFill>
                <a:sysClr val="windowText" lastClr="000000"/>
              </a:solidFill>
              <a:effectLst/>
              <a:latin typeface="+mn-lt"/>
              <a:ea typeface="+mn-ea"/>
              <a:cs typeface="+mn-cs"/>
            </a:rPr>
            <a:t>経営資源</a:t>
          </a:r>
          <a:r>
            <a:rPr kumimoji="1"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効果的</a:t>
          </a:r>
          <a:r>
            <a:rPr kumimoji="1" lang="ja-JP" altLang="ja-JP" sz="1050">
              <a:solidFill>
                <a:schemeClr val="dk1"/>
              </a:solidFill>
              <a:effectLst/>
              <a:latin typeface="+mn-lt"/>
              <a:ea typeface="+mn-ea"/>
              <a:cs typeface="+mn-cs"/>
            </a:rPr>
            <a:t>な活用を図る。また、職員給与等においては、国や他県の状況、社会情勢の変化を踏まえ、適切な見直しを行っていく。</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5278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151493</xdr:rowOff>
    </xdr:from>
    <xdr:to>
      <xdr:col>19</xdr:col>
      <xdr:colOff>187325</xdr:colOff>
      <xdr:row>39</xdr:row>
      <xdr:rowOff>102507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4951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40</xdr:row>
      <xdr:rowOff>110672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49514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968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51707</xdr:rowOff>
    </xdr:from>
    <xdr:to>
      <xdr:col>20</xdr:col>
      <xdr:colOff>38100</xdr:colOff>
      <xdr:row>39</xdr:row>
      <xdr:rowOff>153307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100693</xdr:rowOff>
    </xdr:from>
    <xdr:to>
      <xdr:col>15</xdr:col>
      <xdr:colOff>149225</xdr:colOff>
      <xdr:row>38</xdr:row>
      <xdr:rowOff>30843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防災ヘリコプター等管理運営費の増や情報セキュリティ対策等</a:t>
          </a:r>
          <a:r>
            <a:rPr kumimoji="1" lang="en-US" altLang="ja-JP" sz="1100">
              <a:solidFill>
                <a:sysClr val="windowText" lastClr="000000"/>
              </a:solidFill>
              <a:effectLst/>
              <a:latin typeface="+mn-lt"/>
              <a:ea typeface="+mn-ea"/>
              <a:cs typeface="+mn-cs"/>
            </a:rPr>
            <a:t>ICT</a:t>
          </a:r>
          <a:r>
            <a:rPr kumimoji="1" lang="ja-JP" altLang="en-US" sz="1100">
              <a:solidFill>
                <a:sysClr val="windowText" lastClr="000000"/>
              </a:solidFill>
              <a:effectLst/>
              <a:latin typeface="+mn-lt"/>
              <a:ea typeface="+mn-ea"/>
              <a:cs typeface="+mn-cs"/>
            </a:rPr>
            <a:t>関連経費の増</a:t>
          </a:r>
          <a:r>
            <a:rPr kumimoji="1" lang="ja-JP" altLang="ja-JP" sz="1100">
              <a:solidFill>
                <a:sysClr val="windowText" lastClr="000000"/>
              </a:solidFill>
              <a:effectLst/>
              <a:latin typeface="+mn-lt"/>
              <a:ea typeface="+mn-ea"/>
              <a:cs typeface="+mn-cs"/>
            </a:rPr>
            <a:t>など、物件費の歳出決算額が増えたことにより、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グループ内平均に比べ高い割合で推移しており、事業の選択と集中や効果的な事業執行、事業の見直しを行うことで、財政健全化を図っていく。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3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0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近年は、対象施設の増に伴う障害児通所給付費の増</a:t>
          </a:r>
          <a:r>
            <a:rPr kumimoji="1" lang="ja-JP" altLang="en-US" sz="1100">
              <a:solidFill>
                <a:schemeClr val="dk1"/>
              </a:solidFill>
              <a:effectLst/>
              <a:latin typeface="+mn-lt"/>
              <a:ea typeface="+mn-ea"/>
              <a:cs typeface="+mn-cs"/>
            </a:rPr>
            <a:t>、児童保護措置費や精神保健医療費の増</a:t>
          </a:r>
          <a:r>
            <a:rPr kumimoji="1" lang="ja-JP" altLang="ja-JP" sz="1100">
              <a:solidFill>
                <a:schemeClr val="dk1"/>
              </a:solidFill>
              <a:effectLst/>
              <a:latin typeface="+mn-lt"/>
              <a:ea typeface="+mn-ea"/>
              <a:cs typeface="+mn-cs"/>
            </a:rPr>
            <a:t>などにより歳出決算額が増加しているため、経常収支比率も増加傾向にある。</a:t>
          </a:r>
          <a:endParaRPr lang="ja-JP" altLang="ja-JP" sz="1400">
            <a:effectLst/>
          </a:endParaRPr>
        </a:p>
        <a:p>
          <a:r>
            <a:rPr kumimoji="1" lang="ja-JP" altLang="ja-JP" sz="1100">
              <a:solidFill>
                <a:schemeClr val="dk1"/>
              </a:solidFill>
              <a:effectLst/>
              <a:latin typeface="+mn-lt"/>
              <a:ea typeface="+mn-ea"/>
              <a:cs typeface="+mn-cs"/>
            </a:rPr>
            <a:t>　今後も社会保障関係経費の増加が見込まれることから、</a:t>
          </a:r>
          <a:r>
            <a:rPr kumimoji="1" lang="ja-JP" altLang="ja-JP" sz="1100">
              <a:solidFill>
                <a:sysClr val="windowText" lastClr="000000"/>
              </a:solidFill>
              <a:effectLst/>
              <a:latin typeface="+mn-lt"/>
              <a:ea typeface="+mn-ea"/>
              <a:cs typeface="+mn-cs"/>
            </a:rPr>
            <a:t>その動向</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注視していく。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繰出金や維持補修費について、</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年度は同程度で推移している。</a:t>
          </a:r>
          <a:endParaRPr lang="ja-JP" altLang="ja-JP">
            <a:effectLst/>
          </a:endParaRPr>
        </a:p>
        <a:p>
          <a:r>
            <a:rPr kumimoji="1" lang="ja-JP" altLang="ja-JP" sz="1100">
              <a:solidFill>
                <a:schemeClr val="dk1"/>
              </a:solidFill>
              <a:effectLst/>
              <a:latin typeface="+mn-lt"/>
              <a:ea typeface="+mn-ea"/>
              <a:cs typeface="+mn-cs"/>
            </a:rPr>
            <a:t>　グループ内平均よりも低い割合で推移しているものの、引き続き、</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年度に策定した「佐賀県ファシリティマネジメント基本方針」に基づき、県有施設の長寿命化を図り、適切な維持管理などに努めていく。</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年度は、認定こども園の増加</a:t>
          </a:r>
          <a:r>
            <a:rPr kumimoji="1" lang="ja-JP" altLang="en-US" sz="1100">
              <a:solidFill>
                <a:schemeClr val="dk1"/>
              </a:solidFill>
              <a:effectLst/>
              <a:latin typeface="+mn-lt"/>
              <a:ea typeface="+mn-ea"/>
              <a:cs typeface="+mn-cs"/>
            </a:rPr>
            <a:t>及び公定価格の改定に</a:t>
          </a:r>
          <a:r>
            <a:rPr kumimoji="1" lang="ja-JP" altLang="ja-JP" sz="1100">
              <a:solidFill>
                <a:schemeClr val="dk1"/>
              </a:solidFill>
              <a:effectLst/>
              <a:latin typeface="+mn-lt"/>
              <a:ea typeface="+mn-ea"/>
              <a:cs typeface="+mn-cs"/>
            </a:rPr>
            <a:t>伴う施設型給付費県負担金の増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高齢者の増加に伴う後期高齢者医療事業費の増などにより、補助費等の歳出決算額が増加したため、</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a:t>
          </a:r>
          <a:endParaRPr lang="ja-JP" altLang="ja-JP">
            <a:effectLst/>
          </a:endParaRPr>
        </a:p>
        <a:p>
          <a:r>
            <a:rPr kumimoji="1" lang="ja-JP" altLang="ja-JP" sz="1100">
              <a:solidFill>
                <a:schemeClr val="dk1"/>
              </a:solidFill>
              <a:effectLst/>
              <a:latin typeface="+mn-lt"/>
              <a:ea typeface="+mn-ea"/>
              <a:cs typeface="+mn-cs"/>
            </a:rPr>
            <a:t>　補助費等の傾向としては、今後も社会保障関係経費の増加により、上昇が見込まれることから、社会保障の充実には適切に対応しつつ、補助金等の重点化や見直しを行うことで、財政健全化に努めていく。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165100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08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165100</xdr:rowOff>
    </xdr:from>
    <xdr:to>
      <xdr:col>78</xdr:col>
      <xdr:colOff>69850</xdr:colOff>
      <xdr:row>35</xdr:row>
      <xdr:rowOff>88900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822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165100</xdr:rowOff>
    </xdr:from>
    <xdr:to>
      <xdr:col>73</xdr:col>
      <xdr:colOff>180975</xdr:colOff>
      <xdr:row>35</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582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xdr:rowOff>
    </xdr:from>
    <xdr:to>
      <xdr:col>69</xdr:col>
      <xdr:colOff>92075</xdr:colOff>
      <xdr:row>35</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01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130827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114300</xdr:rowOff>
    </xdr:from>
    <xdr:to>
      <xdr:col>74</xdr:col>
      <xdr:colOff>31750</xdr:colOff>
      <xdr:row>34</xdr:row>
      <xdr:rowOff>44450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借換債の活用による公債費の平準化を進めてきたが、大型事業等の元利償還金の増により、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年度は対前年比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グループ内の平均ではあるものの、引き続き、県債残高やプライマリーバランスに留意しながら、県債の有効活用と公債費の平準化に取り組んでいく。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76200</xdr:rowOff>
    </xdr:from>
    <xdr:to>
      <xdr:col>24</xdr:col>
      <xdr:colOff>25400</xdr:colOff>
      <xdr:row>79</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4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120650</xdr:rowOff>
    </xdr:from>
    <xdr:to>
      <xdr:col>19</xdr:col>
      <xdr:colOff>187325</xdr:colOff>
      <xdr:row>78</xdr:row>
      <xdr:rowOff>76200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22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120650</xdr:rowOff>
    </xdr:from>
    <xdr:to>
      <xdr:col>15</xdr:col>
      <xdr:colOff>98425</xdr:colOff>
      <xdr:row>78</xdr:row>
      <xdr:rowOff>101600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22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101600</xdr:rowOff>
    </xdr:from>
    <xdr:to>
      <xdr:col>11</xdr:col>
      <xdr:colOff>9525</xdr:colOff>
      <xdr:row>78</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7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25400</xdr:rowOff>
    </xdr:from>
    <xdr:to>
      <xdr:col>20</xdr:col>
      <xdr:colOff>38100</xdr:colOff>
      <xdr:row>78</xdr:row>
      <xdr:rowOff>127000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137177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69850</xdr:rowOff>
    </xdr:from>
    <xdr:to>
      <xdr:col>15</xdr:col>
      <xdr:colOff>149225</xdr:colOff>
      <xdr:row>78</xdr:row>
      <xdr:rowOff>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50800</xdr:rowOff>
    </xdr:from>
    <xdr:to>
      <xdr:col>11</xdr:col>
      <xdr:colOff>60325</xdr:colOff>
      <xdr:row>78</xdr:row>
      <xdr:rowOff>152400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年度は、退職手当の減などにより歳出決算額自体は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グループ内平均と比較して高い水準となっているが、今後も、「佐賀県行財政運営計画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」に基づき、財政健全化に努めていく。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77</xdr:row>
      <xdr:rowOff>153670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0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77</xdr:row>
      <xdr:rowOff>153670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733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77</xdr:row>
      <xdr:rowOff>161289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733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105131</xdr:rowOff>
    </xdr:from>
    <xdr:to>
      <xdr:col>29</xdr:col>
      <xdr:colOff>127000</xdr:colOff>
      <xdr:row>11</xdr:row>
      <xdr:rowOff>152817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38706"/>
          <a:ext cx="647700" cy="4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152817</xdr:rowOff>
    </xdr:from>
    <xdr:to>
      <xdr:col>26</xdr:col>
      <xdr:colOff>50800</xdr:colOff>
      <xdr:row>12</xdr:row>
      <xdr:rowOff>31224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86392"/>
          <a:ext cx="698500" cy="4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27727</xdr:rowOff>
    </xdr:from>
    <xdr:to>
      <xdr:col>22</xdr:col>
      <xdr:colOff>114300</xdr:colOff>
      <xdr:row>12</xdr:row>
      <xdr:rowOff>31224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132752"/>
          <a:ext cx="698500" cy="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94530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27727</xdr:rowOff>
    </xdr:from>
    <xdr:to>
      <xdr:col>18</xdr:col>
      <xdr:colOff>177800</xdr:colOff>
      <xdr:row>12</xdr:row>
      <xdr:rowOff>44597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32752"/>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54331</xdr:rowOff>
    </xdr:from>
    <xdr:to>
      <xdr:col>29</xdr:col>
      <xdr:colOff>177800</xdr:colOff>
      <xdr:row>11</xdr:row>
      <xdr:rowOff>155931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8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134358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89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102017</xdr:rowOff>
    </xdr:from>
    <xdr:to>
      <xdr:col>26</xdr:col>
      <xdr:colOff>101600</xdr:colOff>
      <xdr:row>12</xdr:row>
      <xdr:rowOff>32167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3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42344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0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151874</xdr:rowOff>
    </xdr:from>
    <xdr:to>
      <xdr:col>22</xdr:col>
      <xdr:colOff>165100</xdr:colOff>
      <xdr:row>12</xdr:row>
      <xdr:rowOff>82024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08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92201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5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148377</xdr:rowOff>
    </xdr:from>
    <xdr:to>
      <xdr:col>19</xdr:col>
      <xdr:colOff>38100</xdr:colOff>
      <xdr:row>12</xdr:row>
      <xdr:rowOff>78527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08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88704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165247</xdr:rowOff>
    </xdr:from>
    <xdr:to>
      <xdr:col>15</xdr:col>
      <xdr:colOff>101600</xdr:colOff>
      <xdr:row>12</xdr:row>
      <xdr:rowOff>95397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09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105574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8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155804</xdr:rowOff>
    </xdr:from>
    <xdr:to>
      <xdr:col>29</xdr:col>
      <xdr:colOff>127000</xdr:colOff>
      <xdr:row>36</xdr:row>
      <xdr:rowOff>3556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66154"/>
          <a:ext cx="647700" cy="19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3556</xdr:rowOff>
    </xdr:from>
    <xdr:to>
      <xdr:col>26</xdr:col>
      <xdr:colOff>50800</xdr:colOff>
      <xdr:row>36</xdr:row>
      <xdr:rowOff>97796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56806"/>
          <a:ext cx="698500" cy="94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270730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3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97796</xdr:rowOff>
    </xdr:from>
    <xdr:to>
      <xdr:col>22</xdr:col>
      <xdr:colOff>114300</xdr:colOff>
      <xdr:row>37</xdr:row>
      <xdr:rowOff>103340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51046"/>
          <a:ext cx="698500" cy="17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236269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103340</xdr:rowOff>
    </xdr:from>
    <xdr:to>
      <xdr:col>18</xdr:col>
      <xdr:colOff>177800</xdr:colOff>
      <xdr:row>37</xdr:row>
      <xdr:rowOff>209696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228040"/>
          <a:ext cx="698500" cy="106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77392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105004</xdr:rowOff>
    </xdr:from>
    <xdr:to>
      <xdr:col>29</xdr:col>
      <xdr:colOff>177800</xdr:colOff>
      <xdr:row>35</xdr:row>
      <xdr:rowOff>206604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1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292981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295656</xdr:rowOff>
    </xdr:from>
    <xdr:to>
      <xdr:col>26</xdr:col>
      <xdr:colOff>101600</xdr:colOff>
      <xdr:row>36</xdr:row>
      <xdr:rowOff>54356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0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39133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46996</xdr:rowOff>
    </xdr:from>
    <xdr:to>
      <xdr:col>22</xdr:col>
      <xdr:colOff>165100</xdr:colOff>
      <xdr:row>36</xdr:row>
      <xdr:rowOff>148596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0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133373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8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52540</xdr:rowOff>
    </xdr:from>
    <xdr:to>
      <xdr:col>19</xdr:col>
      <xdr:colOff>38100</xdr:colOff>
      <xdr:row>37</xdr:row>
      <xdr:rowOff>154140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7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138917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6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158896</xdr:rowOff>
    </xdr:from>
    <xdr:to>
      <xdr:col>15</xdr:col>
      <xdr:colOff>101600</xdr:colOff>
      <xdr:row>37</xdr:row>
      <xdr:rowOff>260496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245273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801,051
791,450
2,440.68
555,571,022
539,531,062
9,639,205
267,714,418
750,843,598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114554</xdr:rowOff>
    </xdr:from>
    <xdr:to>
      <xdr:col>24</xdr:col>
      <xdr:colOff>63500</xdr:colOff>
      <xdr:row>32</xdr:row>
      <xdr:rowOff>39688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29504"/>
          <a:ext cx="8382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114554</xdr:rowOff>
    </xdr:from>
    <xdr:to>
      <xdr:col>19</xdr:col>
      <xdr:colOff>177800</xdr:colOff>
      <xdr:row>31</xdr:row>
      <xdr:rowOff>160914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29504"/>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160914</xdr:rowOff>
    </xdr:from>
    <xdr:to>
      <xdr:col>15</xdr:col>
      <xdr:colOff>50800</xdr:colOff>
      <xdr:row>31</xdr:row>
      <xdr:rowOff>163223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75864"/>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163223</xdr:rowOff>
    </xdr:from>
    <xdr:to>
      <xdr:col>10</xdr:col>
      <xdr:colOff>114300</xdr:colOff>
      <xdr:row>32</xdr:row>
      <xdr:rowOff>48694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78173"/>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160338</xdr:rowOff>
    </xdr:from>
    <xdr:to>
      <xdr:col>24</xdr:col>
      <xdr:colOff>114300</xdr:colOff>
      <xdr:row>32</xdr:row>
      <xdr:rowOff>90488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113365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2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63754</xdr:rowOff>
    </xdr:from>
    <xdr:to>
      <xdr:col>20</xdr:col>
      <xdr:colOff>38100</xdr:colOff>
      <xdr:row>31</xdr:row>
      <xdr:rowOff>165354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10431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110114</xdr:rowOff>
    </xdr:from>
    <xdr:to>
      <xdr:col>15</xdr:col>
      <xdr:colOff>101600</xdr:colOff>
      <xdr:row>32</xdr:row>
      <xdr:rowOff>40264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56791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112423</xdr:rowOff>
    </xdr:from>
    <xdr:to>
      <xdr:col>10</xdr:col>
      <xdr:colOff>165100</xdr:colOff>
      <xdr:row>32</xdr:row>
      <xdr:rowOff>42573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59100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0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169344</xdr:rowOff>
    </xdr:from>
    <xdr:to>
      <xdr:col>6</xdr:col>
      <xdr:colOff>38100</xdr:colOff>
      <xdr:row>32</xdr:row>
      <xdr:rowOff>99494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116021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163626</xdr:rowOff>
    </xdr:from>
    <xdr:to>
      <xdr:col>24</xdr:col>
      <xdr:colOff>63500</xdr:colOff>
      <xdr:row>54</xdr:row>
      <xdr:rowOff>148730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250476"/>
          <a:ext cx="838200" cy="15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14025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43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163626</xdr:rowOff>
    </xdr:from>
    <xdr:to>
      <xdr:col>19</xdr:col>
      <xdr:colOff>177800</xdr:colOff>
      <xdr:row>55</xdr:row>
      <xdr:rowOff>9779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50476"/>
          <a:ext cx="889000" cy="1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9779</xdr:rowOff>
    </xdr:from>
    <xdr:to>
      <xdr:col>15</xdr:col>
      <xdr:colOff>50800</xdr:colOff>
      <xdr:row>56</xdr:row>
      <xdr:rowOff>18809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39529"/>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60317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18809</xdr:rowOff>
    </xdr:from>
    <xdr:to>
      <xdr:col>10</xdr:col>
      <xdr:colOff>114300</xdr:colOff>
      <xdr:row>56</xdr:row>
      <xdr:rowOff>137299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20009"/>
          <a:ext cx="8890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97930</xdr:rowOff>
    </xdr:from>
    <xdr:to>
      <xdr:col>24</xdr:col>
      <xdr:colOff>114300</xdr:colOff>
      <xdr:row>55</xdr:row>
      <xdr:rowOff>28080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120807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112826</xdr:rowOff>
    </xdr:from>
    <xdr:to>
      <xdr:col>20</xdr:col>
      <xdr:colOff>38100</xdr:colOff>
      <xdr:row>54</xdr:row>
      <xdr:rowOff>42976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34103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2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130429</xdr:rowOff>
    </xdr:from>
    <xdr:to>
      <xdr:col>15</xdr:col>
      <xdr:colOff>101600</xdr:colOff>
      <xdr:row>55</xdr:row>
      <xdr:rowOff>60579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77106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1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139459</xdr:rowOff>
    </xdr:from>
    <xdr:to>
      <xdr:col>10</xdr:col>
      <xdr:colOff>165100</xdr:colOff>
      <xdr:row>56</xdr:row>
      <xdr:rowOff>69609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86136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86499</xdr:rowOff>
    </xdr:from>
    <xdr:to>
      <xdr:col>6</xdr:col>
      <xdr:colOff>38100</xdr:colOff>
      <xdr:row>57</xdr:row>
      <xdr:rowOff>16649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33176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6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50927</xdr:rowOff>
    </xdr:from>
    <xdr:to>
      <xdr:col>24</xdr:col>
      <xdr:colOff>63500</xdr:colOff>
      <xdr:row>79</xdr:row>
      <xdr:rowOff>63246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95477"/>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63246</xdr:rowOff>
    </xdr:from>
    <xdr:to>
      <xdr:col>19</xdr:col>
      <xdr:colOff>177800</xdr:colOff>
      <xdr:row>79</xdr:row>
      <xdr:rowOff>67183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607796"/>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67183</xdr:rowOff>
    </xdr:from>
    <xdr:to>
      <xdr:col>15</xdr:col>
      <xdr:colOff>50800</xdr:colOff>
      <xdr:row>79</xdr:row>
      <xdr:rowOff>96901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61173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90424</xdr:rowOff>
    </xdr:from>
    <xdr:to>
      <xdr:col>10</xdr:col>
      <xdr:colOff>114300</xdr:colOff>
      <xdr:row>79</xdr:row>
      <xdr:rowOff>96901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63497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127</xdr:rowOff>
    </xdr:from>
    <xdr:to>
      <xdr:col>24</xdr:col>
      <xdr:colOff>114300</xdr:colOff>
      <xdr:row>79</xdr:row>
      <xdr:rowOff>101727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5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86504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5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xdr:rowOff>
    </xdr:from>
    <xdr:to>
      <xdr:col>20</xdr:col>
      <xdr:colOff>38100</xdr:colOff>
      <xdr:row>79</xdr:row>
      <xdr:rowOff>114046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105173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6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16383</xdr:rowOff>
    </xdr:from>
    <xdr:to>
      <xdr:col>15</xdr:col>
      <xdr:colOff>101600</xdr:colOff>
      <xdr:row>79</xdr:row>
      <xdr:rowOff>117983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109110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6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46101</xdr:rowOff>
    </xdr:from>
    <xdr:to>
      <xdr:col>10</xdr:col>
      <xdr:colOff>165100</xdr:colOff>
      <xdr:row>79</xdr:row>
      <xdr:rowOff>147701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138828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6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39624</xdr:rowOff>
    </xdr:from>
    <xdr:to>
      <xdr:col>6</xdr:col>
      <xdr:colOff>38100</xdr:colOff>
      <xdr:row>79</xdr:row>
      <xdr:rowOff>141224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132351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158941</xdr:rowOff>
    </xdr:from>
    <xdr:to>
      <xdr:col>24</xdr:col>
      <xdr:colOff>63500</xdr:colOff>
      <xdr:row>93</xdr:row>
      <xdr:rowOff>160369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932341"/>
          <a:ext cx="838200" cy="1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158941</xdr:rowOff>
    </xdr:from>
    <xdr:to>
      <xdr:col>19</xdr:col>
      <xdr:colOff>177800</xdr:colOff>
      <xdr:row>94</xdr:row>
      <xdr:rowOff>19114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32341"/>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130097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19114</xdr:rowOff>
    </xdr:from>
    <xdr:to>
      <xdr:col>15</xdr:col>
      <xdr:colOff>50800</xdr:colOff>
      <xdr:row>95</xdr:row>
      <xdr:rowOff>13494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35414"/>
          <a:ext cx="889000" cy="1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13494</xdr:rowOff>
    </xdr:from>
    <xdr:to>
      <xdr:col>10</xdr:col>
      <xdr:colOff>114300</xdr:colOff>
      <xdr:row>95</xdr:row>
      <xdr:rowOff>31305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01244"/>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109569</xdr:rowOff>
    </xdr:from>
    <xdr:to>
      <xdr:col>24</xdr:col>
      <xdr:colOff>114300</xdr:colOff>
      <xdr:row>94</xdr:row>
      <xdr:rowOff>39719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132446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108141</xdr:rowOff>
    </xdr:from>
    <xdr:to>
      <xdr:col>20</xdr:col>
      <xdr:colOff>38100</xdr:colOff>
      <xdr:row>93</xdr:row>
      <xdr:rowOff>38291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54818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139764</xdr:rowOff>
    </xdr:from>
    <xdr:to>
      <xdr:col>15</xdr:col>
      <xdr:colOff>101600</xdr:colOff>
      <xdr:row>94</xdr:row>
      <xdr:rowOff>69914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86441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8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134144</xdr:rowOff>
    </xdr:from>
    <xdr:to>
      <xdr:col>10</xdr:col>
      <xdr:colOff>165100</xdr:colOff>
      <xdr:row>95</xdr:row>
      <xdr:rowOff>64294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80821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151955</xdr:rowOff>
    </xdr:from>
    <xdr:to>
      <xdr:col>6</xdr:col>
      <xdr:colOff>38100</xdr:colOff>
      <xdr:row>95</xdr:row>
      <xdr:rowOff>82105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98632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20142</xdr:rowOff>
    </xdr:from>
    <xdr:to>
      <xdr:col>55</xdr:col>
      <xdr:colOff>0</xdr:colOff>
      <xdr:row>34</xdr:row>
      <xdr:rowOff>62243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506542"/>
          <a:ext cx="838200" cy="3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80378</xdr:rowOff>
    </xdr:from>
    <xdr:to>
      <xdr:col>50</xdr:col>
      <xdr:colOff>114300</xdr:colOff>
      <xdr:row>32</xdr:row>
      <xdr:rowOff>20142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395328"/>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80378</xdr:rowOff>
    </xdr:from>
    <xdr:to>
      <xdr:col>45</xdr:col>
      <xdr:colOff>177800</xdr:colOff>
      <xdr:row>34</xdr:row>
      <xdr:rowOff>81921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395328"/>
          <a:ext cx="889000" cy="5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81921</xdr:rowOff>
    </xdr:from>
    <xdr:to>
      <xdr:col>41</xdr:col>
      <xdr:colOff>50800</xdr:colOff>
      <xdr:row>38</xdr:row>
      <xdr:rowOff>109792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11221"/>
          <a:ext cx="889000" cy="7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11443</xdr:rowOff>
    </xdr:from>
    <xdr:to>
      <xdr:col>55</xdr:col>
      <xdr:colOff>50800</xdr:colOff>
      <xdr:row>34</xdr:row>
      <xdr:rowOff>113043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97820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5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140792</xdr:rowOff>
    </xdr:from>
    <xdr:to>
      <xdr:col>50</xdr:col>
      <xdr:colOff>165100</xdr:colOff>
      <xdr:row>32</xdr:row>
      <xdr:rowOff>70942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4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62069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54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29578</xdr:rowOff>
    </xdr:from>
    <xdr:to>
      <xdr:col>46</xdr:col>
      <xdr:colOff>38100</xdr:colOff>
      <xdr:row>31</xdr:row>
      <xdr:rowOff>131178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3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122305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4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31121</xdr:rowOff>
    </xdr:from>
    <xdr:to>
      <xdr:col>41</xdr:col>
      <xdr:colOff>101600</xdr:colOff>
      <xdr:row>34</xdr:row>
      <xdr:rowOff>132721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123848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95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58992</xdr:rowOff>
    </xdr:from>
    <xdr:to>
      <xdr:col>36</xdr:col>
      <xdr:colOff>165100</xdr:colOff>
      <xdr:row>38</xdr:row>
      <xdr:rowOff>160592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151719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6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97605</xdr:rowOff>
    </xdr:from>
    <xdr:to>
      <xdr:col>55</xdr:col>
      <xdr:colOff>0</xdr:colOff>
      <xdr:row>55</xdr:row>
      <xdr:rowOff>11080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8841555"/>
          <a:ext cx="838200" cy="5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97605</xdr:rowOff>
    </xdr:from>
    <xdr:to>
      <xdr:col>50</xdr:col>
      <xdr:colOff>114300</xdr:colOff>
      <xdr:row>52</xdr:row>
      <xdr:rowOff>33907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841555"/>
          <a:ext cx="889000" cy="1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33907</xdr:rowOff>
    </xdr:from>
    <xdr:to>
      <xdr:col>45</xdr:col>
      <xdr:colOff>177800</xdr:colOff>
      <xdr:row>53</xdr:row>
      <xdr:rowOff>47182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8949307"/>
          <a:ext cx="889000" cy="18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47182</xdr:rowOff>
    </xdr:from>
    <xdr:to>
      <xdr:col>41</xdr:col>
      <xdr:colOff>50800</xdr:colOff>
      <xdr:row>56</xdr:row>
      <xdr:rowOff>60376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134032"/>
          <a:ext cx="889000" cy="5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134748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131730</xdr:rowOff>
    </xdr:from>
    <xdr:to>
      <xdr:col>55</xdr:col>
      <xdr:colOff>50800</xdr:colOff>
      <xdr:row>55</xdr:row>
      <xdr:rowOff>61880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154607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4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46805</xdr:rowOff>
    </xdr:from>
    <xdr:to>
      <xdr:col>50</xdr:col>
      <xdr:colOff>165100</xdr:colOff>
      <xdr:row>51</xdr:row>
      <xdr:rowOff>148405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164932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856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154557</xdr:rowOff>
    </xdr:from>
    <xdr:to>
      <xdr:col>46</xdr:col>
      <xdr:colOff>38100</xdr:colOff>
      <xdr:row>52</xdr:row>
      <xdr:rowOff>84707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8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101234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67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167832</xdr:rowOff>
    </xdr:from>
    <xdr:to>
      <xdr:col>41</xdr:col>
      <xdr:colOff>101600</xdr:colOff>
      <xdr:row>53</xdr:row>
      <xdr:rowOff>97982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0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114509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85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9576</xdr:rowOff>
    </xdr:from>
    <xdr:to>
      <xdr:col>36</xdr:col>
      <xdr:colOff>165100</xdr:colOff>
      <xdr:row>56</xdr:row>
      <xdr:rowOff>111176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127703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165018</xdr:rowOff>
    </xdr:from>
    <xdr:to>
      <xdr:col>55</xdr:col>
      <xdr:colOff>0</xdr:colOff>
      <xdr:row>77</xdr:row>
      <xdr:rowOff>87427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852318"/>
          <a:ext cx="838200" cy="4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165018</xdr:rowOff>
    </xdr:from>
    <xdr:to>
      <xdr:col>50</xdr:col>
      <xdr:colOff>114300</xdr:colOff>
      <xdr:row>76</xdr:row>
      <xdr:rowOff>39212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852318"/>
          <a:ext cx="889000" cy="2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39212</xdr:rowOff>
    </xdr:from>
    <xdr:to>
      <xdr:col>45</xdr:col>
      <xdr:colOff>177800</xdr:colOff>
      <xdr:row>77</xdr:row>
      <xdr:rowOff>15056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69412"/>
          <a:ext cx="889000" cy="1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15056</xdr:rowOff>
    </xdr:from>
    <xdr:to>
      <xdr:col>41</xdr:col>
      <xdr:colOff>50800</xdr:colOff>
      <xdr:row>78</xdr:row>
      <xdr:rowOff>57308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16706"/>
          <a:ext cx="889000" cy="2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36627</xdr:rowOff>
    </xdr:from>
    <xdr:to>
      <xdr:col>55</xdr:col>
      <xdr:colOff>50800</xdr:colOff>
      <xdr:row>77</xdr:row>
      <xdr:rowOff>138227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114218</xdr:rowOff>
    </xdr:from>
    <xdr:to>
      <xdr:col>50</xdr:col>
      <xdr:colOff>165100</xdr:colOff>
      <xdr:row>75</xdr:row>
      <xdr:rowOff>44368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35495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8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159862</xdr:rowOff>
    </xdr:from>
    <xdr:to>
      <xdr:col>46</xdr:col>
      <xdr:colOff>38100</xdr:colOff>
      <xdr:row>76</xdr:row>
      <xdr:rowOff>90012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81139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135706</xdr:rowOff>
    </xdr:from>
    <xdr:to>
      <xdr:col>41</xdr:col>
      <xdr:colOff>101600</xdr:colOff>
      <xdr:row>77</xdr:row>
      <xdr:rowOff>65856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56983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2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6508</xdr:rowOff>
    </xdr:from>
    <xdr:to>
      <xdr:col>36</xdr:col>
      <xdr:colOff>165100</xdr:colOff>
      <xdr:row>78</xdr:row>
      <xdr:rowOff>108108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99235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4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65633</xdr:rowOff>
    </xdr:from>
    <xdr:to>
      <xdr:col>54</xdr:col>
      <xdr:colOff>189865</xdr:colOff>
      <xdr:row>98</xdr:row>
      <xdr:rowOff>77560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839033"/>
          <a:ext cx="1270" cy="104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81387</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77560</xdr:rowOff>
    </xdr:from>
    <xdr:to>
      <xdr:col>55</xdr:col>
      <xdr:colOff>88900</xdr:colOff>
      <xdr:row>98</xdr:row>
      <xdr:rowOff>77560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12310</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6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65633</xdr:rowOff>
    </xdr:from>
    <xdr:to>
      <xdr:col>55</xdr:col>
      <xdr:colOff>88900</xdr:colOff>
      <xdr:row>92</xdr:row>
      <xdr:rowOff>65633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83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86074</xdr:rowOff>
    </xdr:from>
    <xdr:to>
      <xdr:col>55</xdr:col>
      <xdr:colOff>0</xdr:colOff>
      <xdr:row>92</xdr:row>
      <xdr:rowOff>65633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5688024"/>
          <a:ext cx="838200" cy="15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115436</xdr:rowOff>
    </xdr:from>
    <xdr:to>
      <xdr:col>55</xdr:col>
      <xdr:colOff>50800</xdr:colOff>
      <xdr:row>96</xdr:row>
      <xdr:rowOff>45586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0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27629</xdr:rowOff>
    </xdr:from>
    <xdr:to>
      <xdr:col>50</xdr:col>
      <xdr:colOff>114300</xdr:colOff>
      <xdr:row>91</xdr:row>
      <xdr:rowOff>86074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629579"/>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152355</xdr:rowOff>
    </xdr:from>
    <xdr:to>
      <xdr:col>50</xdr:col>
      <xdr:colOff>165100</xdr:colOff>
      <xdr:row>96</xdr:row>
      <xdr:rowOff>82505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73632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5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27629</xdr:rowOff>
    </xdr:from>
    <xdr:to>
      <xdr:col>45</xdr:col>
      <xdr:colOff>177800</xdr:colOff>
      <xdr:row>91</xdr:row>
      <xdr:rowOff>89294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5629579"/>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26493</xdr:rowOff>
    </xdr:from>
    <xdr:to>
      <xdr:col>46</xdr:col>
      <xdr:colOff>38100</xdr:colOff>
      <xdr:row>95</xdr:row>
      <xdr:rowOff>128093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119220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89294</xdr:rowOff>
    </xdr:from>
    <xdr:to>
      <xdr:col>41</xdr:col>
      <xdr:colOff>50800</xdr:colOff>
      <xdr:row>93</xdr:row>
      <xdr:rowOff>122459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5691244"/>
          <a:ext cx="889000" cy="37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39656</xdr:rowOff>
    </xdr:from>
    <xdr:to>
      <xdr:col>41</xdr:col>
      <xdr:colOff>101600</xdr:colOff>
      <xdr:row>96</xdr:row>
      <xdr:rowOff>141256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132383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77870</xdr:rowOff>
    </xdr:from>
    <xdr:to>
      <xdr:col>36</xdr:col>
      <xdr:colOff>165100</xdr:colOff>
      <xdr:row>97</xdr:row>
      <xdr:rowOff>8020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170597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14833</xdr:rowOff>
    </xdr:from>
    <xdr:to>
      <xdr:col>55</xdr:col>
      <xdr:colOff>50800</xdr:colOff>
      <xdr:row>92</xdr:row>
      <xdr:rowOff>116433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7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139310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35274</xdr:rowOff>
    </xdr:from>
    <xdr:to>
      <xdr:col>50</xdr:col>
      <xdr:colOff>165100</xdr:colOff>
      <xdr:row>91</xdr:row>
      <xdr:rowOff>136874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153401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54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148279</xdr:rowOff>
    </xdr:from>
    <xdr:to>
      <xdr:col>46</xdr:col>
      <xdr:colOff>38100</xdr:colOff>
      <xdr:row>91</xdr:row>
      <xdr:rowOff>78429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5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94956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3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38494</xdr:rowOff>
    </xdr:from>
    <xdr:to>
      <xdr:col>41</xdr:col>
      <xdr:colOff>101600</xdr:colOff>
      <xdr:row>91</xdr:row>
      <xdr:rowOff>140094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6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156621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4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71659</xdr:rowOff>
    </xdr:from>
    <xdr:to>
      <xdr:col>36</xdr:col>
      <xdr:colOff>165100</xdr:colOff>
      <xdr:row>94</xdr:row>
      <xdr:rowOff>1809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0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18336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7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61702</xdr:rowOff>
    </xdr:from>
    <xdr:to>
      <xdr:col>85</xdr:col>
      <xdr:colOff>127000</xdr:colOff>
      <xdr:row>36</xdr:row>
      <xdr:rowOff>143861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233902"/>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38842</xdr:rowOff>
    </xdr:from>
    <xdr:to>
      <xdr:col>81</xdr:col>
      <xdr:colOff>50800</xdr:colOff>
      <xdr:row>36</xdr:row>
      <xdr:rowOff>61702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2110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150675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3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38842</xdr:rowOff>
    </xdr:from>
    <xdr:to>
      <xdr:col>76</xdr:col>
      <xdr:colOff>114300</xdr:colOff>
      <xdr:row>36</xdr:row>
      <xdr:rowOff>78527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211042"/>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12966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78527</xdr:rowOff>
    </xdr:from>
    <xdr:to>
      <xdr:col>71</xdr:col>
      <xdr:colOff>177800</xdr:colOff>
      <xdr:row>37</xdr:row>
      <xdr:rowOff>43825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250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93061</xdr:rowOff>
    </xdr:from>
    <xdr:to>
      <xdr:col>85</xdr:col>
      <xdr:colOff>177800</xdr:colOff>
      <xdr:row>37</xdr:row>
      <xdr:rowOff>23211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2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71488</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24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10902</xdr:rowOff>
    </xdr:from>
    <xdr:to>
      <xdr:col>81</xdr:col>
      <xdr:colOff>101600</xdr:colOff>
      <xdr:row>36</xdr:row>
      <xdr:rowOff>112502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1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129029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728" y="595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159492</xdr:rowOff>
    </xdr:from>
    <xdr:to>
      <xdr:col>76</xdr:col>
      <xdr:colOff>165100</xdr:colOff>
      <xdr:row>36</xdr:row>
      <xdr:rowOff>89642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1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106169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59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27727</xdr:rowOff>
    </xdr:from>
    <xdr:to>
      <xdr:col>72</xdr:col>
      <xdr:colOff>38100</xdr:colOff>
      <xdr:row>36</xdr:row>
      <xdr:rowOff>129327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1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120454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9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164475</xdr:rowOff>
    </xdr:from>
    <xdr:to>
      <xdr:col>67</xdr:col>
      <xdr:colOff>101600</xdr:colOff>
      <xdr:row>37</xdr:row>
      <xdr:rowOff>94625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85752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65770</xdr:rowOff>
    </xdr:from>
    <xdr:to>
      <xdr:col>85</xdr:col>
      <xdr:colOff>127000</xdr:colOff>
      <xdr:row>73</xdr:row>
      <xdr:rowOff>153370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581620"/>
          <a:ext cx="838200" cy="8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153370</xdr:rowOff>
    </xdr:from>
    <xdr:to>
      <xdr:col>81</xdr:col>
      <xdr:colOff>50800</xdr:colOff>
      <xdr:row>74</xdr:row>
      <xdr:rowOff>11753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669220"/>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11753</xdr:rowOff>
    </xdr:from>
    <xdr:to>
      <xdr:col>76</xdr:col>
      <xdr:colOff>114300</xdr:colOff>
      <xdr:row>74</xdr:row>
      <xdr:rowOff>47506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69905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165806</xdr:rowOff>
    </xdr:from>
    <xdr:to>
      <xdr:col>71</xdr:col>
      <xdr:colOff>177800</xdr:colOff>
      <xdr:row>74</xdr:row>
      <xdr:rowOff>47506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681656"/>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14970</xdr:rowOff>
    </xdr:from>
    <xdr:to>
      <xdr:col>85</xdr:col>
      <xdr:colOff>177800</xdr:colOff>
      <xdr:row>73</xdr:row>
      <xdr:rowOff>116570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5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37847</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3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102570</xdr:rowOff>
    </xdr:from>
    <xdr:to>
      <xdr:col>81</xdr:col>
      <xdr:colOff>101600</xdr:colOff>
      <xdr:row>74</xdr:row>
      <xdr:rowOff>32720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49247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3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132403</xdr:rowOff>
    </xdr:from>
    <xdr:to>
      <xdr:col>76</xdr:col>
      <xdr:colOff>165100</xdr:colOff>
      <xdr:row>74</xdr:row>
      <xdr:rowOff>62553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6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53680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7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168156</xdr:rowOff>
    </xdr:from>
    <xdr:to>
      <xdr:col>72</xdr:col>
      <xdr:colOff>38100</xdr:colOff>
      <xdr:row>74</xdr:row>
      <xdr:rowOff>98306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6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89433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115006</xdr:rowOff>
    </xdr:from>
    <xdr:to>
      <xdr:col>67</xdr:col>
      <xdr:colOff>101600</xdr:colOff>
      <xdr:row>74</xdr:row>
      <xdr:rowOff>45156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36283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114936</xdr:rowOff>
    </xdr:from>
    <xdr:to>
      <xdr:col>85</xdr:col>
      <xdr:colOff>127000</xdr:colOff>
      <xdr:row>95</xdr:row>
      <xdr:rowOff>156426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231236"/>
          <a:ext cx="838200" cy="2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41897</xdr:rowOff>
    </xdr:from>
    <xdr:to>
      <xdr:col>81</xdr:col>
      <xdr:colOff>50800</xdr:colOff>
      <xdr:row>95</xdr:row>
      <xdr:rowOff>156426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5986747"/>
          <a:ext cx="889000" cy="4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41897</xdr:rowOff>
    </xdr:from>
    <xdr:to>
      <xdr:col>76</xdr:col>
      <xdr:colOff>114300</xdr:colOff>
      <xdr:row>93</xdr:row>
      <xdr:rowOff>114325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986747"/>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114325</xdr:rowOff>
    </xdr:from>
    <xdr:to>
      <xdr:col>71</xdr:col>
      <xdr:colOff>177800</xdr:colOff>
      <xdr:row>97</xdr:row>
      <xdr:rowOff>36868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059175"/>
          <a:ext cx="889000" cy="6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58983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5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64136</xdr:rowOff>
    </xdr:from>
    <xdr:to>
      <xdr:col>85</xdr:col>
      <xdr:colOff>177800</xdr:colOff>
      <xdr:row>94</xdr:row>
      <xdr:rowOff>165736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1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87013</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105626</xdr:rowOff>
    </xdr:from>
    <xdr:to>
      <xdr:col>81</xdr:col>
      <xdr:colOff>101600</xdr:colOff>
      <xdr:row>96</xdr:row>
      <xdr:rowOff>35776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3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26903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64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162547</xdr:rowOff>
    </xdr:from>
    <xdr:to>
      <xdr:col>76</xdr:col>
      <xdr:colOff>165100</xdr:colOff>
      <xdr:row>93</xdr:row>
      <xdr:rowOff>92697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9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83824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0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63525</xdr:rowOff>
    </xdr:from>
    <xdr:to>
      <xdr:col>72</xdr:col>
      <xdr:colOff>38100</xdr:colOff>
      <xdr:row>93</xdr:row>
      <xdr:rowOff>165125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0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57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157518</xdr:rowOff>
    </xdr:from>
    <xdr:to>
      <xdr:col>67</xdr:col>
      <xdr:colOff>101600</xdr:colOff>
      <xdr:row>97</xdr:row>
      <xdr:rowOff>87668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6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78795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70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116383</xdr:rowOff>
    </xdr:from>
    <xdr:to>
      <xdr:col>102</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460033"/>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65583</xdr:rowOff>
    </xdr:from>
    <xdr:to>
      <xdr:col>98</xdr:col>
      <xdr:colOff>38100</xdr:colOff>
      <xdr:row>37</xdr:row>
      <xdr:rowOff>167183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12260</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18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43624</xdr:rowOff>
    </xdr:from>
    <xdr:to>
      <xdr:col>116</xdr:col>
      <xdr:colOff>62864</xdr:colOff>
      <xdr:row>59</xdr:row>
      <xdr:rowOff>25044</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59024"/>
          <a:ext cx="1269" cy="118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28871</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25044</xdr:rowOff>
    </xdr:from>
    <xdr:to>
      <xdr:col>116</xdr:col>
      <xdr:colOff>152400</xdr:colOff>
      <xdr:row>59</xdr:row>
      <xdr:rowOff>25044</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4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161751</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7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43624</xdr:rowOff>
    </xdr:from>
    <xdr:to>
      <xdr:col>116</xdr:col>
      <xdr:colOff>152400</xdr:colOff>
      <xdr:row>52</xdr:row>
      <xdr:rowOff>43624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5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60389</xdr:rowOff>
    </xdr:from>
    <xdr:to>
      <xdr:col>116</xdr:col>
      <xdr:colOff>63500</xdr:colOff>
      <xdr:row>52</xdr:row>
      <xdr:rowOff>136766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8975789"/>
          <a:ext cx="838200" cy="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26979</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45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48552</xdr:rowOff>
    </xdr:from>
    <xdr:to>
      <xdr:col>116</xdr:col>
      <xdr:colOff>114300</xdr:colOff>
      <xdr:row>55</xdr:row>
      <xdr:rowOff>150152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47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60389</xdr:rowOff>
    </xdr:from>
    <xdr:to>
      <xdr:col>111</xdr:col>
      <xdr:colOff>177800</xdr:colOff>
      <xdr:row>52</xdr:row>
      <xdr:rowOff>73051</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8975789"/>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151181</xdr:rowOff>
    </xdr:from>
    <xdr:to>
      <xdr:col>112</xdr:col>
      <xdr:colOff>38100</xdr:colOff>
      <xdr:row>55</xdr:row>
      <xdr:rowOff>81331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72458</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5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56604</xdr:rowOff>
    </xdr:from>
    <xdr:to>
      <xdr:col>107</xdr:col>
      <xdr:colOff>50800</xdr:colOff>
      <xdr:row>52</xdr:row>
      <xdr:rowOff>73051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8800554"/>
          <a:ext cx="889000" cy="1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142672</xdr:rowOff>
    </xdr:from>
    <xdr:to>
      <xdr:col>107</xdr:col>
      <xdr:colOff>101600</xdr:colOff>
      <xdr:row>55</xdr:row>
      <xdr:rowOff>72822</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63949</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56604</xdr:rowOff>
    </xdr:from>
    <xdr:to>
      <xdr:col>102</xdr:col>
      <xdr:colOff>114300</xdr:colOff>
      <xdr:row>57</xdr:row>
      <xdr:rowOff>19685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8800554"/>
          <a:ext cx="889000" cy="99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5004</xdr:rowOff>
    </xdr:from>
    <xdr:to>
      <xdr:col>102</xdr:col>
      <xdr:colOff>165100</xdr:colOff>
      <xdr:row>54</xdr:row>
      <xdr:rowOff>106604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97731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68605</xdr:rowOff>
    </xdr:from>
    <xdr:to>
      <xdr:col>98</xdr:col>
      <xdr:colOff>38100</xdr:colOff>
      <xdr:row>56</xdr:row>
      <xdr:rowOff>170205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15282</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85966</xdr:rowOff>
    </xdr:from>
    <xdr:to>
      <xdr:col>116</xdr:col>
      <xdr:colOff>114300</xdr:colOff>
      <xdr:row>53</xdr:row>
      <xdr:rowOff>16116</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0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893</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9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9589</xdr:rowOff>
    </xdr:from>
    <xdr:to>
      <xdr:col>112</xdr:col>
      <xdr:colOff>38100</xdr:colOff>
      <xdr:row>52</xdr:row>
      <xdr:rowOff>111189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89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127716</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70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22251</xdr:rowOff>
    </xdr:from>
    <xdr:to>
      <xdr:col>107</xdr:col>
      <xdr:colOff>101600</xdr:colOff>
      <xdr:row>52</xdr:row>
      <xdr:rowOff>123851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89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140378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7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5804</xdr:rowOff>
    </xdr:from>
    <xdr:to>
      <xdr:col>102</xdr:col>
      <xdr:colOff>165100</xdr:colOff>
      <xdr:row>51</xdr:row>
      <xdr:rowOff>107404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123931</xdr:rowOff>
    </xdr:from>
    <xdr:ext cx="59901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45795" y="85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140335</xdr:rowOff>
    </xdr:from>
    <xdr:to>
      <xdr:col>98</xdr:col>
      <xdr:colOff>38100</xdr:colOff>
      <xdr:row>57</xdr:row>
      <xdr:rowOff>70485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61612</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20371</xdr:rowOff>
    </xdr:from>
    <xdr:to>
      <xdr:col>116</xdr:col>
      <xdr:colOff>63500</xdr:colOff>
      <xdr:row>76</xdr:row>
      <xdr:rowOff>75692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2879121"/>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75692</xdr:rowOff>
    </xdr:from>
    <xdr:to>
      <xdr:col>111</xdr:col>
      <xdr:colOff>177800</xdr:colOff>
      <xdr:row>76</xdr:row>
      <xdr:rowOff>107696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3105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127677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107696</xdr:rowOff>
    </xdr:from>
    <xdr:to>
      <xdr:col>107</xdr:col>
      <xdr:colOff>50800</xdr:colOff>
      <xdr:row>77</xdr:row>
      <xdr:rowOff>46431</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3137896"/>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125985</xdr:rowOff>
    </xdr:from>
    <xdr:to>
      <xdr:col>102</xdr:col>
      <xdr:colOff>114300</xdr:colOff>
      <xdr:row>77</xdr:row>
      <xdr:rowOff>46431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3156185"/>
          <a:ext cx="8890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51579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25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141021</xdr:rowOff>
    </xdr:from>
    <xdr:to>
      <xdr:col>116</xdr:col>
      <xdr:colOff>114300</xdr:colOff>
      <xdr:row>75</xdr:row>
      <xdr:rowOff>71171</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2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163898</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67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24892</xdr:rowOff>
    </xdr:from>
    <xdr:to>
      <xdr:col>112</xdr:col>
      <xdr:colOff>38100</xdr:colOff>
      <xdr:row>76</xdr:row>
      <xdr:rowOff>126492</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30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143019</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8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56896</xdr:rowOff>
    </xdr:from>
    <xdr:to>
      <xdr:col>107</xdr:col>
      <xdr:colOff>101600</xdr:colOff>
      <xdr:row>76</xdr:row>
      <xdr:rowOff>158496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149623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1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167081</xdr:rowOff>
    </xdr:from>
    <xdr:to>
      <xdr:col>102</xdr:col>
      <xdr:colOff>165100</xdr:colOff>
      <xdr:row>77</xdr:row>
      <xdr:rowOff>97231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88358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32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75185</xdr:rowOff>
    </xdr:from>
    <xdr:to>
      <xdr:col>98</xdr:col>
      <xdr:colOff>38100</xdr:colOff>
      <xdr:row>77</xdr:row>
      <xdr:rowOff>5335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167912</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31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mn-lt"/>
              <a:ea typeface="+mn-ea"/>
              <a:cs typeface="+mn-cs"/>
            </a:rPr>
            <a:t>・歳出決算の総額は、住民一人当たり</a:t>
          </a:r>
          <a:r>
            <a:rPr kumimoji="1" lang="en-US" altLang="ja-JP" sz="1000">
              <a:solidFill>
                <a:sysClr val="windowText" lastClr="000000"/>
              </a:solidFill>
              <a:effectLst/>
              <a:latin typeface="+mn-lt"/>
              <a:ea typeface="+mn-ea"/>
              <a:cs typeface="+mn-cs"/>
            </a:rPr>
            <a:t>673,529</a:t>
          </a:r>
          <a:r>
            <a:rPr kumimoji="1" lang="ja-JP" altLang="ja-JP" sz="1000">
              <a:solidFill>
                <a:sysClr val="windowText" lastClr="000000"/>
              </a:solidFill>
              <a:effectLst/>
              <a:latin typeface="+mn-lt"/>
              <a:ea typeface="+mn-ea"/>
              <a:cs typeface="+mn-cs"/>
            </a:rPr>
            <a:t>円となっている。主な構成要素である人件費については、住民一人当たり</a:t>
          </a:r>
          <a:r>
            <a:rPr kumimoji="1" lang="en-US" altLang="ja-JP" sz="1000">
              <a:solidFill>
                <a:sysClr val="windowText" lastClr="000000"/>
              </a:solidFill>
              <a:effectLst/>
              <a:latin typeface="+mn-lt"/>
              <a:ea typeface="+mn-ea"/>
              <a:cs typeface="+mn-cs"/>
            </a:rPr>
            <a:t>149,375</a:t>
          </a:r>
          <a:r>
            <a:rPr kumimoji="1" lang="ja-JP" altLang="ja-JP" sz="1000">
              <a:solidFill>
                <a:sysClr val="windowText" lastClr="000000"/>
              </a:solidFill>
              <a:effectLst/>
              <a:latin typeface="+mn-lt"/>
              <a:ea typeface="+mn-ea"/>
              <a:cs typeface="+mn-cs"/>
            </a:rPr>
            <a:t>円となっている。同一グループ内において、人口規模が小さいため、住民一人当たりの人件費はグループ平均に比べ高くなっている。</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・物件費、扶助費、補助費等については、令和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年度から、新型コロナウイルス感染症に対応するための事業実施に伴い高い水準</a:t>
          </a:r>
          <a:r>
            <a:rPr kumimoji="1" lang="ja-JP" altLang="en-US" sz="1000">
              <a:solidFill>
                <a:sysClr val="windowText" lastClr="000000"/>
              </a:solidFill>
              <a:effectLst/>
              <a:latin typeface="+mn-lt"/>
              <a:ea typeface="+mn-ea"/>
              <a:cs typeface="+mn-cs"/>
            </a:rPr>
            <a:t>で推移してきたが、</a:t>
          </a:r>
          <a:r>
            <a:rPr kumimoji="1" lang="en-US" altLang="ja-JP" sz="1000">
              <a:solidFill>
                <a:sysClr val="windowText" lastClr="000000"/>
              </a:solidFill>
              <a:effectLst/>
              <a:latin typeface="+mn-lt"/>
              <a:ea typeface="+mn-ea"/>
              <a:cs typeface="+mn-cs"/>
            </a:rPr>
            <a:t>R5</a:t>
          </a:r>
          <a:r>
            <a:rPr kumimoji="1" lang="ja-JP" altLang="en-US" sz="1000">
              <a:solidFill>
                <a:sysClr val="windowText" lastClr="000000"/>
              </a:solidFill>
              <a:effectLst/>
              <a:latin typeface="+mn-lt"/>
              <a:ea typeface="+mn-ea"/>
              <a:cs typeface="+mn-cs"/>
            </a:rPr>
            <a:t>年度は</a:t>
          </a:r>
          <a:r>
            <a:rPr kumimoji="1" lang="ja-JP" altLang="ja-JP" sz="1000">
              <a:solidFill>
                <a:sysClr val="windowText" lastClr="000000"/>
              </a:solidFill>
              <a:effectLst/>
              <a:latin typeface="+mn-lt"/>
              <a:ea typeface="+mn-ea"/>
              <a:cs typeface="+mn-cs"/>
            </a:rPr>
            <a:t>新型コロナウイルス感染症</a:t>
          </a:r>
          <a:r>
            <a:rPr kumimoji="1" lang="ja-JP" altLang="en-US" sz="1000">
              <a:solidFill>
                <a:sysClr val="windowText" lastClr="000000"/>
              </a:solidFill>
              <a:effectLst/>
              <a:latin typeface="+mn-lt"/>
              <a:ea typeface="+mn-ea"/>
              <a:cs typeface="+mn-cs"/>
            </a:rPr>
            <a:t>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類感染症」に移行し、</a:t>
          </a:r>
          <a:r>
            <a:rPr kumimoji="1" lang="ja-JP" altLang="ja-JP" sz="1000">
              <a:solidFill>
                <a:sysClr val="windowText" lastClr="000000"/>
              </a:solidFill>
              <a:effectLst/>
              <a:latin typeface="+mn-lt"/>
              <a:ea typeface="+mn-ea"/>
              <a:cs typeface="+mn-cs"/>
            </a:rPr>
            <a:t>事業</a:t>
          </a:r>
          <a:r>
            <a:rPr kumimoji="1" lang="ja-JP" altLang="en-US" sz="1000">
              <a:solidFill>
                <a:sysClr val="windowText" lastClr="000000"/>
              </a:solidFill>
              <a:effectLst/>
              <a:latin typeface="+mn-lt"/>
              <a:ea typeface="+mn-ea"/>
              <a:cs typeface="+mn-cs"/>
            </a:rPr>
            <a:t>が縮小したことにより、減少傾向になっている。</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・普通建設事業費については、住民一人当たり</a:t>
          </a:r>
          <a:r>
            <a:rPr kumimoji="1" lang="en-US" altLang="ja-JP" sz="1000">
              <a:solidFill>
                <a:sysClr val="windowText" lastClr="000000"/>
              </a:solidFill>
              <a:effectLst/>
              <a:latin typeface="+mn-lt"/>
              <a:ea typeface="+mn-ea"/>
              <a:cs typeface="+mn-cs"/>
            </a:rPr>
            <a:t>127,377</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となっており、前年度に比べて住民一人当たりのコストが減少している。これは、</a:t>
          </a:r>
          <a:r>
            <a:rPr kumimoji="1" lang="en-US" altLang="ja-JP" sz="1000">
              <a:solidFill>
                <a:sysClr val="windowText" lastClr="000000"/>
              </a:solidFill>
              <a:effectLst/>
              <a:latin typeface="+mn-lt"/>
              <a:ea typeface="+mn-ea"/>
              <a:cs typeface="+mn-cs"/>
            </a:rPr>
            <a:t>SAGA</a:t>
          </a:r>
          <a:r>
            <a:rPr kumimoji="1" lang="ja-JP" altLang="ja-JP" sz="1000">
              <a:solidFill>
                <a:sysClr val="windowText" lastClr="000000"/>
              </a:solidFill>
              <a:effectLst/>
              <a:latin typeface="+mn-lt"/>
              <a:ea typeface="+mn-ea"/>
              <a:cs typeface="+mn-cs"/>
            </a:rPr>
            <a:t>サンライズパーク</a:t>
          </a:r>
          <a:r>
            <a:rPr kumimoji="1" lang="ja-JP" altLang="en-US" sz="1000">
              <a:solidFill>
                <a:sysClr val="windowText" lastClr="000000"/>
              </a:solidFill>
              <a:effectLst/>
              <a:latin typeface="+mn-lt"/>
              <a:ea typeface="+mn-ea"/>
              <a:cs typeface="+mn-cs"/>
            </a:rPr>
            <a:t>が完成したことによる整備事業費の減などが主な要因である。</a:t>
          </a:r>
          <a:endParaRPr kumimoji="1" lang="en-US" altLang="ja-JP" sz="1000">
            <a:solidFill>
              <a:sysClr val="windowText" lastClr="000000"/>
            </a:solidFill>
            <a:effectLst/>
            <a:latin typeface="+mn-lt"/>
            <a:ea typeface="+mn-ea"/>
            <a:cs typeface="+mn-cs"/>
          </a:endParaRPr>
        </a:p>
        <a:p>
          <a:pPr eaLnBrk="1" fontAlgn="auto" latinLnBrk="0" hangingPunct="1"/>
          <a:r>
            <a:rPr kumimoji="1" lang="ja-JP" altLang="en-US" sz="1000">
              <a:solidFill>
                <a:sysClr val="windowText" lastClr="000000"/>
              </a:solidFill>
              <a:effectLst/>
              <a:latin typeface="+mn-lt"/>
              <a:ea typeface="+mn-ea"/>
              <a:cs typeface="+mn-cs"/>
            </a:rPr>
            <a:t>・公債費については、</a:t>
          </a:r>
          <a:r>
            <a:rPr kumimoji="1" lang="ja-JP" altLang="ja-JP" sz="1000">
              <a:solidFill>
                <a:sysClr val="windowText" lastClr="000000"/>
              </a:solidFill>
              <a:effectLst/>
              <a:latin typeface="+mn-lt"/>
              <a:ea typeface="+mn-ea"/>
              <a:cs typeface="+mn-cs"/>
            </a:rPr>
            <a:t>住民一人当たり</a:t>
          </a:r>
          <a:r>
            <a:rPr kumimoji="1" lang="en-US" altLang="ja-JP" sz="1000">
              <a:solidFill>
                <a:sysClr val="windowText" lastClr="000000"/>
              </a:solidFill>
              <a:effectLst/>
              <a:latin typeface="+mn-lt"/>
              <a:ea typeface="+mn-ea"/>
              <a:cs typeface="+mn-cs"/>
            </a:rPr>
            <a:t>80,734</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となっており、前年度に比べて住民一人当たりのコストが増加している。これは、大型事業等の元利償還金の増などが主な要因である。</a:t>
          </a:r>
        </a:p>
        <a:p>
          <a:pPr eaLnBrk="1" fontAlgn="auto" latinLnBrk="0" hangingPunct="1"/>
          <a:r>
            <a:rPr lang="ja-JP" altLang="ja-JP" sz="1000">
              <a:solidFill>
                <a:sysClr val="windowText" lastClr="000000"/>
              </a:solidFill>
              <a:effectLst/>
              <a:latin typeface="+mn-lt"/>
              <a:ea typeface="+mn-ea"/>
              <a:cs typeface="+mn-cs"/>
            </a:rPr>
            <a:t>・積立金については、</a:t>
          </a:r>
          <a:r>
            <a:rPr kumimoji="1" lang="ja-JP" altLang="ja-JP" sz="1000">
              <a:solidFill>
                <a:sysClr val="windowText" lastClr="000000"/>
              </a:solidFill>
              <a:effectLst/>
              <a:latin typeface="+mn-lt"/>
              <a:ea typeface="+mn-ea"/>
              <a:cs typeface="+mn-cs"/>
            </a:rPr>
            <a:t>住民一人当たり</a:t>
          </a:r>
          <a:r>
            <a:rPr kumimoji="1" lang="en-US" altLang="ja-JP" sz="1000">
              <a:solidFill>
                <a:sysClr val="windowText" lastClr="000000"/>
              </a:solidFill>
              <a:effectLst/>
              <a:latin typeface="+mn-lt"/>
              <a:ea typeface="+mn-ea"/>
              <a:cs typeface="+mn-cs"/>
            </a:rPr>
            <a:t>20,650</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となっており、前年度に比べて住民一人当たりのコストが増加している。これ</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定年延長に伴う後年度への備えのための退職手当基金積立金</a:t>
          </a:r>
          <a:r>
            <a:rPr lang="ja-JP" altLang="ja-JP" sz="1000">
              <a:solidFill>
                <a:sysClr val="windowText" lastClr="000000"/>
              </a:solidFill>
              <a:effectLst/>
              <a:latin typeface="+mn-lt"/>
              <a:ea typeface="+mn-ea"/>
              <a:cs typeface="+mn-cs"/>
            </a:rPr>
            <a:t>の</a:t>
          </a:r>
          <a:r>
            <a:rPr lang="ja-JP" altLang="en-US" sz="1000">
              <a:solidFill>
                <a:sysClr val="windowText" lastClr="000000"/>
              </a:solidFill>
              <a:effectLst/>
              <a:latin typeface="+mn-lt"/>
              <a:ea typeface="+mn-ea"/>
              <a:cs typeface="+mn-cs"/>
            </a:rPr>
            <a:t>増などが主な要因である。</a:t>
          </a:r>
        </a:p>
        <a:p>
          <a:pPr eaLnBrk="1" fontAlgn="auto" latinLnBrk="0" hangingPunct="1"/>
          <a:r>
            <a:rPr kumimoji="1" lang="ja-JP" altLang="ja-JP" sz="1000">
              <a:solidFill>
                <a:sysClr val="windowText" lastClr="000000"/>
              </a:solidFill>
              <a:effectLst/>
              <a:latin typeface="+mn-lt"/>
              <a:ea typeface="+mn-ea"/>
              <a:cs typeface="+mn-cs"/>
            </a:rPr>
            <a:t>・貸付金については、住民一人当たり</a:t>
          </a:r>
          <a:r>
            <a:rPr kumimoji="1" lang="en-US" altLang="ja-JP" sz="1000">
              <a:solidFill>
                <a:sysClr val="windowText" lastClr="000000"/>
              </a:solidFill>
              <a:effectLst/>
              <a:latin typeface="+mn-lt"/>
              <a:ea typeface="+mn-ea"/>
              <a:cs typeface="+mn-cs"/>
            </a:rPr>
            <a:t>87,231</a:t>
          </a:r>
          <a:r>
            <a:rPr kumimoji="1" lang="ja-JP" altLang="ja-JP" sz="1000">
              <a:solidFill>
                <a:sysClr val="windowText" lastClr="000000"/>
              </a:solidFill>
              <a:effectLst/>
              <a:latin typeface="+mn-lt"/>
              <a:ea typeface="+mn-ea"/>
              <a:cs typeface="+mn-cs"/>
            </a:rPr>
            <a:t>円となっており、同一グループ内で高</a:t>
          </a:r>
          <a:r>
            <a:rPr kumimoji="1" lang="ja-JP" altLang="en-US" sz="1000">
              <a:solidFill>
                <a:sysClr val="windowText" lastClr="000000"/>
              </a:solidFill>
              <a:effectLst/>
              <a:latin typeface="+mn-lt"/>
              <a:ea typeface="+mn-ea"/>
              <a:cs typeface="+mn-cs"/>
            </a:rPr>
            <a:t>い</a:t>
          </a:r>
          <a:r>
            <a:rPr kumimoji="1" lang="ja-JP" altLang="ja-JP" sz="1000">
              <a:solidFill>
                <a:sysClr val="windowText" lastClr="000000"/>
              </a:solidFill>
              <a:effectLst/>
              <a:latin typeface="+mn-lt"/>
              <a:ea typeface="+mn-ea"/>
              <a:cs typeface="+mn-cs"/>
            </a:rPr>
            <a:t>水準となっている。これは</a:t>
          </a:r>
          <a:r>
            <a:rPr kumimoji="1" lang="en-US" altLang="ja-JP" sz="1000">
              <a:solidFill>
                <a:sysClr val="windowText" lastClr="000000"/>
              </a:solidFill>
              <a:effectLst/>
              <a:latin typeface="+mn-lt"/>
              <a:ea typeface="+mn-ea"/>
              <a:cs typeface="+mn-cs"/>
            </a:rPr>
            <a:t>R2</a:t>
          </a:r>
          <a:r>
            <a:rPr kumimoji="1" lang="ja-JP" altLang="ja-JP" sz="1000">
              <a:solidFill>
                <a:sysClr val="windowText" lastClr="000000"/>
              </a:solidFill>
              <a:effectLst/>
              <a:latin typeface="+mn-lt"/>
              <a:ea typeface="+mn-ea"/>
              <a:cs typeface="+mn-cs"/>
            </a:rPr>
            <a:t>年度に新型コロナウイルス感染症対応の中小企業事業資金貸付金が増加したことが主な要因である。</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801,051
791,450
2,440.68
555,571,022
539,531,062
9,639,205
267,714,418
750,843,598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144272</xdr:rowOff>
    </xdr:from>
    <xdr:to>
      <xdr:col>24</xdr:col>
      <xdr:colOff>63500</xdr:colOff>
      <xdr:row>32</xdr:row>
      <xdr:rowOff>73406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5922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73406</xdr:rowOff>
    </xdr:from>
    <xdr:to>
      <xdr:col>19</xdr:col>
      <xdr:colOff>177800</xdr:colOff>
      <xdr:row>33</xdr:row>
      <xdr:rowOff>45974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5980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116840</xdr:rowOff>
    </xdr:from>
    <xdr:to>
      <xdr:col>15</xdr:col>
      <xdr:colOff>50800</xdr:colOff>
      <xdr:row>33</xdr:row>
      <xdr:rowOff>45974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032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64262</xdr:rowOff>
    </xdr:from>
    <xdr:to>
      <xdr:col>10</xdr:col>
      <xdr:colOff>114300</xdr:colOff>
      <xdr:row>32</xdr:row>
      <xdr:rowOff>116840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5066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93472</xdr:rowOff>
    </xdr:from>
    <xdr:to>
      <xdr:col>24</xdr:col>
      <xdr:colOff>114300</xdr:colOff>
      <xdr:row>32</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8399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22606</xdr:rowOff>
    </xdr:from>
    <xdr:to>
      <xdr:col>20</xdr:col>
      <xdr:colOff>38100</xdr:colOff>
      <xdr:row>32</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140733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2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166624</xdr:rowOff>
    </xdr:from>
    <xdr:to>
      <xdr:col>15</xdr:col>
      <xdr:colOff>101600</xdr:colOff>
      <xdr:row>33</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113301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66040</xdr:rowOff>
    </xdr:from>
    <xdr:to>
      <xdr:col>10</xdr:col>
      <xdr:colOff>165100</xdr:colOff>
      <xdr:row>32</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13462</xdr:rowOff>
    </xdr:from>
    <xdr:to>
      <xdr:col>6</xdr:col>
      <xdr:colOff>38100</xdr:colOff>
      <xdr:row>32</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131589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31191</xdr:rowOff>
    </xdr:from>
    <xdr:to>
      <xdr:col>24</xdr:col>
      <xdr:colOff>63500</xdr:colOff>
      <xdr:row>56</xdr:row>
      <xdr:rowOff>50736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289491"/>
          <a:ext cx="838200" cy="3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84967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1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125755</xdr:rowOff>
    </xdr:from>
    <xdr:to>
      <xdr:col>19</xdr:col>
      <xdr:colOff>177800</xdr:colOff>
      <xdr:row>56</xdr:row>
      <xdr:rowOff>50736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212605"/>
          <a:ext cx="889000" cy="4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3205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7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125755</xdr:rowOff>
    </xdr:from>
    <xdr:to>
      <xdr:col>15</xdr:col>
      <xdr:colOff>50800</xdr:colOff>
      <xdr:row>54</xdr:row>
      <xdr:rowOff>113106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212605"/>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113106</xdr:rowOff>
    </xdr:from>
    <xdr:to>
      <xdr:col>10</xdr:col>
      <xdr:colOff>114300</xdr:colOff>
      <xdr:row>57</xdr:row>
      <xdr:rowOff>112306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371406"/>
          <a:ext cx="889000" cy="5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116629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57649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151841</xdr:rowOff>
    </xdr:from>
    <xdr:to>
      <xdr:col>24</xdr:col>
      <xdr:colOff>114300</xdr:colOff>
      <xdr:row>54</xdr:row>
      <xdr:rowOff>81991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2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3268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0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171386</xdr:rowOff>
    </xdr:from>
    <xdr:to>
      <xdr:col>20</xdr:col>
      <xdr:colOff>38100</xdr:colOff>
      <xdr:row>56</xdr:row>
      <xdr:rowOff>101536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118063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37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74955</xdr:rowOff>
    </xdr:from>
    <xdr:to>
      <xdr:col>15</xdr:col>
      <xdr:colOff>101600</xdr:colOff>
      <xdr:row>54</xdr:row>
      <xdr:rowOff>5105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1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21632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9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62306</xdr:rowOff>
    </xdr:from>
    <xdr:to>
      <xdr:col>10</xdr:col>
      <xdr:colOff>165100</xdr:colOff>
      <xdr:row>54</xdr:row>
      <xdr:rowOff>163906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3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8983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09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61506</xdr:rowOff>
    </xdr:from>
    <xdr:to>
      <xdr:col>6</xdr:col>
      <xdr:colOff>38100</xdr:colOff>
      <xdr:row>57</xdr:row>
      <xdr:rowOff>163106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6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127051</xdr:rowOff>
    </xdr:from>
    <xdr:to>
      <xdr:col>24</xdr:col>
      <xdr:colOff>63500</xdr:colOff>
      <xdr:row>75</xdr:row>
      <xdr:rowOff>1854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814351"/>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102531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8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30734</xdr:rowOff>
    </xdr:from>
    <xdr:to>
      <xdr:col>19</xdr:col>
      <xdr:colOff>177800</xdr:colOff>
      <xdr:row>75</xdr:row>
      <xdr:rowOff>1854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718034"/>
          <a:ext cx="889000" cy="1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155211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4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25171</xdr:rowOff>
    </xdr:from>
    <xdr:to>
      <xdr:col>15</xdr:col>
      <xdr:colOff>50800</xdr:colOff>
      <xdr:row>74</xdr:row>
      <xdr:rowOff>30734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712471"/>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139488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25171</xdr:rowOff>
    </xdr:from>
    <xdr:to>
      <xdr:col>10</xdr:col>
      <xdr:colOff>114300</xdr:colOff>
      <xdr:row>78</xdr:row>
      <xdr:rowOff>108838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712471"/>
          <a:ext cx="889000" cy="76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129760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3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76251</xdr:rowOff>
    </xdr:from>
    <xdr:to>
      <xdr:col>24</xdr:col>
      <xdr:colOff>114300</xdr:colOff>
      <xdr:row>75</xdr:row>
      <xdr:rowOff>6401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99128</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122504</xdr:rowOff>
    </xdr:from>
    <xdr:to>
      <xdr:col>20</xdr:col>
      <xdr:colOff>38100</xdr:colOff>
      <xdr:row>75</xdr:row>
      <xdr:rowOff>52654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8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43781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90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151384</xdr:rowOff>
    </xdr:from>
    <xdr:to>
      <xdr:col>15</xdr:col>
      <xdr:colOff>101600</xdr:colOff>
      <xdr:row>74</xdr:row>
      <xdr:rowOff>81534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6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98061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4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145821</xdr:rowOff>
    </xdr:from>
    <xdr:to>
      <xdr:col>10</xdr:col>
      <xdr:colOff>165100</xdr:colOff>
      <xdr:row>74</xdr:row>
      <xdr:rowOff>75971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6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67098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7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58038</xdr:rowOff>
    </xdr:from>
    <xdr:to>
      <xdr:col>6</xdr:col>
      <xdr:colOff>38100</xdr:colOff>
      <xdr:row>78</xdr:row>
      <xdr:rowOff>159638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4715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2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55575</xdr:rowOff>
    </xdr:from>
    <xdr:to>
      <xdr:col>24</xdr:col>
      <xdr:colOff>63500</xdr:colOff>
      <xdr:row>96</xdr:row>
      <xdr:rowOff>128499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828975"/>
          <a:ext cx="838200" cy="7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152958</xdr:rowOff>
    </xdr:from>
    <xdr:to>
      <xdr:col>19</xdr:col>
      <xdr:colOff>177800</xdr:colOff>
      <xdr:row>92</xdr:row>
      <xdr:rowOff>55575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5754908"/>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152958</xdr:rowOff>
    </xdr:from>
    <xdr:to>
      <xdr:col>15</xdr:col>
      <xdr:colOff>50800</xdr:colOff>
      <xdr:row>94</xdr:row>
      <xdr:rowOff>90911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754908"/>
          <a:ext cx="889000" cy="45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86856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8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90911</xdr:rowOff>
    </xdr:from>
    <xdr:to>
      <xdr:col>10</xdr:col>
      <xdr:colOff>114300</xdr:colOff>
      <xdr:row>98</xdr:row>
      <xdr:rowOff>81015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07211"/>
          <a:ext cx="889000" cy="67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77699</xdr:rowOff>
    </xdr:from>
    <xdr:to>
      <xdr:col>24</xdr:col>
      <xdr:colOff>114300</xdr:colOff>
      <xdr:row>97</xdr:row>
      <xdr:rowOff>7849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56126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4775</xdr:rowOff>
    </xdr:from>
    <xdr:to>
      <xdr:col>20</xdr:col>
      <xdr:colOff>38100</xdr:colOff>
      <xdr:row>92</xdr:row>
      <xdr:rowOff>106375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7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97502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8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102158</xdr:rowOff>
    </xdr:from>
    <xdr:to>
      <xdr:col>15</xdr:col>
      <xdr:colOff>101600</xdr:colOff>
      <xdr:row>92</xdr:row>
      <xdr:rowOff>32308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7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48835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4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40111</xdr:rowOff>
    </xdr:from>
    <xdr:to>
      <xdr:col>10</xdr:col>
      <xdr:colOff>165100</xdr:colOff>
      <xdr:row>94</xdr:row>
      <xdr:rowOff>141711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1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132838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30215</xdr:rowOff>
    </xdr:from>
    <xdr:to>
      <xdr:col>6</xdr:col>
      <xdr:colOff>38100</xdr:colOff>
      <xdr:row>98</xdr:row>
      <xdr:rowOff>131815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122942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2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49175</xdr:rowOff>
    </xdr:from>
    <xdr:to>
      <xdr:col>55</xdr:col>
      <xdr:colOff>0</xdr:colOff>
      <xdr:row>37</xdr:row>
      <xdr:rowOff>94894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39282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49175</xdr:rowOff>
    </xdr:from>
    <xdr:to>
      <xdr:col>50</xdr:col>
      <xdr:colOff>114300</xdr:colOff>
      <xdr:row>37</xdr:row>
      <xdr:rowOff>82093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392825"/>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xdr:rowOff>
    </xdr:from>
    <xdr:to>
      <xdr:col>45</xdr:col>
      <xdr:colOff>177800</xdr:colOff>
      <xdr:row>37</xdr:row>
      <xdr:rowOff>82093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357620"/>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13970</xdr:rowOff>
    </xdr:from>
    <xdr:to>
      <xdr:col>41</xdr:col>
      <xdr:colOff>50800</xdr:colOff>
      <xdr:row>37</xdr:row>
      <xdr:rowOff>16713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35762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44094</xdr:rowOff>
    </xdr:from>
    <xdr:to>
      <xdr:col>55</xdr:col>
      <xdr:colOff>50800</xdr:colOff>
      <xdr:row>37</xdr:row>
      <xdr:rowOff>145694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22521</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169825</xdr:rowOff>
    </xdr:from>
    <xdr:to>
      <xdr:col>50</xdr:col>
      <xdr:colOff>165100</xdr:colOff>
      <xdr:row>37</xdr:row>
      <xdr:rowOff>99975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91102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64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31293</xdr:rowOff>
    </xdr:from>
    <xdr:to>
      <xdr:col>46</xdr:col>
      <xdr:colOff>38100</xdr:colOff>
      <xdr:row>37</xdr:row>
      <xdr:rowOff>132893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124020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4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134620</xdr:rowOff>
    </xdr:from>
    <xdr:to>
      <xdr:col>41</xdr:col>
      <xdr:colOff>101600</xdr:colOff>
      <xdr:row>37</xdr:row>
      <xdr:rowOff>64770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55897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137363</xdr:rowOff>
    </xdr:from>
    <xdr:to>
      <xdr:col>36</xdr:col>
      <xdr:colOff>165100</xdr:colOff>
      <xdr:row>37</xdr:row>
      <xdr:rowOff>67513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58640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19456</xdr:rowOff>
    </xdr:from>
    <xdr:to>
      <xdr:col>55</xdr:col>
      <xdr:colOff>0</xdr:colOff>
      <xdr:row>56</xdr:row>
      <xdr:rowOff>62956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620656"/>
          <a:ext cx="8382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9920</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19456</xdr:rowOff>
    </xdr:from>
    <xdr:to>
      <xdr:col>50</xdr:col>
      <xdr:colOff>114300</xdr:colOff>
      <xdr:row>57</xdr:row>
      <xdr:rowOff>1201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20656"/>
          <a:ext cx="889000" cy="1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1201</xdr:rowOff>
    </xdr:from>
    <xdr:to>
      <xdr:col>45</xdr:col>
      <xdr:colOff>177800</xdr:colOff>
      <xdr:row>57</xdr:row>
      <xdr:rowOff>23539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73851"/>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99193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23539</xdr:rowOff>
    </xdr:from>
    <xdr:to>
      <xdr:col>41</xdr:col>
      <xdr:colOff>50800</xdr:colOff>
      <xdr:row>57</xdr:row>
      <xdr:rowOff>44798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9618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12156</xdr:rowOff>
    </xdr:from>
    <xdr:to>
      <xdr:col>55</xdr:col>
      <xdr:colOff>50800</xdr:colOff>
      <xdr:row>56</xdr:row>
      <xdr:rowOff>113756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162033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9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140106</xdr:rowOff>
    </xdr:from>
    <xdr:to>
      <xdr:col>50</xdr:col>
      <xdr:colOff>165100</xdr:colOff>
      <xdr:row>56</xdr:row>
      <xdr:rowOff>70256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86783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121851</xdr:rowOff>
    </xdr:from>
    <xdr:to>
      <xdr:col>46</xdr:col>
      <xdr:colOff>38100</xdr:colOff>
      <xdr:row>57</xdr:row>
      <xdr:rowOff>52001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43128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144189</xdr:rowOff>
    </xdr:from>
    <xdr:to>
      <xdr:col>41</xdr:col>
      <xdr:colOff>101600</xdr:colOff>
      <xdr:row>57</xdr:row>
      <xdr:rowOff>74339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65466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165448</xdr:rowOff>
    </xdr:from>
    <xdr:to>
      <xdr:col>36</xdr:col>
      <xdr:colOff>165100</xdr:colOff>
      <xdr:row>57</xdr:row>
      <xdr:rowOff>95598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86725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123404</xdr:rowOff>
    </xdr:from>
    <xdr:to>
      <xdr:col>54</xdr:col>
      <xdr:colOff>189865</xdr:colOff>
      <xdr:row>78</xdr:row>
      <xdr:rowOff>110375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467804"/>
          <a:ext cx="1270" cy="1015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114202</xdr:rowOff>
    </xdr:from>
    <xdr:ext cx="534377"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110375</xdr:rowOff>
    </xdr:from>
    <xdr:to>
      <xdr:col>55</xdr:col>
      <xdr:colOff>88900</xdr:colOff>
      <xdr:row>78</xdr:row>
      <xdr:rowOff>110375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70081</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24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123404</xdr:rowOff>
    </xdr:from>
    <xdr:to>
      <xdr:col>55</xdr:col>
      <xdr:colOff>88900</xdr:colOff>
      <xdr:row>72</xdr:row>
      <xdr:rowOff>123404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467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69574</xdr:rowOff>
    </xdr:from>
    <xdr:to>
      <xdr:col>55</xdr:col>
      <xdr:colOff>0</xdr:colOff>
      <xdr:row>72</xdr:row>
      <xdr:rowOff>123404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242524"/>
          <a:ext cx="838200" cy="2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17557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876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39130</xdr:rowOff>
    </xdr:from>
    <xdr:to>
      <xdr:col>55</xdr:col>
      <xdr:colOff>50800</xdr:colOff>
      <xdr:row>75</xdr:row>
      <xdr:rowOff>140730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62803</xdr:rowOff>
    </xdr:from>
    <xdr:to>
      <xdr:col>50</xdr:col>
      <xdr:colOff>114300</xdr:colOff>
      <xdr:row>71</xdr:row>
      <xdr:rowOff>69574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235753"/>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45052</xdr:rowOff>
    </xdr:from>
    <xdr:to>
      <xdr:col>50</xdr:col>
      <xdr:colOff>165100</xdr:colOff>
      <xdr:row>74</xdr:row>
      <xdr:rowOff>146652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73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137779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49871</xdr:rowOff>
    </xdr:from>
    <xdr:to>
      <xdr:col>45</xdr:col>
      <xdr:colOff>177800</xdr:colOff>
      <xdr:row>71</xdr:row>
      <xdr:rowOff>62803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222821"/>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139627</xdr:rowOff>
    </xdr:from>
    <xdr:to>
      <xdr:col>46</xdr:col>
      <xdr:colOff>38100</xdr:colOff>
      <xdr:row>74</xdr:row>
      <xdr:rowOff>69777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6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60904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7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49871</xdr:rowOff>
    </xdr:from>
    <xdr:to>
      <xdr:col>41</xdr:col>
      <xdr:colOff>50800</xdr:colOff>
      <xdr:row>77</xdr:row>
      <xdr:rowOff>22168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222821"/>
          <a:ext cx="889000" cy="100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29540</xdr:rowOff>
    </xdr:from>
    <xdr:to>
      <xdr:col>41</xdr:col>
      <xdr:colOff>101600</xdr:colOff>
      <xdr:row>74</xdr:row>
      <xdr:rowOff>131140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122267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8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151558</xdr:rowOff>
    </xdr:from>
    <xdr:to>
      <xdr:col>36</xdr:col>
      <xdr:colOff>165100</xdr:colOff>
      <xdr:row>77</xdr:row>
      <xdr:rowOff>81708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72835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72604</xdr:rowOff>
    </xdr:from>
    <xdr:to>
      <xdr:col>55</xdr:col>
      <xdr:colOff>50800</xdr:colOff>
      <xdr:row>73</xdr:row>
      <xdr:rowOff>2754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4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25631</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37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18774</xdr:rowOff>
    </xdr:from>
    <xdr:to>
      <xdr:col>50</xdr:col>
      <xdr:colOff>165100</xdr:colOff>
      <xdr:row>71</xdr:row>
      <xdr:rowOff>120374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1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69</xdr:row>
      <xdr:rowOff>136901</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27095" y="119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12003</xdr:rowOff>
    </xdr:from>
    <xdr:to>
      <xdr:col>46</xdr:col>
      <xdr:colOff>38100</xdr:colOff>
      <xdr:row>71</xdr:row>
      <xdr:rowOff>113603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1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130130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196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170521</xdr:rowOff>
    </xdr:from>
    <xdr:to>
      <xdr:col>41</xdr:col>
      <xdr:colOff>101600</xdr:colOff>
      <xdr:row>71</xdr:row>
      <xdr:rowOff>100671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117198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19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142818</xdr:rowOff>
    </xdr:from>
    <xdr:to>
      <xdr:col>36</xdr:col>
      <xdr:colOff>165100</xdr:colOff>
      <xdr:row>77</xdr:row>
      <xdr:rowOff>72968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89494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63861</xdr:rowOff>
    </xdr:from>
    <xdr:to>
      <xdr:col>55</xdr:col>
      <xdr:colOff>0</xdr:colOff>
      <xdr:row>94</xdr:row>
      <xdr:rowOff>73634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180161"/>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63861</xdr:rowOff>
    </xdr:from>
    <xdr:to>
      <xdr:col>50</xdr:col>
      <xdr:colOff>114300</xdr:colOff>
      <xdr:row>94</xdr:row>
      <xdr:rowOff>89027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180161"/>
          <a:ext cx="8890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56280</xdr:rowOff>
    </xdr:from>
    <xdr:to>
      <xdr:col>45</xdr:col>
      <xdr:colOff>177800</xdr:colOff>
      <xdr:row>94</xdr:row>
      <xdr:rowOff>89027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172580"/>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56280</xdr:rowOff>
    </xdr:from>
    <xdr:to>
      <xdr:col>41</xdr:col>
      <xdr:colOff>50800</xdr:colOff>
      <xdr:row>96</xdr:row>
      <xdr:rowOff>12618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172580"/>
          <a:ext cx="889000" cy="29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143203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22834</xdr:rowOff>
    </xdr:from>
    <xdr:to>
      <xdr:col>55</xdr:col>
      <xdr:colOff>50800</xdr:colOff>
      <xdr:row>94</xdr:row>
      <xdr:rowOff>124434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1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45711</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9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13061</xdr:rowOff>
    </xdr:from>
    <xdr:to>
      <xdr:col>50</xdr:col>
      <xdr:colOff>165100</xdr:colOff>
      <xdr:row>94</xdr:row>
      <xdr:rowOff>114661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1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131188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5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38227</xdr:rowOff>
    </xdr:from>
    <xdr:to>
      <xdr:col>46</xdr:col>
      <xdr:colOff>38100</xdr:colOff>
      <xdr:row>94</xdr:row>
      <xdr:rowOff>139827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1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130954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5480</xdr:rowOff>
    </xdr:from>
    <xdr:to>
      <xdr:col>41</xdr:col>
      <xdr:colOff>101600</xdr:colOff>
      <xdr:row>94</xdr:row>
      <xdr:rowOff>107080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1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123607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8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133268</xdr:rowOff>
    </xdr:from>
    <xdr:to>
      <xdr:col>36</xdr:col>
      <xdr:colOff>165100</xdr:colOff>
      <xdr:row>96</xdr:row>
      <xdr:rowOff>63418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4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54545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95939</xdr:rowOff>
    </xdr:from>
    <xdr:to>
      <xdr:col>85</xdr:col>
      <xdr:colOff>127000</xdr:colOff>
      <xdr:row>35</xdr:row>
      <xdr:rowOff>111942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9668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102107</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10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111942</xdr:rowOff>
    </xdr:from>
    <xdr:to>
      <xdr:col>81</xdr:col>
      <xdr:colOff>50800</xdr:colOff>
      <xdr:row>36</xdr:row>
      <xdr:rowOff>131699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12692"/>
          <a:ext cx="889000" cy="19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84183</xdr:rowOff>
    </xdr:from>
    <xdr:to>
      <xdr:col>76</xdr:col>
      <xdr:colOff>114300</xdr:colOff>
      <xdr:row>36</xdr:row>
      <xdr:rowOff>131699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56383"/>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152763</xdr:rowOff>
    </xdr:from>
    <xdr:to>
      <xdr:col>71</xdr:col>
      <xdr:colOff>177800</xdr:colOff>
      <xdr:row>36</xdr:row>
      <xdr:rowOff>84183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5351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155665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45139</xdr:rowOff>
    </xdr:from>
    <xdr:to>
      <xdr:col>85</xdr:col>
      <xdr:colOff>177800</xdr:colOff>
      <xdr:row>35</xdr:row>
      <xdr:rowOff>146739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68016</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58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61142</xdr:rowOff>
    </xdr:from>
    <xdr:to>
      <xdr:col>81</xdr:col>
      <xdr:colOff>101600</xdr:colOff>
      <xdr:row>35</xdr:row>
      <xdr:rowOff>162742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7819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8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80899</xdr:rowOff>
    </xdr:from>
    <xdr:to>
      <xdr:col>76</xdr:col>
      <xdr:colOff>165100</xdr:colOff>
      <xdr:row>37</xdr:row>
      <xdr:rowOff>11049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33383</xdr:rowOff>
    </xdr:from>
    <xdr:to>
      <xdr:col>72</xdr:col>
      <xdr:colOff>38100</xdr:colOff>
      <xdr:row>36</xdr:row>
      <xdr:rowOff>134983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9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101963</xdr:rowOff>
    </xdr:from>
    <xdr:to>
      <xdr:col>67</xdr:col>
      <xdr:colOff>101600</xdr:colOff>
      <xdr:row>36</xdr:row>
      <xdr:rowOff>32113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48640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10027</xdr:rowOff>
    </xdr:from>
    <xdr:to>
      <xdr:col>85</xdr:col>
      <xdr:colOff>126364</xdr:colOff>
      <xdr:row>59</xdr:row>
      <xdr:rowOff>43479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9268327"/>
          <a:ext cx="1269" cy="89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47306</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43479</xdr:rowOff>
    </xdr:from>
    <xdr:to>
      <xdr:col>86</xdr:col>
      <xdr:colOff>25400</xdr:colOff>
      <xdr:row>59</xdr:row>
      <xdr:rowOff>43479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5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128154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904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10027</xdr:rowOff>
    </xdr:from>
    <xdr:to>
      <xdr:col>86</xdr:col>
      <xdr:colOff>25400</xdr:colOff>
      <xdr:row>54</xdr:row>
      <xdr:rowOff>10027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268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19818</xdr:rowOff>
    </xdr:from>
    <xdr:to>
      <xdr:col>85</xdr:col>
      <xdr:colOff>127000</xdr:colOff>
      <xdr:row>54</xdr:row>
      <xdr:rowOff>111372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8763768"/>
          <a:ext cx="838200" cy="6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125182</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54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146755</xdr:rowOff>
    </xdr:from>
    <xdr:to>
      <xdr:col>85</xdr:col>
      <xdr:colOff>177800</xdr:colOff>
      <xdr:row>56</xdr:row>
      <xdr:rowOff>76905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19818</xdr:rowOff>
    </xdr:from>
    <xdr:to>
      <xdr:col>81</xdr:col>
      <xdr:colOff>50800</xdr:colOff>
      <xdr:row>51</xdr:row>
      <xdr:rowOff>153950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8763768"/>
          <a:ext cx="889000" cy="1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90577</xdr:rowOff>
    </xdr:from>
    <xdr:to>
      <xdr:col>81</xdr:col>
      <xdr:colOff>101600</xdr:colOff>
      <xdr:row>56</xdr:row>
      <xdr:rowOff>20727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11854</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61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153950</xdr:rowOff>
    </xdr:from>
    <xdr:to>
      <xdr:col>76</xdr:col>
      <xdr:colOff>114300</xdr:colOff>
      <xdr:row>53</xdr:row>
      <xdr:rowOff>76282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8897900"/>
          <a:ext cx="889000" cy="26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11081</xdr:rowOff>
    </xdr:from>
    <xdr:to>
      <xdr:col>76</xdr:col>
      <xdr:colOff>165100</xdr:colOff>
      <xdr:row>55</xdr:row>
      <xdr:rowOff>112681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103808</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76282</xdr:rowOff>
    </xdr:from>
    <xdr:to>
      <xdr:col>71</xdr:col>
      <xdr:colOff>177800</xdr:colOff>
      <xdr:row>54</xdr:row>
      <xdr:rowOff>138061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163132"/>
          <a:ext cx="889000" cy="2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35427</xdr:rowOff>
    </xdr:from>
    <xdr:to>
      <xdr:col>72</xdr:col>
      <xdr:colOff>38100</xdr:colOff>
      <xdr:row>55</xdr:row>
      <xdr:rowOff>137027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128154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55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104978</xdr:rowOff>
    </xdr:from>
    <xdr:to>
      <xdr:col>67</xdr:col>
      <xdr:colOff>101600</xdr:colOff>
      <xdr:row>56</xdr:row>
      <xdr:rowOff>35128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26255</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6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60572</xdr:rowOff>
    </xdr:from>
    <xdr:to>
      <xdr:col>85</xdr:col>
      <xdr:colOff>177800</xdr:colOff>
      <xdr:row>54</xdr:row>
      <xdr:rowOff>162172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3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146949</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23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140468</xdr:rowOff>
    </xdr:from>
    <xdr:to>
      <xdr:col>81</xdr:col>
      <xdr:colOff>101600</xdr:colOff>
      <xdr:row>51</xdr:row>
      <xdr:rowOff>70618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8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87145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848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103150</xdr:rowOff>
    </xdr:from>
    <xdr:to>
      <xdr:col>76</xdr:col>
      <xdr:colOff>165100</xdr:colOff>
      <xdr:row>52</xdr:row>
      <xdr:rowOff>33300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88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49827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862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25482</xdr:rowOff>
    </xdr:from>
    <xdr:to>
      <xdr:col>72</xdr:col>
      <xdr:colOff>38100</xdr:colOff>
      <xdr:row>53</xdr:row>
      <xdr:rowOff>127082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1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143609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888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87261</xdr:rowOff>
    </xdr:from>
    <xdr:to>
      <xdr:col>67</xdr:col>
      <xdr:colOff>101600</xdr:colOff>
      <xdr:row>55</xdr:row>
      <xdr:rowOff>17411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3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33938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1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61702</xdr:rowOff>
    </xdr:from>
    <xdr:to>
      <xdr:col>85</xdr:col>
      <xdr:colOff>127000</xdr:colOff>
      <xdr:row>76</xdr:row>
      <xdr:rowOff>143861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091902"/>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38841</xdr:rowOff>
    </xdr:from>
    <xdr:to>
      <xdr:col>81</xdr:col>
      <xdr:colOff>50800</xdr:colOff>
      <xdr:row>76</xdr:row>
      <xdr:rowOff>61702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06904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150674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18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38841</xdr:rowOff>
    </xdr:from>
    <xdr:to>
      <xdr:col>76</xdr:col>
      <xdr:colOff>114300</xdr:colOff>
      <xdr:row>76</xdr:row>
      <xdr:rowOff>78527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069041"/>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12919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78527</xdr:rowOff>
    </xdr:from>
    <xdr:to>
      <xdr:col>71</xdr:col>
      <xdr:colOff>177800</xdr:colOff>
      <xdr:row>77</xdr:row>
      <xdr:rowOff>43825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108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93061</xdr:rowOff>
    </xdr:from>
    <xdr:to>
      <xdr:col>85</xdr:col>
      <xdr:colOff>177800</xdr:colOff>
      <xdr:row>77</xdr:row>
      <xdr:rowOff>23211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71488</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0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10902</xdr:rowOff>
    </xdr:from>
    <xdr:to>
      <xdr:col>81</xdr:col>
      <xdr:colOff>101600</xdr:colOff>
      <xdr:row>76</xdr:row>
      <xdr:rowOff>112502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0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129029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281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159491</xdr:rowOff>
    </xdr:from>
    <xdr:to>
      <xdr:col>76</xdr:col>
      <xdr:colOff>165100</xdr:colOff>
      <xdr:row>76</xdr:row>
      <xdr:rowOff>89641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0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106169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27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27727</xdr:rowOff>
    </xdr:from>
    <xdr:to>
      <xdr:col>72</xdr:col>
      <xdr:colOff>38100</xdr:colOff>
      <xdr:row>76</xdr:row>
      <xdr:rowOff>129327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120454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164475</xdr:rowOff>
    </xdr:from>
    <xdr:to>
      <xdr:col>67</xdr:col>
      <xdr:colOff>101600</xdr:colOff>
      <xdr:row>77</xdr:row>
      <xdr:rowOff>94625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65701</xdr:rowOff>
    </xdr:from>
    <xdr:to>
      <xdr:col>85</xdr:col>
      <xdr:colOff>127000</xdr:colOff>
      <xdr:row>93</xdr:row>
      <xdr:rowOff>153324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010551"/>
          <a:ext cx="8382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153324</xdr:rowOff>
    </xdr:from>
    <xdr:to>
      <xdr:col>81</xdr:col>
      <xdr:colOff>50800</xdr:colOff>
      <xdr:row>94</xdr:row>
      <xdr:rowOff>11706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098174"/>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11706</xdr:rowOff>
    </xdr:from>
    <xdr:to>
      <xdr:col>76</xdr:col>
      <xdr:colOff>114300</xdr:colOff>
      <xdr:row>94</xdr:row>
      <xdr:rowOff>47461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128006"/>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165737</xdr:rowOff>
    </xdr:from>
    <xdr:to>
      <xdr:col>71</xdr:col>
      <xdr:colOff>177800</xdr:colOff>
      <xdr:row>94</xdr:row>
      <xdr:rowOff>47461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110587"/>
          <a:ext cx="889000" cy="5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14901</xdr:rowOff>
    </xdr:from>
    <xdr:to>
      <xdr:col>85</xdr:col>
      <xdr:colOff>177800</xdr:colOff>
      <xdr:row>93</xdr:row>
      <xdr:rowOff>116501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59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37778</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81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102524</xdr:rowOff>
    </xdr:from>
    <xdr:to>
      <xdr:col>81</xdr:col>
      <xdr:colOff>101600</xdr:colOff>
      <xdr:row>94</xdr:row>
      <xdr:rowOff>32674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0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49201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582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132356</xdr:rowOff>
    </xdr:from>
    <xdr:to>
      <xdr:col>76</xdr:col>
      <xdr:colOff>165100</xdr:colOff>
      <xdr:row>94</xdr:row>
      <xdr:rowOff>62506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0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53633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6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168111</xdr:rowOff>
    </xdr:from>
    <xdr:to>
      <xdr:col>72</xdr:col>
      <xdr:colOff>38100</xdr:colOff>
      <xdr:row>94</xdr:row>
      <xdr:rowOff>98261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1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89388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114937</xdr:rowOff>
    </xdr:from>
    <xdr:to>
      <xdr:col>67</xdr:col>
      <xdr:colOff>101600</xdr:colOff>
      <xdr:row>94</xdr:row>
      <xdr:rowOff>45087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36214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5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mn-ea"/>
              <a:ea typeface="+mn-ea"/>
            </a:rPr>
            <a:t>・議会費は住民一人当たり</a:t>
          </a:r>
          <a:r>
            <a:rPr kumimoji="1" lang="en-US" altLang="ja-JP" sz="1050">
              <a:solidFill>
                <a:sysClr val="windowText" lastClr="000000"/>
              </a:solidFill>
              <a:latin typeface="+mn-ea"/>
              <a:ea typeface="+mn-ea"/>
            </a:rPr>
            <a:t>1,323</a:t>
          </a:r>
          <a:r>
            <a:rPr kumimoji="1" lang="ja-JP" altLang="en-US" sz="1050">
              <a:solidFill>
                <a:sysClr val="windowText" lastClr="000000"/>
              </a:solidFill>
              <a:latin typeface="+mn-ea"/>
              <a:ea typeface="+mn-ea"/>
            </a:rPr>
            <a:t>円となっており、グループ内平均と比べて高い水準となっている。これは類似団体と比較して住民一人当たりの議員定数が多いことが主な要因である。</a:t>
          </a:r>
        </a:p>
        <a:p>
          <a:r>
            <a:rPr kumimoji="1" lang="ja-JP" altLang="en-US" sz="1050">
              <a:solidFill>
                <a:sysClr val="windowText" lastClr="000000"/>
              </a:solidFill>
              <a:latin typeface="+mn-ea"/>
              <a:ea typeface="+mn-ea"/>
            </a:rPr>
            <a:t>・総務費は住民一人当たり</a:t>
          </a:r>
          <a:r>
            <a:rPr kumimoji="1" lang="en-US" altLang="ja-JP" sz="1050">
              <a:solidFill>
                <a:sysClr val="windowText" lastClr="000000"/>
              </a:solidFill>
              <a:latin typeface="+mn-ea"/>
              <a:ea typeface="+mn-ea"/>
            </a:rPr>
            <a:t>52,848</a:t>
          </a:r>
          <a:r>
            <a:rPr kumimoji="1" lang="ja-JP" altLang="en-US" sz="1050">
              <a:solidFill>
                <a:sysClr val="windowText" lastClr="000000"/>
              </a:solidFill>
              <a:latin typeface="+mn-ea"/>
              <a:ea typeface="+mn-ea"/>
            </a:rPr>
            <a:t>円となっており、前年度に比べて住民一人当たりのコストが増加している。これは、定年延長に伴う後年度への備えのための退職手当基金積立金の増などが主な要因である。</a:t>
          </a:r>
        </a:p>
        <a:p>
          <a:r>
            <a:rPr kumimoji="1" lang="ja-JP" altLang="en-US" sz="1050">
              <a:solidFill>
                <a:sysClr val="windowText" lastClr="000000"/>
              </a:solidFill>
              <a:latin typeface="+mn-ea"/>
              <a:ea typeface="+mn-ea"/>
            </a:rPr>
            <a:t>・衛生費は住民一人当たり</a:t>
          </a:r>
          <a:r>
            <a:rPr kumimoji="1" lang="en-US" altLang="ja-JP" sz="1050">
              <a:solidFill>
                <a:sysClr val="windowText" lastClr="000000"/>
              </a:solidFill>
              <a:latin typeface="+mn-ea"/>
              <a:ea typeface="+mn-ea"/>
            </a:rPr>
            <a:t>24,843</a:t>
          </a:r>
          <a:r>
            <a:rPr kumimoji="1" lang="ja-JP" altLang="en-US" sz="1050">
              <a:solidFill>
                <a:sysClr val="windowText" lastClr="000000"/>
              </a:solidFill>
              <a:latin typeface="+mn-ea"/>
              <a:ea typeface="+mn-ea"/>
            </a:rPr>
            <a:t>円となっており、</a:t>
          </a:r>
          <a:r>
            <a:rPr kumimoji="1" lang="ja-JP" altLang="ja-JP" sz="1050">
              <a:solidFill>
                <a:sysClr val="windowText" lastClr="000000"/>
              </a:solidFill>
              <a:effectLst/>
              <a:latin typeface="+mn-lt"/>
              <a:ea typeface="+mn-ea"/>
              <a:cs typeface="+mn-cs"/>
            </a:rPr>
            <a:t>前年度に比べて住民一人当たりのコストが</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している。</a:t>
          </a:r>
          <a:r>
            <a:rPr kumimoji="1" lang="ja-JP" altLang="en-US" sz="1050">
              <a:solidFill>
                <a:sysClr val="windowText" lastClr="000000"/>
              </a:solidFill>
              <a:latin typeface="+mn-ea"/>
              <a:ea typeface="+mn-ea"/>
            </a:rPr>
            <a:t>令和</a:t>
          </a:r>
          <a:r>
            <a:rPr kumimoji="1" lang="en-US" altLang="ja-JP" sz="1050">
              <a:solidFill>
                <a:sysClr val="windowText" lastClr="000000"/>
              </a:solidFill>
              <a:latin typeface="+mn-ea"/>
              <a:ea typeface="+mn-ea"/>
            </a:rPr>
            <a:t>2</a:t>
          </a:r>
          <a:r>
            <a:rPr kumimoji="1" lang="ja-JP" altLang="en-US" sz="1050">
              <a:solidFill>
                <a:sysClr val="windowText" lastClr="000000"/>
              </a:solidFill>
              <a:latin typeface="+mn-ea"/>
              <a:ea typeface="+mn-ea"/>
            </a:rPr>
            <a:t>年度以降、新型コロナウイルス感染症に対応するための医療提供体制整備事業の増などにより、高い水準で推移していたが、新型コロナウイルス感染症が「</a:t>
          </a:r>
          <a:r>
            <a:rPr kumimoji="1" lang="en-US" altLang="ja-JP" sz="1050">
              <a:solidFill>
                <a:sysClr val="windowText" lastClr="000000"/>
              </a:solidFill>
              <a:latin typeface="+mn-ea"/>
              <a:ea typeface="+mn-ea"/>
            </a:rPr>
            <a:t>5</a:t>
          </a:r>
          <a:r>
            <a:rPr kumimoji="1" lang="ja-JP" altLang="en-US" sz="1050">
              <a:solidFill>
                <a:sysClr val="windowText" lastClr="000000"/>
              </a:solidFill>
              <a:latin typeface="+mn-ea"/>
              <a:ea typeface="+mn-ea"/>
            </a:rPr>
            <a:t>類感染症」に移行し、事業が縮小したことが主な要因である。</a:t>
          </a:r>
        </a:p>
        <a:p>
          <a:r>
            <a:rPr kumimoji="1" lang="ja-JP" altLang="en-US" sz="1050">
              <a:solidFill>
                <a:sysClr val="windowText" lastClr="000000"/>
              </a:solidFill>
              <a:latin typeface="+mn-ea"/>
              <a:ea typeface="+mn-ea"/>
            </a:rPr>
            <a:t>・商工費は住民一人当たり</a:t>
          </a:r>
          <a:r>
            <a:rPr kumimoji="1" lang="en-US" altLang="ja-JP" sz="1050">
              <a:solidFill>
                <a:sysClr val="windowText" lastClr="000000"/>
              </a:solidFill>
              <a:latin typeface="+mn-ea"/>
              <a:ea typeface="+mn-ea"/>
            </a:rPr>
            <a:t>107,997</a:t>
          </a:r>
          <a:r>
            <a:rPr kumimoji="1" lang="ja-JP" altLang="en-US" sz="1050">
              <a:solidFill>
                <a:sysClr val="windowText" lastClr="000000"/>
              </a:solidFill>
              <a:latin typeface="+mn-ea"/>
              <a:ea typeface="+mn-ea"/>
            </a:rPr>
            <a:t>円となっており、前年度に比べて住民一人当たりのコストが減少しているが、グループ内平均と比べて高い水準となっている。これは、令和</a:t>
          </a:r>
          <a:r>
            <a:rPr kumimoji="1" lang="en-US" altLang="ja-JP" sz="1050">
              <a:solidFill>
                <a:sysClr val="windowText" lastClr="000000"/>
              </a:solidFill>
              <a:latin typeface="+mn-ea"/>
              <a:ea typeface="+mn-ea"/>
            </a:rPr>
            <a:t>2</a:t>
          </a:r>
          <a:r>
            <a:rPr kumimoji="1" lang="ja-JP" altLang="en-US" sz="1050">
              <a:solidFill>
                <a:sysClr val="windowText" lastClr="000000"/>
              </a:solidFill>
              <a:latin typeface="+mn-ea"/>
              <a:ea typeface="+mn-ea"/>
            </a:rPr>
            <a:t>年度に新型コロナウイルス感染症対応の中小企業事業資金貸付金が増加したことが主な要因である。</a:t>
          </a:r>
        </a:p>
        <a:p>
          <a:r>
            <a:rPr kumimoji="1" lang="ja-JP" altLang="en-US" sz="1050">
              <a:solidFill>
                <a:sysClr val="windowText" lastClr="000000"/>
              </a:solidFill>
              <a:latin typeface="+mn-ea"/>
              <a:ea typeface="+mn-ea"/>
            </a:rPr>
            <a:t>・教育費は住民一人当たり</a:t>
          </a:r>
          <a:r>
            <a:rPr kumimoji="1" lang="en-US" altLang="ja-JP" sz="1050">
              <a:solidFill>
                <a:sysClr val="windowText" lastClr="000000"/>
              </a:solidFill>
              <a:latin typeface="+mn-ea"/>
              <a:ea typeface="+mn-ea"/>
            </a:rPr>
            <a:t>121,487</a:t>
          </a:r>
          <a:r>
            <a:rPr kumimoji="1" lang="ja-JP" altLang="en-US" sz="1050">
              <a:solidFill>
                <a:sysClr val="windowText" lastClr="000000"/>
              </a:solidFill>
              <a:latin typeface="+mn-ea"/>
              <a:ea typeface="+mn-ea"/>
            </a:rPr>
            <a:t>円となっており、</a:t>
          </a:r>
          <a:r>
            <a:rPr kumimoji="1" lang="ja-JP" altLang="ja-JP" sz="1050">
              <a:solidFill>
                <a:sysClr val="windowText" lastClr="000000"/>
              </a:solidFill>
              <a:effectLst/>
              <a:latin typeface="+mn-lt"/>
              <a:ea typeface="+mn-ea"/>
              <a:cs typeface="+mn-cs"/>
            </a:rPr>
            <a:t>前</a:t>
          </a:r>
          <a:r>
            <a:rPr kumimoji="1" lang="ja-JP" altLang="ja-JP" sz="1050">
              <a:solidFill>
                <a:schemeClr val="dk1"/>
              </a:solidFill>
              <a:effectLst/>
              <a:latin typeface="+mn-lt"/>
              <a:ea typeface="+mn-ea"/>
              <a:cs typeface="+mn-cs"/>
            </a:rPr>
            <a:t>年度に比べて住民一人当たりのコストが減少している</a:t>
          </a:r>
          <a:r>
            <a:rPr kumimoji="1" lang="ja-JP" altLang="en-US" sz="1050">
              <a:solidFill>
                <a:schemeClr val="dk1"/>
              </a:solidFill>
              <a:effectLst/>
              <a:latin typeface="+mn-lt"/>
              <a:ea typeface="+mn-ea"/>
              <a:cs typeface="+mn-cs"/>
            </a:rPr>
            <a:t>。</a:t>
          </a:r>
          <a:r>
            <a:rPr kumimoji="1" lang="ja-JP" altLang="en-US" sz="1050">
              <a:solidFill>
                <a:sysClr val="windowText" lastClr="000000"/>
              </a:solidFill>
              <a:latin typeface="+mn-ea"/>
              <a:ea typeface="+mn-ea"/>
            </a:rPr>
            <a:t>これは、</a:t>
          </a:r>
          <a:r>
            <a:rPr kumimoji="1" lang="en-US" altLang="ja-JP" sz="1050">
              <a:solidFill>
                <a:sysClr val="windowText" lastClr="000000"/>
              </a:solidFill>
              <a:latin typeface="+mn-ea"/>
              <a:ea typeface="+mn-ea"/>
            </a:rPr>
            <a:t>SAGA</a:t>
          </a:r>
          <a:r>
            <a:rPr kumimoji="1" lang="ja-JP" altLang="en-US" sz="1050">
              <a:solidFill>
                <a:sysClr val="windowText" lastClr="000000"/>
              </a:solidFill>
              <a:latin typeface="+mn-ea"/>
              <a:ea typeface="+mn-ea"/>
            </a:rPr>
            <a:t>サンライズパークが完成したことによる整備事業費の減などが主な要因である。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　「佐賀県行財政運営計画</a:t>
          </a:r>
          <a:r>
            <a:rPr kumimoji="1" lang="en-US" altLang="ja-JP" sz="1050">
              <a:latin typeface="+mn-ea"/>
              <a:ea typeface="+mn-ea"/>
            </a:rPr>
            <a:t>2023</a:t>
          </a:r>
          <a:r>
            <a:rPr kumimoji="1" lang="ja-JP" altLang="en-US" sz="1050">
              <a:latin typeface="+mn-ea"/>
              <a:ea typeface="+mn-ea"/>
            </a:rPr>
            <a:t>」の取組方針に基づき、一定額の基金残高の確保に努めており、概ね計画通りの基金残高が確保できる見込みである。</a:t>
          </a:r>
          <a:endParaRPr kumimoji="1" lang="en-US" altLang="ja-JP" sz="1050">
            <a:latin typeface="+mn-ea"/>
            <a:ea typeface="+mn-ea"/>
          </a:endParaRPr>
        </a:p>
        <a:p>
          <a:r>
            <a:rPr kumimoji="1" lang="ja-JP" altLang="en-US" sz="1050">
              <a:solidFill>
                <a:schemeClr val="dk1"/>
              </a:solidFill>
              <a:effectLst/>
              <a:latin typeface="+mn-lt"/>
              <a:ea typeface="+mn-ea"/>
              <a:cs typeface="+mn-cs"/>
            </a:rPr>
            <a:t>　</a:t>
          </a:r>
          <a:r>
            <a:rPr kumimoji="1" lang="ja-JP" altLang="en-US" sz="1050">
              <a:latin typeface="+mn-ea"/>
              <a:ea typeface="+mn-ea"/>
            </a:rPr>
            <a:t>実質収支額は、昭和</a:t>
          </a:r>
          <a:r>
            <a:rPr kumimoji="1" lang="en-US" altLang="ja-JP" sz="1050">
              <a:latin typeface="+mn-ea"/>
              <a:ea typeface="+mn-ea"/>
            </a:rPr>
            <a:t>51</a:t>
          </a:r>
          <a:r>
            <a:rPr kumimoji="1" lang="ja-JP" altLang="en-US" sz="1050">
              <a:latin typeface="+mn-ea"/>
              <a:ea typeface="+mn-ea"/>
            </a:rPr>
            <a:t>年度以降黒字となっている。令和</a:t>
          </a:r>
          <a:r>
            <a:rPr kumimoji="1" lang="en-US" altLang="ja-JP" sz="1050">
              <a:latin typeface="+mn-ea"/>
              <a:ea typeface="+mn-ea"/>
            </a:rPr>
            <a:t>4</a:t>
          </a:r>
          <a:r>
            <a:rPr kumimoji="1" lang="ja-JP" altLang="en-US" sz="1050">
              <a:latin typeface="+mn-ea"/>
              <a:ea typeface="+mn-ea"/>
            </a:rPr>
            <a:t>年度に続き、令和</a:t>
          </a:r>
          <a:r>
            <a:rPr kumimoji="1" lang="en-US" altLang="ja-JP" sz="1050">
              <a:latin typeface="+mn-ea"/>
              <a:ea typeface="+mn-ea"/>
            </a:rPr>
            <a:t>5</a:t>
          </a:r>
          <a:r>
            <a:rPr kumimoji="1" lang="ja-JP" altLang="en-US" sz="1050">
              <a:latin typeface="+mn-ea"/>
              <a:ea typeface="+mn-ea"/>
            </a:rPr>
            <a:t>年度も実質収支額が高い水準で推移した要因は、新型コロナウイルス感染症関係の国庫支出金で受入超過が発生したこと、県税や財産売払収入が上振れしたことなどが挙げられる。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いずれの会計も黒字であり、連結実質赤字比率は発生していない。</a:t>
          </a:r>
        </a:p>
        <a:p>
          <a:r>
            <a:rPr kumimoji="1" lang="ja-JP" altLang="en-US" sz="1100">
              <a:latin typeface="+mn-ea"/>
              <a:ea typeface="+mn-ea"/>
            </a:rPr>
            <a:t>　一般会計の実質収支比率は、新型コロナウイルス感染症関係の国庫支出金で受入超過が発生したことに伴い、コロナ前に比べて高くなっている。</a:t>
          </a:r>
        </a:p>
        <a:p>
          <a:r>
            <a:rPr kumimoji="1" lang="ja-JP" altLang="en-US" sz="1100">
              <a:latin typeface="+mn-ea"/>
              <a:ea typeface="+mn-ea"/>
            </a:rPr>
            <a:t>　一定の財政健全化は確保できているが、「佐賀県行財政運営計画</a:t>
          </a:r>
          <a:r>
            <a:rPr kumimoji="1" lang="en-US" altLang="ja-JP" sz="1100">
              <a:latin typeface="+mn-ea"/>
              <a:ea typeface="+mn-ea"/>
            </a:rPr>
            <a:t>2023</a:t>
          </a:r>
          <a:r>
            <a:rPr kumimoji="1" lang="ja-JP" altLang="en-US" sz="1100">
              <a:latin typeface="+mn-ea"/>
              <a:ea typeface="+mn-ea"/>
            </a:rPr>
            <a:t>」に基づき、引き続き持続可能な財政運営を行っていく。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元利償還金が増加したことに加え、算入公債費等が減少したことから、実質公債費比率の分子は増加した。</a:t>
          </a:r>
        </a:p>
        <a:p>
          <a:r>
            <a:rPr kumimoji="1" lang="ja-JP" altLang="en-US" sz="1100">
              <a:latin typeface="+mn-ea"/>
              <a:ea typeface="+mn-ea"/>
            </a:rPr>
            <a:t>　元利償還金の増加は、大型事業等の償還が始まったことなどが主な要因である。</a:t>
          </a:r>
        </a:p>
        <a:p>
          <a:r>
            <a:rPr kumimoji="1" lang="ja-JP" altLang="en-US" sz="1100">
              <a:latin typeface="+mn-ea"/>
              <a:ea typeface="+mn-ea"/>
            </a:rPr>
            <a:t>　今後も大型事業の償還により、公債費の増加が見込まれるため、</a:t>
          </a:r>
          <a:r>
            <a:rPr kumimoji="1" lang="en-US" altLang="ja-JP" sz="1100">
              <a:latin typeface="+mn-ea"/>
              <a:ea typeface="+mn-ea"/>
            </a:rPr>
            <a:t>30</a:t>
          </a:r>
          <a:r>
            <a:rPr kumimoji="1" lang="ja-JP" altLang="en-US" sz="1100">
              <a:latin typeface="+mn-ea"/>
              <a:ea typeface="+mn-ea"/>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減債基金積立相当額の積立ルールが</a:t>
          </a:r>
          <a:r>
            <a:rPr kumimoji="1" lang="en-US" altLang="ja-JP" sz="1000">
              <a:latin typeface="+mn-ea"/>
              <a:ea typeface="+mn-ea"/>
            </a:rPr>
            <a:t>30</a:t>
          </a:r>
          <a:r>
            <a:rPr kumimoji="1" lang="ja-JP" altLang="en-US" sz="1000">
              <a:latin typeface="+mn-ea"/>
              <a:ea typeface="+mn-ea"/>
            </a:rPr>
            <a:t>年償還で毎年度の積立額を発行額の</a:t>
          </a:r>
          <a:r>
            <a:rPr kumimoji="1" lang="en-US" altLang="ja-JP" sz="1000">
              <a:latin typeface="+mn-ea"/>
              <a:ea typeface="+mn-ea"/>
            </a:rPr>
            <a:t>30</a:t>
          </a:r>
          <a:r>
            <a:rPr kumimoji="1" lang="ja-JP" altLang="en-US" sz="1000">
              <a:latin typeface="+mn-ea"/>
              <a:ea typeface="+mn-ea"/>
            </a:rPr>
            <a:t>分の１として設定しているのに対して、本県においては主に</a:t>
          </a:r>
          <a:r>
            <a:rPr kumimoji="1" lang="en-US" altLang="ja-JP" sz="1000">
              <a:latin typeface="+mn-ea"/>
              <a:ea typeface="+mn-ea"/>
            </a:rPr>
            <a:t>17</a:t>
          </a:r>
          <a:r>
            <a:rPr kumimoji="1" lang="ja-JP" altLang="en-US" sz="1000">
              <a:latin typeface="+mn-ea"/>
              <a:ea typeface="+mn-ea"/>
            </a:rPr>
            <a:t>年償還（３年据置）で毎年度の発行額の積立額を</a:t>
          </a:r>
          <a:r>
            <a:rPr kumimoji="1" lang="en-US" altLang="ja-JP" sz="1000">
              <a:latin typeface="+mn-ea"/>
              <a:ea typeface="+mn-ea"/>
            </a:rPr>
            <a:t>17</a:t>
          </a:r>
          <a:r>
            <a:rPr kumimoji="1" lang="ja-JP" altLang="en-US" sz="1000">
              <a:latin typeface="+mn-ea"/>
              <a:ea typeface="+mn-ea"/>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将来負担額（</a:t>
          </a:r>
          <a:r>
            <a:rPr kumimoji="1" lang="en-US" altLang="ja-JP" sz="1100">
              <a:latin typeface="+mn-ea"/>
              <a:ea typeface="+mn-ea"/>
            </a:rPr>
            <a:t>A</a:t>
          </a:r>
          <a:r>
            <a:rPr kumimoji="1" lang="ja-JP" altLang="en-US" sz="1100">
              <a:latin typeface="+mn-ea"/>
              <a:ea typeface="+mn-ea"/>
            </a:rPr>
            <a:t>）のうち、一般会計等に係る地方債の現在高が減少した一方、充当可能財源等（</a:t>
          </a:r>
          <a:r>
            <a:rPr kumimoji="1" lang="en-US" altLang="ja-JP" sz="1100">
              <a:latin typeface="+mn-ea"/>
              <a:ea typeface="+mn-ea"/>
            </a:rPr>
            <a:t>B</a:t>
          </a:r>
          <a:r>
            <a:rPr kumimoji="1" lang="ja-JP" altLang="en-US" sz="1100">
              <a:latin typeface="+mn-ea"/>
              <a:ea typeface="+mn-ea"/>
            </a:rPr>
            <a:t>）のうち、基準財政需要額算入見込額が減少したことにより、将来負担比率の分子（</a:t>
          </a:r>
          <a:r>
            <a:rPr kumimoji="1" lang="en-US" altLang="ja-JP" sz="1100">
              <a:latin typeface="+mn-ea"/>
              <a:ea typeface="+mn-ea"/>
            </a:rPr>
            <a:t>A</a:t>
          </a:r>
          <a:r>
            <a:rPr kumimoji="1" lang="ja-JP" altLang="en-US" sz="1100">
              <a:latin typeface="+mn-ea"/>
              <a:ea typeface="+mn-ea"/>
            </a:rPr>
            <a:t>）－（</a:t>
          </a:r>
          <a:r>
            <a:rPr kumimoji="1" lang="en-US" altLang="ja-JP" sz="1100">
              <a:latin typeface="+mn-ea"/>
              <a:ea typeface="+mn-ea"/>
            </a:rPr>
            <a:t>B</a:t>
          </a:r>
          <a:r>
            <a:rPr kumimoji="1" lang="ja-JP" altLang="en-US" sz="1100">
              <a:latin typeface="+mn-ea"/>
              <a:ea typeface="+mn-ea"/>
            </a:rPr>
            <a:t>）は増となった。</a:t>
          </a:r>
        </a:p>
        <a:p>
          <a:r>
            <a:rPr kumimoji="1" lang="ja-JP" altLang="en-US" sz="1100">
              <a:latin typeface="+mn-ea"/>
              <a:ea typeface="+mn-ea"/>
            </a:rPr>
            <a:t>　一般会計等に係る地方債の現在高の減少は年度経過に伴い、臨時財政対策債や財源対策債等が減少したことが主な要因である。</a:t>
          </a:r>
        </a:p>
        <a:p>
          <a:r>
            <a:rPr kumimoji="1" lang="ja-JP" altLang="en-US" sz="1100">
              <a:latin typeface="+mn-ea"/>
              <a:ea typeface="+mn-ea"/>
            </a:rPr>
            <a:t>　基準財政需要額算入見込額の減少は、年度経過に伴い、臨時財政対策債や事業費補正の算入額が減少したことが主な要因である。</a:t>
          </a:r>
        </a:p>
        <a:p>
          <a:r>
            <a:rPr kumimoji="1" lang="ja-JP" altLang="en-US" sz="1100">
              <a:latin typeface="+mn-ea"/>
              <a:ea typeface="+mn-ea"/>
            </a:rPr>
            <a:t>　今後、国民スポーツ大会・全国障害者スポーツ大会の開催により基金残高の減少が見込まれるが、その後は県債の償還残高も減少するものと見込まれる。引き続き、県税収入をはじめとする歳入確保対策の強化や徹底した歳出の見直し等を行うことで、安定的かつ弾力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財政調整積立金に決算剰余金等を</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億円、退職手当基金に</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億円を積み立てた。</a:t>
          </a:r>
          <a:endParaRPr lang="ja-JP" altLang="ja-JP" sz="1100">
            <a:effectLst/>
            <a:latin typeface="+mn-ea"/>
            <a:ea typeface="+mn-ea"/>
          </a:endParaRPr>
        </a:p>
        <a:p>
          <a:r>
            <a:rPr kumimoji="1" lang="ja-JP" altLang="ja-JP" sz="1100">
              <a:solidFill>
                <a:schemeClr val="dk1"/>
              </a:solidFill>
              <a:effectLst/>
              <a:latin typeface="+mn-ea"/>
              <a:ea typeface="+mn-ea"/>
              <a:cs typeface="+mn-cs"/>
            </a:rPr>
            <a:t>　一方、財政調整積立金を</a:t>
          </a:r>
          <a:r>
            <a:rPr kumimoji="1" lang="en-US" altLang="ja-JP" sz="1100">
              <a:solidFill>
                <a:schemeClr val="dk1"/>
              </a:solidFill>
              <a:effectLst/>
              <a:latin typeface="+mn-ea"/>
              <a:ea typeface="+mn-ea"/>
              <a:cs typeface="+mn-cs"/>
            </a:rPr>
            <a:t>57</a:t>
          </a:r>
          <a:r>
            <a:rPr kumimoji="1" lang="ja-JP" altLang="ja-JP" sz="1100">
              <a:solidFill>
                <a:schemeClr val="dk1"/>
              </a:solidFill>
              <a:effectLst/>
              <a:latin typeface="+mn-ea"/>
              <a:ea typeface="+mn-ea"/>
              <a:cs typeface="+mn-cs"/>
            </a:rPr>
            <a:t>億円、公債費償還のため減債基金を</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億円、新型コロナウイルス感染症対応中小企業金融支援基金を</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億円取り崩したこと等により、基金全体として</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億円の増となった。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特定目的基金を戦略的に活用していくとともに、収支改善の取組を進め、令和８年度末（</a:t>
          </a:r>
          <a:r>
            <a:rPr kumimoji="1" lang="en-US" altLang="ja-JP" sz="1100">
              <a:solidFill>
                <a:schemeClr val="dk1"/>
              </a:solidFill>
              <a:effectLst/>
              <a:latin typeface="+mn-ea"/>
              <a:ea typeface="+mn-ea"/>
              <a:cs typeface="+mn-cs"/>
            </a:rPr>
            <a:t>2027</a:t>
          </a:r>
          <a:r>
            <a:rPr kumimoji="1" lang="ja-JP" altLang="en-US" sz="1100">
              <a:solidFill>
                <a:schemeClr val="dk1"/>
              </a:solidFill>
              <a:effectLst/>
              <a:latin typeface="+mn-ea"/>
              <a:ea typeface="+mn-ea"/>
              <a:cs typeface="+mn-cs"/>
            </a:rPr>
            <a:t>年３月末）の財政調整積立金の残高について、約</a:t>
          </a:r>
          <a:r>
            <a:rPr kumimoji="1" lang="en-US" altLang="ja-JP" sz="1100">
              <a:solidFill>
                <a:schemeClr val="dk1"/>
              </a:solidFill>
              <a:effectLst/>
              <a:latin typeface="+mn-ea"/>
              <a:ea typeface="+mn-ea"/>
              <a:cs typeface="+mn-cs"/>
            </a:rPr>
            <a:t>130</a:t>
          </a:r>
          <a:r>
            <a:rPr kumimoji="1" lang="ja-JP" altLang="en-US" sz="1100">
              <a:solidFill>
                <a:schemeClr val="dk1"/>
              </a:solidFill>
              <a:effectLst/>
              <a:latin typeface="+mn-ea"/>
              <a:ea typeface="+mn-ea"/>
              <a:cs typeface="+mn-cs"/>
            </a:rPr>
            <a:t>億円（標準財政規模の</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％程度）を確保する目標としてる。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・大規模施設整備基金：県が設置する大規模な公用又は公共用の施設の整備</a:t>
          </a:r>
        </a:p>
        <a:p>
          <a:r>
            <a:rPr kumimoji="1" lang="ja-JP" altLang="en-US" sz="1100">
              <a:solidFill>
                <a:schemeClr val="dk1"/>
              </a:solidFill>
              <a:effectLst/>
              <a:latin typeface="+mn-ea"/>
              <a:ea typeface="+mn-ea"/>
              <a:cs typeface="+mn-cs"/>
            </a:rPr>
            <a:t>・ＳＳＰ育成・ＳＡＧＡ２０２４運営基金：国民スポーツ大会及び全国障害者スポーツ大会の円滑な運営</a:t>
          </a:r>
        </a:p>
        <a:p>
          <a:r>
            <a:rPr kumimoji="1" lang="ja-JP" altLang="en-US" sz="1100">
              <a:solidFill>
                <a:schemeClr val="dk1"/>
              </a:solidFill>
              <a:effectLst/>
              <a:latin typeface="+mn-ea"/>
              <a:ea typeface="+mn-ea"/>
              <a:cs typeface="+mn-cs"/>
            </a:rPr>
            <a:t>・地域医療介護総合確保基金：地域における医療及び介護の総合的な確保のための事業の実施</a:t>
          </a:r>
        </a:p>
        <a:p>
          <a:r>
            <a:rPr kumimoji="1" lang="ja-JP" altLang="en-US" sz="1100">
              <a:solidFill>
                <a:schemeClr val="dk1"/>
              </a:solidFill>
              <a:effectLst/>
              <a:latin typeface="+mn-ea"/>
              <a:ea typeface="+mn-ea"/>
              <a:cs typeface="+mn-cs"/>
            </a:rPr>
            <a:t>・退職手当基金：佐賀県職員の退職手当の支給に要する経費に充てる</a:t>
          </a:r>
        </a:p>
        <a:p>
          <a:r>
            <a:rPr kumimoji="1" lang="ja-JP" altLang="en-US" sz="1100">
              <a:solidFill>
                <a:sysClr val="windowText" lastClr="000000"/>
              </a:solidFill>
              <a:effectLst/>
              <a:latin typeface="+mn-ea"/>
              <a:ea typeface="+mn-ea"/>
              <a:cs typeface="+mn-cs"/>
            </a:rPr>
            <a:t>・後期高齢者医療財政安定化基金：後期高齢者医療の財政の安定化に資する</a:t>
          </a:r>
        </a:p>
        <a:p>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（増減理由）</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・退職手当基金：定年延長による退職手当の平準化を図るための積み立てにより</a:t>
          </a:r>
          <a:r>
            <a:rPr kumimoji="1" lang="en-US" altLang="ja-JP" sz="1100">
              <a:solidFill>
                <a:sysClr val="windowText" lastClr="000000"/>
              </a:solidFill>
              <a:effectLst/>
              <a:latin typeface="+mn-ea"/>
              <a:ea typeface="+mn-ea"/>
              <a:cs typeface="+mn-cs"/>
            </a:rPr>
            <a:t>25</a:t>
          </a:r>
          <a:r>
            <a:rPr kumimoji="1" lang="ja-JP" altLang="en-US" sz="1100">
              <a:solidFill>
                <a:sysClr val="windowText" lastClr="000000"/>
              </a:solidFill>
              <a:effectLst/>
              <a:latin typeface="+mn-ea"/>
              <a:ea typeface="+mn-ea"/>
              <a:cs typeface="+mn-cs"/>
            </a:rPr>
            <a:t>億円の増</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億円）</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・ＳＳＰ育成・ＳＡＧＡ２０２４運営基金：新規積立により</a:t>
          </a:r>
          <a:r>
            <a:rPr kumimoji="1" lang="en-US" altLang="ja-JP" sz="1100">
              <a:solidFill>
                <a:sysClr val="windowText" lastClr="000000"/>
              </a:solidFill>
              <a:effectLst/>
              <a:latin typeface="+mn-ea"/>
              <a:ea typeface="+mn-ea"/>
              <a:cs typeface="+mn-cs"/>
            </a:rPr>
            <a:t>11</a:t>
          </a:r>
          <a:r>
            <a:rPr kumimoji="1" lang="ja-JP" altLang="en-US" sz="1100">
              <a:solidFill>
                <a:sysClr val="windowText" lastClr="000000"/>
              </a:solidFill>
              <a:effectLst/>
              <a:latin typeface="+mn-ea"/>
              <a:ea typeface="+mn-ea"/>
              <a:cs typeface="+mn-cs"/>
            </a:rPr>
            <a:t>億円の増</a:t>
          </a:r>
          <a:r>
            <a:rPr kumimoji="1" lang="ja-JP" altLang="ja-JP" sz="1100">
              <a:solidFill>
                <a:sysClr val="windowText" lastClr="000000"/>
              </a:solidFill>
              <a:effectLst/>
              <a:latin typeface="+mn-lt"/>
              <a:ea typeface="+mn-ea"/>
              <a:cs typeface="+mn-cs"/>
            </a:rPr>
            <a:t>（令和５年度末残高</a:t>
          </a:r>
          <a:r>
            <a:rPr kumimoji="1" lang="en-US" altLang="ja-JP" sz="1100">
              <a:solidFill>
                <a:sysClr val="windowText" lastClr="000000"/>
              </a:solidFill>
              <a:effectLst/>
              <a:latin typeface="+mn-lt"/>
              <a:ea typeface="+mn-ea"/>
              <a:cs typeface="+mn-cs"/>
            </a:rPr>
            <a:t>109</a:t>
          </a:r>
          <a:r>
            <a:rPr kumimoji="1" lang="ja-JP" altLang="ja-JP" sz="1100">
              <a:solidFill>
                <a:sysClr val="windowText" lastClr="000000"/>
              </a:solidFill>
              <a:effectLst/>
              <a:latin typeface="+mn-lt"/>
              <a:ea typeface="+mn-ea"/>
              <a:cs typeface="+mn-cs"/>
            </a:rPr>
            <a:t>億円）</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・新型コロナウイルス感染症対応中小企業金融支援基金：信用保証料補給費補助等実施により</a:t>
          </a:r>
          <a:r>
            <a:rPr kumimoji="1" lang="en-US" altLang="ja-JP" sz="1100">
              <a:solidFill>
                <a:sysClr val="windowText" lastClr="000000"/>
              </a:solidFill>
              <a:effectLst/>
              <a:latin typeface="+mn-ea"/>
              <a:ea typeface="+mn-ea"/>
              <a:cs typeface="+mn-cs"/>
            </a:rPr>
            <a:t>8</a:t>
          </a:r>
          <a:r>
            <a:rPr kumimoji="1" lang="ja-JP" altLang="en-US" sz="1100">
              <a:solidFill>
                <a:sysClr val="windowText" lastClr="000000"/>
              </a:solidFill>
              <a:effectLst/>
              <a:latin typeface="+mn-ea"/>
              <a:ea typeface="+mn-ea"/>
              <a:cs typeface="+mn-cs"/>
            </a:rPr>
            <a:t>億円の減</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a:t>
          </a:r>
          <a:r>
            <a:rPr kumimoji="1" lang="ja-JP" altLang="en-US" sz="1100">
              <a:solidFill>
                <a:sysClr val="windowText" lastClr="000000"/>
              </a:solidFill>
              <a:effectLst/>
              <a:latin typeface="+mn-lt"/>
              <a:ea typeface="+mn-ea"/>
              <a:cs typeface="+mn-cs"/>
            </a:rPr>
            <a:t>残高５億円）</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・発電用施設周辺地域振興基金：対象事業の実施により</a:t>
          </a:r>
          <a:r>
            <a:rPr kumimoji="1" lang="en-US" altLang="ja-JP" sz="1100">
              <a:solidFill>
                <a:sysClr val="windowText" lastClr="000000"/>
              </a:solidFill>
              <a:effectLst/>
              <a:latin typeface="+mn-ea"/>
              <a:ea typeface="+mn-ea"/>
              <a:cs typeface="+mn-cs"/>
            </a:rPr>
            <a:t>7</a:t>
          </a:r>
          <a:r>
            <a:rPr kumimoji="1" lang="ja-JP" altLang="en-US" sz="1100">
              <a:solidFill>
                <a:sysClr val="windowText" lastClr="000000"/>
              </a:solidFill>
              <a:effectLst/>
              <a:latin typeface="+mn-ea"/>
              <a:ea typeface="+mn-ea"/>
              <a:cs typeface="+mn-cs"/>
            </a:rPr>
            <a:t>億円の減</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億円）</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・国民健康保険広域化等支援基金：基金事業終了に伴う取り崩し等により</a:t>
          </a:r>
          <a:r>
            <a:rPr kumimoji="1" lang="en-US" altLang="ja-JP" sz="1100">
              <a:solidFill>
                <a:sysClr val="windowText" lastClr="000000"/>
              </a:solidFill>
              <a:effectLst/>
              <a:latin typeface="+mn-ea"/>
              <a:ea typeface="+mn-ea"/>
              <a:cs typeface="+mn-cs"/>
            </a:rPr>
            <a:t>4</a:t>
          </a:r>
          <a:r>
            <a:rPr kumimoji="1" lang="ja-JP" altLang="en-US" sz="1100">
              <a:solidFill>
                <a:sysClr val="windowText" lastClr="000000"/>
              </a:solidFill>
              <a:effectLst/>
              <a:latin typeface="+mn-ea"/>
              <a:ea typeface="+mn-ea"/>
              <a:cs typeface="+mn-cs"/>
            </a:rPr>
            <a:t>億円の減</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年度末残高</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円）</a:t>
          </a:r>
          <a:endParaRPr kumimoji="1" lang="ja-JP" altLang="en-US"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等により、その他特定目的基金全体としては</a:t>
          </a:r>
          <a:r>
            <a:rPr kumimoji="1" lang="en-US" altLang="ja-JP" sz="1100">
              <a:solidFill>
                <a:sysClr val="windowText" lastClr="000000"/>
              </a:solidFill>
              <a:effectLst/>
              <a:latin typeface="+mn-ea"/>
              <a:ea typeface="+mn-ea"/>
              <a:cs typeface="+mn-cs"/>
            </a:rPr>
            <a:t>17</a:t>
          </a:r>
          <a:r>
            <a:rPr kumimoji="1" lang="ja-JP" altLang="en-US" sz="1100">
              <a:solidFill>
                <a:sysClr val="windowText" lastClr="000000"/>
              </a:solidFill>
              <a:effectLst/>
              <a:latin typeface="+mn-ea"/>
              <a:ea typeface="+mn-ea"/>
              <a:cs typeface="+mn-cs"/>
            </a:rPr>
            <a:t>億円の増となった。</a:t>
          </a:r>
        </a:p>
        <a:p>
          <a:endParaRPr kumimoji="1" lang="en-US" altLang="ja-JP" sz="1100">
            <a:solidFill>
              <a:sysClr val="windowText" lastClr="000000"/>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・国民スポーツ大会及び全国障害者スポーツ大会の開催に要する経費に充てるため、令和６年度中にＳＳＰ育成・ＳＡＧＡ２０２４運営基金を</a:t>
          </a:r>
          <a:r>
            <a:rPr kumimoji="1" lang="en-US" altLang="ja-JP" sz="1100">
              <a:solidFill>
                <a:schemeClr val="dk1"/>
              </a:solidFill>
              <a:effectLst/>
              <a:latin typeface="+mn-ea"/>
              <a:ea typeface="+mn-ea"/>
              <a:cs typeface="+mn-cs"/>
            </a:rPr>
            <a:t>88</a:t>
          </a:r>
          <a:r>
            <a:rPr kumimoji="1" lang="ja-JP" altLang="en-US" sz="1100">
              <a:solidFill>
                <a:schemeClr val="dk1"/>
              </a:solidFill>
              <a:effectLst/>
              <a:latin typeface="+mn-ea"/>
              <a:ea typeface="+mn-ea"/>
              <a:cs typeface="+mn-cs"/>
            </a:rPr>
            <a:t>億円取り崩す予定。</a:t>
          </a:r>
        </a:p>
        <a:p>
          <a:r>
            <a:rPr kumimoji="1" lang="ja-JP" altLang="en-US" sz="1100">
              <a:solidFill>
                <a:schemeClr val="dk1"/>
              </a:solidFill>
              <a:effectLst/>
              <a:latin typeface="+mn-ea"/>
              <a:ea typeface="+mn-ea"/>
              <a:cs typeface="+mn-cs"/>
            </a:rPr>
            <a:t>・退職手当の支給に要する経費に充てるため、令和６年度中に退職手当基金を</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億円取り崩す予定。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収支</a:t>
          </a:r>
          <a:r>
            <a:rPr kumimoji="1" lang="ja-JP" altLang="ja-JP" sz="1100">
              <a:solidFill>
                <a:schemeClr val="dk1"/>
              </a:solidFill>
              <a:effectLst/>
              <a:latin typeface="+mn-ea"/>
              <a:ea typeface="+mn-ea"/>
              <a:cs typeface="+mn-cs"/>
            </a:rPr>
            <a:t>調整のため</a:t>
          </a:r>
          <a:r>
            <a:rPr kumimoji="1" lang="en-US" altLang="ja-JP" sz="1100">
              <a:solidFill>
                <a:schemeClr val="dk1"/>
              </a:solidFill>
              <a:effectLst/>
              <a:latin typeface="+mn-ea"/>
              <a:ea typeface="+mn-ea"/>
              <a:cs typeface="+mn-cs"/>
            </a:rPr>
            <a:t>57</a:t>
          </a:r>
          <a:r>
            <a:rPr kumimoji="1" lang="ja-JP" altLang="ja-JP" sz="1100">
              <a:solidFill>
                <a:schemeClr val="dk1"/>
              </a:solidFill>
              <a:effectLst/>
              <a:latin typeface="+mn-ea"/>
              <a:ea typeface="+mn-ea"/>
              <a:cs typeface="+mn-cs"/>
            </a:rPr>
            <a:t>億円を取り崩した一方、決算剰余金等を</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億円積み立てたことにより、全体として</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億円の減となった。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特定目的基金を戦略的に活用していくとともに、収支改善の取組を進め、令和８年度末（</a:t>
          </a:r>
          <a:r>
            <a:rPr kumimoji="1" lang="en-US" altLang="ja-JP" sz="1100">
              <a:solidFill>
                <a:schemeClr val="dk1"/>
              </a:solidFill>
              <a:effectLst/>
              <a:latin typeface="+mn-ea"/>
              <a:ea typeface="+mn-ea"/>
              <a:cs typeface="+mn-cs"/>
            </a:rPr>
            <a:t>2027</a:t>
          </a:r>
          <a:r>
            <a:rPr kumimoji="1" lang="ja-JP" altLang="en-US" sz="1100">
              <a:solidFill>
                <a:schemeClr val="dk1"/>
              </a:solidFill>
              <a:effectLst/>
              <a:latin typeface="+mn-ea"/>
              <a:ea typeface="+mn-ea"/>
              <a:cs typeface="+mn-cs"/>
            </a:rPr>
            <a:t>年３月末）の財政調整積立金の残高について、約</a:t>
          </a:r>
          <a:r>
            <a:rPr kumimoji="1" lang="en-US" altLang="ja-JP" sz="1100">
              <a:solidFill>
                <a:schemeClr val="dk1"/>
              </a:solidFill>
              <a:effectLst/>
              <a:latin typeface="+mn-ea"/>
              <a:ea typeface="+mn-ea"/>
              <a:cs typeface="+mn-cs"/>
            </a:rPr>
            <a:t>130</a:t>
          </a:r>
          <a:r>
            <a:rPr kumimoji="1" lang="ja-JP" altLang="en-US" sz="1100">
              <a:solidFill>
                <a:schemeClr val="dk1"/>
              </a:solidFill>
              <a:effectLst/>
              <a:latin typeface="+mn-ea"/>
              <a:ea typeface="+mn-ea"/>
              <a:cs typeface="+mn-cs"/>
            </a:rPr>
            <a:t>億円（標準財政規模の</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％程度）を確保する目標としている。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公債費償還のため、</a:t>
          </a:r>
          <a:r>
            <a:rPr kumimoji="1" lang="en-US" altLang="ja-JP" sz="1100">
              <a:solidFill>
                <a:sysClr val="windowText" lastClr="000000"/>
              </a:solidFill>
              <a:effectLst/>
              <a:latin typeface="+mn-ea"/>
              <a:ea typeface="+mn-ea"/>
              <a:cs typeface="+mn-cs"/>
            </a:rPr>
            <a:t>24</a:t>
          </a:r>
          <a:r>
            <a:rPr kumimoji="1" lang="ja-JP" altLang="en-US" sz="1100">
              <a:solidFill>
                <a:sysClr val="windowText" lastClr="000000"/>
              </a:solidFill>
              <a:effectLst/>
              <a:latin typeface="+mn-ea"/>
              <a:ea typeface="+mn-ea"/>
              <a:cs typeface="+mn-cs"/>
            </a:rPr>
            <a:t>億円を取り崩した一方、</a:t>
          </a:r>
          <a:r>
            <a:rPr kumimoji="1" lang="en-US" altLang="ja-JP" sz="1100">
              <a:solidFill>
                <a:sysClr val="windowText" lastClr="000000"/>
              </a:solidFill>
              <a:effectLst/>
              <a:latin typeface="+mn-ea"/>
              <a:ea typeface="+mn-ea"/>
              <a:cs typeface="+mn-cs"/>
            </a:rPr>
            <a:t>36</a:t>
          </a:r>
          <a:r>
            <a:rPr kumimoji="1" lang="ja-JP" altLang="en-US" sz="1100">
              <a:solidFill>
                <a:sysClr val="windowText" lastClr="000000"/>
              </a:solidFill>
              <a:effectLst/>
              <a:latin typeface="+mn-ea"/>
              <a:ea typeface="+mn-ea"/>
              <a:cs typeface="+mn-cs"/>
            </a:rPr>
            <a:t>億円積み立てたことにより、全体として</a:t>
          </a:r>
          <a:r>
            <a:rPr kumimoji="1" lang="en-US" altLang="ja-JP" sz="1100">
              <a:solidFill>
                <a:sysClr val="windowText" lastClr="000000"/>
              </a:solidFill>
              <a:effectLst/>
              <a:latin typeface="+mn-ea"/>
              <a:ea typeface="+mn-ea"/>
              <a:cs typeface="+mn-cs"/>
            </a:rPr>
            <a:t>12</a:t>
          </a:r>
          <a:r>
            <a:rPr kumimoji="1" lang="ja-JP" altLang="en-US" sz="1100">
              <a:solidFill>
                <a:sysClr val="windowText" lastClr="000000"/>
              </a:solidFill>
              <a:effectLst/>
              <a:latin typeface="+mn-ea"/>
              <a:ea typeface="+mn-ea"/>
              <a:cs typeface="+mn-cs"/>
            </a:rPr>
            <a:t>億円の増となった。</a:t>
          </a:r>
          <a:endParaRPr kumimoji="1" lang="en-US" altLang="ja-JP" sz="1100">
            <a:solidFill>
              <a:sysClr val="windowText" lastClr="000000"/>
            </a:solidFill>
            <a:effectLst/>
            <a:latin typeface="+mn-ea"/>
            <a:ea typeface="+mn-ea"/>
            <a:cs typeface="+mn-cs"/>
          </a:endParaRPr>
        </a:p>
        <a:p>
          <a:endParaRPr kumimoji="1" lang="en-US" altLang="ja-JP" sz="1100">
            <a:solidFill>
              <a:sysClr val="windowText" lastClr="000000"/>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今後の公債費の増加に対応するため取り崩す予定。</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70" zoomScaleNormal="70" workbookViewId="0"/>
  </sheetViews>
  <sheetFormatPr defaultColWidth="0" defaultRowHeight="11" zeroHeight="1" x14ac:dyDescent="0.2"/>
  <cols>
    <col min="1" max="11" width="2.08984375" style="161" customWidth="1"/>
    <col min="12" max="12" width="2.179687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555571022</v>
      </c>
      <c r="BO4" s="385"/>
      <c r="BP4" s="385"/>
      <c r="BQ4" s="385"/>
      <c r="BR4" s="385"/>
      <c r="BS4" s="385"/>
      <c r="BT4" s="385"/>
      <c r="BU4" s="386"/>
      <c r="BV4" s="384">
        <v>613699133</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3.6</v>
      </c>
      <c r="CU4" s="428"/>
      <c r="CV4" s="428"/>
      <c r="CW4" s="428"/>
      <c r="CX4" s="428"/>
      <c r="CY4" s="428"/>
      <c r="CZ4" s="428"/>
      <c r="DA4" s="429"/>
      <c r="DB4" s="427">
        <v>4.2</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539531062</v>
      </c>
      <c r="BO5" s="395"/>
      <c r="BP5" s="395"/>
      <c r="BQ5" s="395"/>
      <c r="BR5" s="395"/>
      <c r="BS5" s="395"/>
      <c r="BT5" s="395"/>
      <c r="BU5" s="396"/>
      <c r="BV5" s="394">
        <v>595781190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93.9</v>
      </c>
      <c r="CU5" s="431"/>
      <c r="CV5" s="431"/>
      <c r="CW5" s="431"/>
      <c r="CX5" s="431"/>
      <c r="CY5" s="431"/>
      <c r="CZ5" s="431"/>
      <c r="DA5" s="432"/>
      <c r="DB5" s="430">
        <v>93.5</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12600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16039960</v>
      </c>
      <c r="BO6" s="395"/>
      <c r="BP6" s="395"/>
      <c r="BQ6" s="395"/>
      <c r="BR6" s="395"/>
      <c r="BS6" s="395"/>
      <c r="BT6" s="395"/>
      <c r="BU6" s="396"/>
      <c r="BV6" s="394">
        <v>17917943</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94.4</v>
      </c>
      <c r="CU6" s="401"/>
      <c r="CV6" s="401"/>
      <c r="CW6" s="401"/>
      <c r="CX6" s="401"/>
      <c r="CY6" s="401"/>
      <c r="CZ6" s="401"/>
      <c r="DA6" s="402"/>
      <c r="DB6" s="400">
        <v>94.9</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9900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6400755</v>
      </c>
      <c r="BO7" s="395"/>
      <c r="BP7" s="395"/>
      <c r="BQ7" s="395"/>
      <c r="BR7" s="395"/>
      <c r="BS7" s="395"/>
      <c r="BT7" s="395"/>
      <c r="BU7" s="396"/>
      <c r="BV7" s="394">
        <v>6837437</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267714418</v>
      </c>
      <c r="CU7" s="395"/>
      <c r="CV7" s="395"/>
      <c r="CW7" s="395"/>
      <c r="CX7" s="395"/>
      <c r="CY7" s="395"/>
      <c r="CZ7" s="395"/>
      <c r="DA7" s="396"/>
      <c r="DB7" s="394">
        <v>266020003</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8100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9639205</v>
      </c>
      <c r="BO8" s="395"/>
      <c r="BP8" s="395"/>
      <c r="BQ8" s="395"/>
      <c r="BR8" s="395"/>
      <c r="BS8" s="395"/>
      <c r="BT8" s="395"/>
      <c r="BU8" s="396"/>
      <c r="BV8" s="394">
        <v>11080506</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0.3412</v>
      </c>
      <c r="CU8" s="477"/>
      <c r="CV8" s="477"/>
      <c r="CW8" s="477"/>
      <c r="CX8" s="477"/>
      <c r="CY8" s="477"/>
      <c r="CZ8" s="477"/>
      <c r="DA8" s="478"/>
      <c r="DB8" s="476">
        <v>0.34090999999999999</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811442</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9900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-1441301</v>
      </c>
      <c r="BO9" s="395"/>
      <c r="BP9" s="395"/>
      <c r="BQ9" s="395"/>
      <c r="BR9" s="395"/>
      <c r="BS9" s="395"/>
      <c r="BT9" s="395"/>
      <c r="BU9" s="396"/>
      <c r="BV9" s="394">
        <v>9681594</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18.399999999999999</v>
      </c>
      <c r="CU9" s="431"/>
      <c r="CV9" s="431"/>
      <c r="CW9" s="431"/>
      <c r="CX9" s="431"/>
      <c r="CY9" s="431"/>
      <c r="CZ9" s="431"/>
      <c r="DA9" s="432"/>
      <c r="DB9" s="430">
        <v>17.7</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832832</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8600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5493451</v>
      </c>
      <c r="BO10" s="395"/>
      <c r="BP10" s="395"/>
      <c r="BQ10" s="395"/>
      <c r="BR10" s="395"/>
      <c r="BS10" s="395"/>
      <c r="BT10" s="395"/>
      <c r="BU10" s="396"/>
      <c r="BV10" s="394">
        <v>3262792</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35</v>
      </c>
      <c r="AJ11" s="388"/>
      <c r="AK11" s="388"/>
      <c r="AL11" s="388"/>
      <c r="AM11" s="388"/>
      <c r="AN11" s="388"/>
      <c r="AO11" s="388"/>
      <c r="AP11" s="389"/>
      <c r="AQ11" s="387">
        <v>8000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24166</v>
      </c>
      <c r="BO11" s="395"/>
      <c r="BP11" s="395"/>
      <c r="BQ11" s="395"/>
      <c r="BR11" s="395"/>
      <c r="BS11" s="395"/>
      <c r="BT11" s="395"/>
      <c r="BU11" s="396"/>
      <c r="BV11" s="394">
        <v>31939</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801051</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5700000</v>
      </c>
      <c r="BO12" s="395"/>
      <c r="BP12" s="395"/>
      <c r="BQ12" s="395"/>
      <c r="BR12" s="395"/>
      <c r="BS12" s="395"/>
      <c r="BT12" s="395"/>
      <c r="BU12" s="396"/>
      <c r="BV12" s="394">
        <v>4000000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791450</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-1623684</v>
      </c>
      <c r="BO13" s="395"/>
      <c r="BP13" s="395"/>
      <c r="BQ13" s="395"/>
      <c r="BR13" s="395"/>
      <c r="BS13" s="395"/>
      <c r="BT13" s="395"/>
      <c r="BU13" s="396"/>
      <c r="BV13" s="394">
        <v>8976325</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9.6999999999999993</v>
      </c>
      <c r="CU13" s="431"/>
      <c r="CV13" s="431"/>
      <c r="CW13" s="431"/>
      <c r="CX13" s="431"/>
      <c r="CY13" s="431"/>
      <c r="CZ13" s="431"/>
      <c r="DA13" s="432"/>
      <c r="DB13" s="430">
        <v>8.9</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806877</v>
      </c>
      <c r="S14" s="523"/>
      <c r="T14" s="523"/>
      <c r="U14" s="523"/>
      <c r="V14" s="524"/>
      <c r="W14" s="439"/>
      <c r="X14" s="440"/>
      <c r="Y14" s="441"/>
      <c r="Z14" s="473" t="s">
        <v>131</v>
      </c>
      <c r="AA14" s="474"/>
      <c r="AB14" s="474"/>
      <c r="AC14" s="474"/>
      <c r="AD14" s="474"/>
      <c r="AE14" s="474"/>
      <c r="AF14" s="474"/>
      <c r="AG14" s="474"/>
      <c r="AH14" s="475"/>
      <c r="AI14" s="387">
        <v>4164</v>
      </c>
      <c r="AJ14" s="388"/>
      <c r="AK14" s="388"/>
      <c r="AL14" s="388"/>
      <c r="AM14" s="389"/>
      <c r="AN14" s="387">
        <v>13270668</v>
      </c>
      <c r="AO14" s="388"/>
      <c r="AP14" s="388"/>
      <c r="AQ14" s="388"/>
      <c r="AR14" s="388"/>
      <c r="AS14" s="389"/>
      <c r="AT14" s="387">
        <v>3187</v>
      </c>
      <c r="AU14" s="388"/>
      <c r="AV14" s="388"/>
      <c r="AW14" s="388"/>
      <c r="AX14" s="388"/>
      <c r="AY14" s="390"/>
      <c r="AZ14" s="381" t="s">
        <v>132</v>
      </c>
      <c r="BA14" s="382"/>
      <c r="BB14" s="382"/>
      <c r="BC14" s="382"/>
      <c r="BD14" s="382"/>
      <c r="BE14" s="382"/>
      <c r="BF14" s="382"/>
      <c r="BG14" s="382"/>
      <c r="BH14" s="382"/>
      <c r="BI14" s="382"/>
      <c r="BJ14" s="382"/>
      <c r="BK14" s="382"/>
      <c r="BL14" s="382"/>
      <c r="BM14" s="383"/>
      <c r="BN14" s="384">
        <v>88341779</v>
      </c>
      <c r="BO14" s="385"/>
      <c r="BP14" s="385"/>
      <c r="BQ14" s="385"/>
      <c r="BR14" s="385"/>
      <c r="BS14" s="385"/>
      <c r="BT14" s="385"/>
      <c r="BU14" s="386"/>
      <c r="BV14" s="384">
        <v>84961960</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135.30000000000001</v>
      </c>
      <c r="CU14" s="526"/>
      <c r="CV14" s="526"/>
      <c r="CW14" s="526"/>
      <c r="CX14" s="526"/>
      <c r="CY14" s="526"/>
      <c r="CZ14" s="526"/>
      <c r="DA14" s="527"/>
      <c r="DB14" s="525">
        <v>133.30000000000001</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799092</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245068692</v>
      </c>
      <c r="BO15" s="395"/>
      <c r="BP15" s="395"/>
      <c r="BQ15" s="395"/>
      <c r="BR15" s="395"/>
      <c r="BS15" s="395"/>
      <c r="BT15" s="395"/>
      <c r="BU15" s="396"/>
      <c r="BV15" s="394">
        <v>241576123</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51</v>
      </c>
      <c r="AJ16" s="388"/>
      <c r="AK16" s="388"/>
      <c r="AL16" s="388"/>
      <c r="AM16" s="389"/>
      <c r="AN16" s="387">
        <v>158712</v>
      </c>
      <c r="AO16" s="388"/>
      <c r="AP16" s="388"/>
      <c r="AQ16" s="388"/>
      <c r="AR16" s="388"/>
      <c r="AS16" s="389"/>
      <c r="AT16" s="387">
        <v>3112</v>
      </c>
      <c r="AU16" s="388"/>
      <c r="AV16" s="388"/>
      <c r="AW16" s="388"/>
      <c r="AX16" s="388"/>
      <c r="AY16" s="390"/>
      <c r="AZ16" s="391" t="s">
        <v>140</v>
      </c>
      <c r="BA16" s="392"/>
      <c r="BB16" s="392"/>
      <c r="BC16" s="392"/>
      <c r="BD16" s="392"/>
      <c r="BE16" s="392"/>
      <c r="BF16" s="392"/>
      <c r="BG16" s="392"/>
      <c r="BH16" s="392"/>
      <c r="BI16" s="392"/>
      <c r="BJ16" s="392"/>
      <c r="BK16" s="392"/>
      <c r="BL16" s="392"/>
      <c r="BM16" s="393"/>
      <c r="BN16" s="394">
        <v>109543485</v>
      </c>
      <c r="BO16" s="395"/>
      <c r="BP16" s="395"/>
      <c r="BQ16" s="395"/>
      <c r="BR16" s="395"/>
      <c r="BS16" s="395"/>
      <c r="BT16" s="395"/>
      <c r="BU16" s="396"/>
      <c r="BV16" s="394">
        <v>105527652</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1713</v>
      </c>
      <c r="AJ17" s="388"/>
      <c r="AK17" s="388"/>
      <c r="AL17" s="388"/>
      <c r="AM17" s="389"/>
      <c r="AN17" s="387">
        <v>5440488</v>
      </c>
      <c r="AO17" s="388"/>
      <c r="AP17" s="388"/>
      <c r="AQ17" s="388"/>
      <c r="AR17" s="388"/>
      <c r="AS17" s="389"/>
      <c r="AT17" s="387">
        <v>3176</v>
      </c>
      <c r="AU17" s="388"/>
      <c r="AV17" s="388"/>
      <c r="AW17" s="388"/>
      <c r="AX17" s="388"/>
      <c r="AY17" s="390"/>
      <c r="AZ17" s="391" t="s">
        <v>144</v>
      </c>
      <c r="BA17" s="392"/>
      <c r="BB17" s="392"/>
      <c r="BC17" s="392"/>
      <c r="BD17" s="392"/>
      <c r="BE17" s="392"/>
      <c r="BF17" s="392"/>
      <c r="BG17" s="392"/>
      <c r="BH17" s="392"/>
      <c r="BI17" s="392"/>
      <c r="BJ17" s="392"/>
      <c r="BK17" s="392"/>
      <c r="BL17" s="392"/>
      <c r="BM17" s="393"/>
      <c r="BN17" s="394">
        <v>253206071</v>
      </c>
      <c r="BO17" s="395"/>
      <c r="BP17" s="395"/>
      <c r="BQ17" s="395"/>
      <c r="BR17" s="395"/>
      <c r="BS17" s="395"/>
      <c r="BT17" s="395"/>
      <c r="BU17" s="396"/>
      <c r="BV17" s="394">
        <v>252494409</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2441</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7586</v>
      </c>
      <c r="AJ18" s="388"/>
      <c r="AK18" s="388"/>
      <c r="AL18" s="388"/>
      <c r="AM18" s="389"/>
      <c r="AN18" s="387">
        <v>27187909</v>
      </c>
      <c r="AO18" s="388"/>
      <c r="AP18" s="388"/>
      <c r="AQ18" s="388"/>
      <c r="AR18" s="388"/>
      <c r="AS18" s="389"/>
      <c r="AT18" s="387">
        <v>3584</v>
      </c>
      <c r="AU18" s="388"/>
      <c r="AV18" s="388"/>
      <c r="AW18" s="388"/>
      <c r="AX18" s="388"/>
      <c r="AY18" s="390"/>
      <c r="AZ18" s="506" t="s">
        <v>147</v>
      </c>
      <c r="BA18" s="507"/>
      <c r="BB18" s="507"/>
      <c r="BC18" s="507"/>
      <c r="BD18" s="507"/>
      <c r="BE18" s="507"/>
      <c r="BF18" s="507"/>
      <c r="BG18" s="507"/>
      <c r="BH18" s="507"/>
      <c r="BI18" s="507"/>
      <c r="BJ18" s="507"/>
      <c r="BK18" s="507"/>
      <c r="BL18" s="507"/>
      <c r="BM18" s="508"/>
      <c r="BN18" s="544">
        <v>341496867</v>
      </c>
      <c r="BO18" s="545"/>
      <c r="BP18" s="545"/>
      <c r="BQ18" s="545"/>
      <c r="BR18" s="545"/>
      <c r="BS18" s="545"/>
      <c r="BT18" s="545"/>
      <c r="BU18" s="546"/>
      <c r="BV18" s="544">
        <v>340675025</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328</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t="s">
        <v>118</v>
      </c>
      <c r="AJ19" s="388"/>
      <c r="AK19" s="388"/>
      <c r="AL19" s="388"/>
      <c r="AM19" s="389"/>
      <c r="AN19" s="387" t="s">
        <v>118</v>
      </c>
      <c r="AO19" s="388"/>
      <c r="AP19" s="388"/>
      <c r="AQ19" s="388"/>
      <c r="AR19" s="388"/>
      <c r="AS19" s="389"/>
      <c r="AT19" s="387" t="s">
        <v>118</v>
      </c>
      <c r="AU19" s="388"/>
      <c r="AV19" s="388"/>
      <c r="AW19" s="388"/>
      <c r="AX19" s="388"/>
      <c r="AY19" s="390"/>
      <c r="AZ19" s="381" t="s">
        <v>150</v>
      </c>
      <c r="BA19" s="382"/>
      <c r="BB19" s="382"/>
      <c r="BC19" s="382"/>
      <c r="BD19" s="382"/>
      <c r="BE19" s="382"/>
      <c r="BF19" s="382"/>
      <c r="BG19" s="382"/>
      <c r="BH19" s="382"/>
      <c r="BI19" s="382"/>
      <c r="BJ19" s="382"/>
      <c r="BK19" s="382"/>
      <c r="BL19" s="382"/>
      <c r="BM19" s="383"/>
      <c r="BN19" s="384">
        <v>750843598</v>
      </c>
      <c r="BO19" s="385"/>
      <c r="BP19" s="385"/>
      <c r="BQ19" s="385"/>
      <c r="BR19" s="385"/>
      <c r="BS19" s="385"/>
      <c r="BT19" s="385"/>
      <c r="BU19" s="386"/>
      <c r="BV19" s="384">
        <v>760417763</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312680</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13463</v>
      </c>
      <c r="AJ20" s="388"/>
      <c r="AK20" s="388"/>
      <c r="AL20" s="388"/>
      <c r="AM20" s="389"/>
      <c r="AN20" s="387">
        <v>45899065</v>
      </c>
      <c r="AO20" s="388"/>
      <c r="AP20" s="388"/>
      <c r="AQ20" s="388"/>
      <c r="AR20" s="388"/>
      <c r="AS20" s="389"/>
      <c r="AT20" s="387">
        <v>3409</v>
      </c>
      <c r="AU20" s="388"/>
      <c r="AV20" s="388"/>
      <c r="AW20" s="388"/>
      <c r="AX20" s="388"/>
      <c r="AY20" s="390"/>
      <c r="AZ20" s="391" t="s">
        <v>153</v>
      </c>
      <c r="BA20" s="392"/>
      <c r="BB20" s="392"/>
      <c r="BC20" s="392"/>
      <c r="BD20" s="392"/>
      <c r="BE20" s="392"/>
      <c r="BF20" s="392"/>
      <c r="BG20" s="392"/>
      <c r="BH20" s="392"/>
      <c r="BI20" s="392"/>
      <c r="BJ20" s="392"/>
      <c r="BK20" s="392"/>
      <c r="BL20" s="392"/>
      <c r="BM20" s="393"/>
      <c r="BN20" s="394">
        <v>222663960</v>
      </c>
      <c r="BO20" s="395"/>
      <c r="BP20" s="395"/>
      <c r="BQ20" s="395"/>
      <c r="BR20" s="395"/>
      <c r="BS20" s="395"/>
      <c r="BT20" s="395"/>
      <c r="BU20" s="396"/>
      <c r="BV20" s="394">
        <v>228338220</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99.5</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513658791</v>
      </c>
      <c r="BO21" s="545"/>
      <c r="BP21" s="545"/>
      <c r="BQ21" s="545"/>
      <c r="BR21" s="545"/>
      <c r="BS21" s="545"/>
      <c r="BT21" s="545"/>
      <c r="BU21" s="546"/>
      <c r="BV21" s="544">
        <v>497721890</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47550556</v>
      </c>
      <c r="BO22" s="395"/>
      <c r="BP22" s="395"/>
      <c r="BQ22" s="395"/>
      <c r="BR22" s="395"/>
      <c r="BS22" s="395"/>
      <c r="BT22" s="395"/>
      <c r="BU22" s="396"/>
      <c r="BV22" s="394">
        <v>43227142</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2573824</v>
      </c>
      <c r="BO23" s="395"/>
      <c r="BP23" s="395"/>
      <c r="BQ23" s="395"/>
      <c r="BR23" s="395"/>
      <c r="BS23" s="395"/>
      <c r="BT23" s="395"/>
      <c r="BU23" s="396"/>
      <c r="BV23" s="394">
        <v>2150269</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9234695</v>
      </c>
      <c r="BO24" s="395"/>
      <c r="BP24" s="395"/>
      <c r="BQ24" s="395"/>
      <c r="BR24" s="395"/>
      <c r="BS24" s="395"/>
      <c r="BT24" s="395"/>
      <c r="BU24" s="396"/>
      <c r="BV24" s="394">
        <v>9233271</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6115812</v>
      </c>
      <c r="BO25" s="545"/>
      <c r="BP25" s="545"/>
      <c r="BQ25" s="545"/>
      <c r="BR25" s="545"/>
      <c r="BS25" s="545"/>
      <c r="BT25" s="545"/>
      <c r="BU25" s="546"/>
      <c r="BV25" s="544">
        <v>6115254</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17797312</v>
      </c>
      <c r="BO26" s="385"/>
      <c r="BP26" s="385"/>
      <c r="BQ26" s="385"/>
      <c r="BR26" s="385"/>
      <c r="BS26" s="385"/>
      <c r="BT26" s="385"/>
      <c r="BU26" s="386"/>
      <c r="BV26" s="384">
        <v>18003861</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17165734</v>
      </c>
      <c r="BO27" s="395"/>
      <c r="BP27" s="395"/>
      <c r="BQ27" s="395"/>
      <c r="BR27" s="395"/>
      <c r="BS27" s="395"/>
      <c r="BT27" s="395"/>
      <c r="BU27" s="396"/>
      <c r="BV27" s="394">
        <v>15928744</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40492722</v>
      </c>
      <c r="BO28" s="545"/>
      <c r="BP28" s="545"/>
      <c r="BQ28" s="545"/>
      <c r="BR28" s="545"/>
      <c r="BS28" s="545"/>
      <c r="BT28" s="545"/>
      <c r="BU28" s="546"/>
      <c r="BV28" s="544">
        <v>38801197</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国民健康保険事業特別会計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佐賀県工業用水道事業会計</v>
      </c>
      <c r="AP32" s="565"/>
      <c r="AQ32" s="565"/>
      <c r="AR32" s="565"/>
      <c r="AS32" s="565"/>
      <c r="AT32" s="565"/>
      <c r="AU32" s="565"/>
      <c r="AV32" s="565"/>
      <c r="AW32" s="565"/>
      <c r="AX32" s="565"/>
      <c r="AY32" s="565"/>
      <c r="AZ32" s="565"/>
      <c r="BA32" s="565"/>
      <c r="BB32" s="565"/>
      <c r="BC32" s="565"/>
      <c r="BD32" s="162"/>
      <c r="BE32" s="564">
        <f>IF(BG32="","",MAX(C32:D41,U32:V41,AM32:AN41)+1)</f>
        <v>13</v>
      </c>
      <c r="BF32" s="564"/>
      <c r="BG32" s="565" t="str">
        <f>IF('各会計、関係団体の財政状況及び健全化判断比率'!B30="","",'各会計、関係団体の財政状況及び健全化判断比率'!B30)</f>
        <v>佐賀県港湾整備事業特別会計</v>
      </c>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15</v>
      </c>
      <c r="CP32" s="564"/>
      <c r="CQ32" s="565" t="str">
        <f>IF('各会計、関係団体の財政状況及び健全化判断比率'!BS7="","",'各会計、関係団体の財政状況及び健全化判断比率'!BS7)</f>
        <v>佐賀県国際交流協会</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災害救助基金特別会計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t="str">
        <f t="shared" ref="AM33:AM41" si="1">IF(AO33="","",AM32+1)</f>
        <v/>
      </c>
      <c r="AN33" s="564"/>
      <c r="AO33" s="565"/>
      <c r="AP33" s="565"/>
      <c r="AQ33" s="565"/>
      <c r="AR33" s="565"/>
      <c r="AS33" s="565"/>
      <c r="AT33" s="565"/>
      <c r="AU33" s="565"/>
      <c r="AV33" s="565"/>
      <c r="AW33" s="565"/>
      <c r="AX33" s="565"/>
      <c r="AY33" s="565"/>
      <c r="AZ33" s="565"/>
      <c r="BA33" s="565"/>
      <c r="BB33" s="565"/>
      <c r="BC33" s="565"/>
      <c r="BD33" s="162"/>
      <c r="BE33" s="564">
        <f t="shared" ref="BE33:BE41" si="2">IF(BG33="","",BE32+1)</f>
        <v>14</v>
      </c>
      <c r="BF33" s="564"/>
      <c r="BG33" s="565" t="str">
        <f>IF('各会計、関係団体の財政状況及び健全化判断比率'!B31="","",'各会計、関係団体の財政状況及び健全化判断比率'!B31)</f>
        <v>佐賀県産業用地造成事業特別会計</v>
      </c>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16</v>
      </c>
      <c r="CP33" s="564"/>
      <c r="CQ33" s="565" t="str">
        <f>IF('各会計、関係団体の財政状況及び健全化判断比率'!BS8="","",'各会計、関係団体の財政状況及び健全化判断比率'!BS8)</f>
        <v>佐賀県女性と生涯学習財団</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母子父子寡婦福祉資金特別会計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t="str">
        <f t="shared" si="1"/>
        <v/>
      </c>
      <c r="AN34" s="564"/>
      <c r="AO34" s="565"/>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17</v>
      </c>
      <c r="CP34" s="564"/>
      <c r="CQ34" s="565" t="str">
        <f>IF('各会計、関係団体の財政状況及び健全化判断比率'!BS9="","",'各会計、関係団体の財政状況及び健全化判断比率'!BS9)</f>
        <v>佐賀県地域福祉振興基金</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就農支援資金特別会計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t="str">
        <f t="shared" si="1"/>
        <v/>
      </c>
      <c r="AN35" s="564"/>
      <c r="AO35" s="565"/>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18</v>
      </c>
      <c r="CP35" s="564"/>
      <c r="CQ35" s="565" t="str">
        <f>IF('各会計、関係団体の財政状況及び健全化判断比率'!BS10="","",'各会計、関係団体の財政状況及び健全化判断比率'!BS10)</f>
        <v>佐賀県長寿社会振興財団</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小規模企業者等設備導入等事業支援特別会計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19</v>
      </c>
      <c r="CP36" s="564"/>
      <c r="CQ36" s="565" t="str">
        <f>IF('各会計、関係団体の財政状況及び健全化判断比率'!BS11="","",'各会計、関係団体の財政状況及び健全化判断比率'!BS11)</f>
        <v>佐賀県臓器バンク</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財政調整積立金特別会計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20</v>
      </c>
      <c r="CP37" s="564"/>
      <c r="CQ37" s="565" t="str">
        <f>IF('各会計、関係団体の財政状況及び健全化判断比率'!BS12="","",'各会計、関係団体の財政状況及び健全化判断比率'!BS12)</f>
        <v>佐賀県食鳥肉衛生協会</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証紙特別会計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21</v>
      </c>
      <c r="CP38" s="564"/>
      <c r="CQ38" s="565" t="str">
        <f>IF('各会計、関係団体の財政状況及び健全化判断比率'!BS13="","",'各会計、関係団体の財政状況及び健全化判断比率'!BS13)</f>
        <v>佐賀県芸術文化協会</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土地取得特別会計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22</v>
      </c>
      <c r="CP39" s="564"/>
      <c r="CQ39" s="565" t="str">
        <f>IF('各会計、関係団体の財政状況及び健全化判断比率'!BS14="","",'各会計、関係団体の財政状況及び健全化判断比率'!BS14)</f>
        <v>佐賀県産業振興機構</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林業改善資金特別会計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23</v>
      </c>
      <c r="CP40" s="564"/>
      <c r="CQ40" s="565" t="str">
        <f>IF('各会計、関係団体の財政状況及び健全化判断比率'!BS15="","",'各会計、関係団体の財政状況及び健全化判断比率'!BS15)</f>
        <v>佐賀県農業公社</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沿岸漁業改善資金特別会計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24</v>
      </c>
      <c r="CP41" s="564"/>
      <c r="CQ41" s="565" t="str">
        <f>IF('各会計、関係団体の財政状況及び健全化判断比率'!BS16="","",'各会計、関係団体の財政状況及び健全化判断比率'!BS16)</f>
        <v>佐賀県森林整備担い手育成基金</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Cihw1P7TILIs0m3NxoYbqTXYzQf+dmJjTalrIP6y7VKbGpEVZNofKNrQeJP4LGviVRr9vCGNDMdKm0k0rGwOvg==" saltValue="LxSjX0O31LCz2pKVrXUQj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85" zoomScaleNormal="85" workbookViewId="0"/>
  </sheetViews>
  <sheetFormatPr defaultColWidth="0" defaultRowHeight="0" customHeight="1" zeroHeight="1" x14ac:dyDescent="0.2"/>
  <cols>
    <col min="1" max="1" width="1.6328125" style="209" customWidth="1"/>
    <col min="2" max="2" width="2.81640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119740424</v>
      </c>
      <c r="S5" s="580"/>
      <c r="T5" s="580"/>
      <c r="U5" s="580"/>
      <c r="V5" s="580"/>
      <c r="W5" s="580"/>
      <c r="X5" s="580"/>
      <c r="Y5" s="581"/>
      <c r="Z5" s="582">
        <v>21.6</v>
      </c>
      <c r="AA5" s="582"/>
      <c r="AB5" s="582"/>
      <c r="AC5" s="582"/>
      <c r="AD5" s="583">
        <v>93669221</v>
      </c>
      <c r="AE5" s="583"/>
      <c r="AF5" s="583"/>
      <c r="AG5" s="583"/>
      <c r="AH5" s="583"/>
      <c r="AI5" s="583"/>
      <c r="AJ5" s="583"/>
      <c r="AK5" s="583"/>
      <c r="AL5" s="584">
        <v>34.9</v>
      </c>
      <c r="AM5" s="585"/>
      <c r="AN5" s="585"/>
      <c r="AO5" s="586"/>
      <c r="AP5" s="576" t="s">
        <v>195</v>
      </c>
      <c r="AQ5" s="577"/>
      <c r="AR5" s="577"/>
      <c r="AS5" s="577"/>
      <c r="AT5" s="577"/>
      <c r="AU5" s="577"/>
      <c r="AV5" s="577"/>
      <c r="AW5" s="577"/>
      <c r="AX5" s="577"/>
      <c r="AY5" s="577"/>
      <c r="AZ5" s="577"/>
      <c r="BA5" s="577"/>
      <c r="BB5" s="577"/>
      <c r="BC5" s="578"/>
      <c r="BD5" s="590">
        <v>119557246</v>
      </c>
      <c r="BE5" s="591"/>
      <c r="BF5" s="591"/>
      <c r="BG5" s="591"/>
      <c r="BH5" s="591"/>
      <c r="BI5" s="591"/>
      <c r="BJ5" s="591"/>
      <c r="BK5" s="592"/>
      <c r="BL5" s="593">
        <v>99.8</v>
      </c>
      <c r="BM5" s="593"/>
      <c r="BN5" s="593"/>
      <c r="BO5" s="593"/>
      <c r="BP5" s="594">
        <v>763580</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16800931</v>
      </c>
      <c r="S6" s="591"/>
      <c r="T6" s="591"/>
      <c r="U6" s="591"/>
      <c r="V6" s="591"/>
      <c r="W6" s="591"/>
      <c r="X6" s="591"/>
      <c r="Y6" s="592"/>
      <c r="Z6" s="593">
        <v>3</v>
      </c>
      <c r="AA6" s="593"/>
      <c r="AB6" s="593"/>
      <c r="AC6" s="593"/>
      <c r="AD6" s="594">
        <v>16800931</v>
      </c>
      <c r="AE6" s="594"/>
      <c r="AF6" s="594"/>
      <c r="AG6" s="594"/>
      <c r="AH6" s="594"/>
      <c r="AI6" s="594"/>
      <c r="AJ6" s="594"/>
      <c r="AK6" s="594"/>
      <c r="AL6" s="595">
        <v>6.3</v>
      </c>
      <c r="AM6" s="596"/>
      <c r="AN6" s="596"/>
      <c r="AO6" s="597"/>
      <c r="AP6" s="587" t="s">
        <v>200</v>
      </c>
      <c r="AQ6" s="588"/>
      <c r="AR6" s="588"/>
      <c r="AS6" s="588"/>
      <c r="AT6" s="588"/>
      <c r="AU6" s="588"/>
      <c r="AV6" s="588"/>
      <c r="AW6" s="588"/>
      <c r="AX6" s="588"/>
      <c r="AY6" s="588"/>
      <c r="AZ6" s="588"/>
      <c r="BA6" s="588"/>
      <c r="BB6" s="588"/>
      <c r="BC6" s="589"/>
      <c r="BD6" s="590">
        <v>117392046</v>
      </c>
      <c r="BE6" s="591"/>
      <c r="BF6" s="591"/>
      <c r="BG6" s="591"/>
      <c r="BH6" s="591"/>
      <c r="BI6" s="591"/>
      <c r="BJ6" s="591"/>
      <c r="BK6" s="592"/>
      <c r="BL6" s="593">
        <v>98</v>
      </c>
      <c r="BM6" s="593"/>
      <c r="BN6" s="593"/>
      <c r="BO6" s="593"/>
      <c r="BP6" s="594">
        <v>763580</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1059784</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1059784</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1292234</v>
      </c>
      <c r="S7" s="591"/>
      <c r="T7" s="591"/>
      <c r="U7" s="591"/>
      <c r="V7" s="591"/>
      <c r="W7" s="591"/>
      <c r="X7" s="591"/>
      <c r="Y7" s="592"/>
      <c r="Z7" s="593">
        <v>0.2</v>
      </c>
      <c r="AA7" s="593"/>
      <c r="AB7" s="593"/>
      <c r="AC7" s="593"/>
      <c r="AD7" s="594">
        <v>1292234</v>
      </c>
      <c r="AE7" s="594"/>
      <c r="AF7" s="594"/>
      <c r="AG7" s="594"/>
      <c r="AH7" s="594"/>
      <c r="AI7" s="594"/>
      <c r="AJ7" s="594"/>
      <c r="AK7" s="594"/>
      <c r="AL7" s="595">
        <v>0.5</v>
      </c>
      <c r="AM7" s="596"/>
      <c r="AN7" s="596"/>
      <c r="AO7" s="597"/>
      <c r="AP7" s="587" t="s">
        <v>203</v>
      </c>
      <c r="AQ7" s="588"/>
      <c r="AR7" s="588"/>
      <c r="AS7" s="588"/>
      <c r="AT7" s="588"/>
      <c r="AU7" s="588"/>
      <c r="AV7" s="588"/>
      <c r="AW7" s="588"/>
      <c r="AX7" s="588"/>
      <c r="AY7" s="588"/>
      <c r="AZ7" s="588"/>
      <c r="BA7" s="588"/>
      <c r="BB7" s="588"/>
      <c r="BC7" s="589"/>
      <c r="BD7" s="590">
        <v>28517291</v>
      </c>
      <c r="BE7" s="591"/>
      <c r="BF7" s="591"/>
      <c r="BG7" s="591"/>
      <c r="BH7" s="591"/>
      <c r="BI7" s="591"/>
      <c r="BJ7" s="591"/>
      <c r="BK7" s="592"/>
      <c r="BL7" s="593">
        <v>23.8</v>
      </c>
      <c r="BM7" s="593"/>
      <c r="BN7" s="593"/>
      <c r="BO7" s="593"/>
      <c r="BP7" s="594">
        <v>763580</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42334033</v>
      </c>
      <c r="CN7" s="601"/>
      <c r="CO7" s="601"/>
      <c r="CP7" s="601"/>
      <c r="CQ7" s="601"/>
      <c r="CR7" s="601"/>
      <c r="CS7" s="601"/>
      <c r="CT7" s="592"/>
      <c r="CU7" s="593">
        <v>7.8</v>
      </c>
      <c r="CV7" s="593"/>
      <c r="CW7" s="593"/>
      <c r="CX7" s="593"/>
      <c r="CY7" s="599">
        <v>4523990</v>
      </c>
      <c r="CZ7" s="591"/>
      <c r="DA7" s="591"/>
      <c r="DB7" s="591"/>
      <c r="DC7" s="591"/>
      <c r="DD7" s="591"/>
      <c r="DE7" s="591"/>
      <c r="DF7" s="591"/>
      <c r="DG7" s="591"/>
      <c r="DH7" s="591"/>
      <c r="DI7" s="591"/>
      <c r="DJ7" s="591"/>
      <c r="DK7" s="592"/>
      <c r="DL7" s="599">
        <v>35725890</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824682</v>
      </c>
      <c r="BE8" s="591"/>
      <c r="BF8" s="591"/>
      <c r="BG8" s="591"/>
      <c r="BH8" s="591"/>
      <c r="BI8" s="591"/>
      <c r="BJ8" s="591"/>
      <c r="BK8" s="592"/>
      <c r="BL8" s="593">
        <v>0.7</v>
      </c>
      <c r="BM8" s="593"/>
      <c r="BN8" s="593"/>
      <c r="BO8" s="593"/>
      <c r="BP8" s="594">
        <v>205017</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72227822</v>
      </c>
      <c r="CN8" s="601"/>
      <c r="CO8" s="601"/>
      <c r="CP8" s="601"/>
      <c r="CQ8" s="601"/>
      <c r="CR8" s="601"/>
      <c r="CS8" s="601"/>
      <c r="CT8" s="592"/>
      <c r="CU8" s="595">
        <v>13.4</v>
      </c>
      <c r="CV8" s="596"/>
      <c r="CW8" s="596"/>
      <c r="CX8" s="604"/>
      <c r="CY8" s="599">
        <v>1149181</v>
      </c>
      <c r="CZ8" s="591"/>
      <c r="DA8" s="591"/>
      <c r="DB8" s="591"/>
      <c r="DC8" s="591"/>
      <c r="DD8" s="591"/>
      <c r="DE8" s="591"/>
      <c r="DF8" s="591"/>
      <c r="DG8" s="591"/>
      <c r="DH8" s="591"/>
      <c r="DI8" s="591"/>
      <c r="DJ8" s="591"/>
      <c r="DK8" s="592"/>
      <c r="DL8" s="599">
        <v>63986569</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42695</v>
      </c>
      <c r="S9" s="601"/>
      <c r="T9" s="601"/>
      <c r="U9" s="601"/>
      <c r="V9" s="601"/>
      <c r="W9" s="601"/>
      <c r="X9" s="601"/>
      <c r="Y9" s="592"/>
      <c r="Z9" s="595">
        <v>0</v>
      </c>
      <c r="AA9" s="603"/>
      <c r="AB9" s="603"/>
      <c r="AC9" s="604"/>
      <c r="AD9" s="599">
        <v>42695</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24157844</v>
      </c>
      <c r="BE9" s="591"/>
      <c r="BF9" s="591"/>
      <c r="BG9" s="591"/>
      <c r="BH9" s="591"/>
      <c r="BI9" s="591"/>
      <c r="BJ9" s="591"/>
      <c r="BK9" s="592"/>
      <c r="BL9" s="593">
        <v>20.2</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19900439</v>
      </c>
      <c r="CN9" s="601"/>
      <c r="CO9" s="601"/>
      <c r="CP9" s="601"/>
      <c r="CQ9" s="601"/>
      <c r="CR9" s="601"/>
      <c r="CS9" s="601"/>
      <c r="CT9" s="592"/>
      <c r="CU9" s="595">
        <v>3.7</v>
      </c>
      <c r="CV9" s="596"/>
      <c r="CW9" s="596"/>
      <c r="CX9" s="604"/>
      <c r="CY9" s="599">
        <v>1966601</v>
      </c>
      <c r="CZ9" s="591"/>
      <c r="DA9" s="591"/>
      <c r="DB9" s="591"/>
      <c r="DC9" s="591"/>
      <c r="DD9" s="591"/>
      <c r="DE9" s="591"/>
      <c r="DF9" s="591"/>
      <c r="DG9" s="591"/>
      <c r="DH9" s="591"/>
      <c r="DI9" s="591"/>
      <c r="DJ9" s="591"/>
      <c r="DK9" s="592"/>
      <c r="DL9" s="599">
        <v>10509691</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111931</v>
      </c>
      <c r="S10" s="601"/>
      <c r="T10" s="601"/>
      <c r="U10" s="601"/>
      <c r="V10" s="601"/>
      <c r="W10" s="601"/>
      <c r="X10" s="601"/>
      <c r="Y10" s="592"/>
      <c r="Z10" s="595">
        <v>0</v>
      </c>
      <c r="AA10" s="603"/>
      <c r="AB10" s="603"/>
      <c r="AC10" s="604"/>
      <c r="AD10" s="599">
        <v>111931</v>
      </c>
      <c r="AE10" s="601"/>
      <c r="AF10" s="601"/>
      <c r="AG10" s="601"/>
      <c r="AH10" s="601"/>
      <c r="AI10" s="601"/>
      <c r="AJ10" s="601"/>
      <c r="AK10" s="592"/>
      <c r="AL10" s="595">
        <v>0</v>
      </c>
      <c r="AM10" s="603"/>
      <c r="AN10" s="603"/>
      <c r="AO10" s="597"/>
      <c r="AP10" s="587" t="s">
        <v>212</v>
      </c>
      <c r="AQ10" s="588"/>
      <c r="AR10" s="588"/>
      <c r="AS10" s="588"/>
      <c r="AT10" s="588"/>
      <c r="AU10" s="588"/>
      <c r="AV10" s="588"/>
      <c r="AW10" s="588"/>
      <c r="AX10" s="588"/>
      <c r="AY10" s="588"/>
      <c r="AZ10" s="588"/>
      <c r="BA10" s="588"/>
      <c r="BB10" s="588"/>
      <c r="BC10" s="589"/>
      <c r="BD10" s="590">
        <v>1008891</v>
      </c>
      <c r="BE10" s="591"/>
      <c r="BF10" s="591"/>
      <c r="BG10" s="591"/>
      <c r="BH10" s="591"/>
      <c r="BI10" s="591"/>
      <c r="BJ10" s="591"/>
      <c r="BK10" s="592"/>
      <c r="BL10" s="593">
        <v>0.8</v>
      </c>
      <c r="BM10" s="593"/>
      <c r="BN10" s="593"/>
      <c r="BO10" s="593"/>
      <c r="BP10" s="594">
        <v>48199</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1179729</v>
      </c>
      <c r="CN10" s="601"/>
      <c r="CO10" s="601"/>
      <c r="CP10" s="601"/>
      <c r="CQ10" s="601"/>
      <c r="CR10" s="601"/>
      <c r="CS10" s="601"/>
      <c r="CT10" s="592"/>
      <c r="CU10" s="595">
        <v>0.2</v>
      </c>
      <c r="CV10" s="596"/>
      <c r="CW10" s="596"/>
      <c r="CX10" s="604"/>
      <c r="CY10" s="599">
        <v>29882</v>
      </c>
      <c r="CZ10" s="591"/>
      <c r="DA10" s="591"/>
      <c r="DB10" s="591"/>
      <c r="DC10" s="591"/>
      <c r="DD10" s="591"/>
      <c r="DE10" s="591"/>
      <c r="DF10" s="591"/>
      <c r="DG10" s="591"/>
      <c r="DH10" s="591"/>
      <c r="DI10" s="591"/>
      <c r="DJ10" s="591"/>
      <c r="DK10" s="592"/>
      <c r="DL10" s="599">
        <v>615337</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11505</v>
      </c>
      <c r="S11" s="601"/>
      <c r="T11" s="601"/>
      <c r="U11" s="601"/>
      <c r="V11" s="601"/>
      <c r="W11" s="601"/>
      <c r="X11" s="601"/>
      <c r="Y11" s="592"/>
      <c r="Z11" s="595">
        <v>0</v>
      </c>
      <c r="AA11" s="603"/>
      <c r="AB11" s="603"/>
      <c r="AC11" s="604"/>
      <c r="AD11" s="599">
        <v>11505</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1130654</v>
      </c>
      <c r="BE11" s="591"/>
      <c r="BF11" s="591"/>
      <c r="BG11" s="591"/>
      <c r="BH11" s="591"/>
      <c r="BI11" s="591"/>
      <c r="BJ11" s="591"/>
      <c r="BK11" s="592"/>
      <c r="BL11" s="593">
        <v>0.9</v>
      </c>
      <c r="BM11" s="593"/>
      <c r="BN11" s="593"/>
      <c r="BO11" s="593"/>
      <c r="BP11" s="594">
        <v>510364</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37528961</v>
      </c>
      <c r="CN11" s="601"/>
      <c r="CO11" s="601"/>
      <c r="CP11" s="601"/>
      <c r="CQ11" s="601"/>
      <c r="CR11" s="601"/>
      <c r="CS11" s="601"/>
      <c r="CT11" s="592"/>
      <c r="CU11" s="595">
        <v>7</v>
      </c>
      <c r="CV11" s="596"/>
      <c r="CW11" s="596"/>
      <c r="CX11" s="604"/>
      <c r="CY11" s="599">
        <v>24426289</v>
      </c>
      <c r="CZ11" s="591"/>
      <c r="DA11" s="591"/>
      <c r="DB11" s="591"/>
      <c r="DC11" s="591"/>
      <c r="DD11" s="591"/>
      <c r="DE11" s="591"/>
      <c r="DF11" s="591"/>
      <c r="DG11" s="591"/>
      <c r="DH11" s="591"/>
      <c r="DI11" s="591"/>
      <c r="DJ11" s="591"/>
      <c r="DK11" s="592"/>
      <c r="DL11" s="599">
        <v>13317623</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41144</v>
      </c>
      <c r="S12" s="601"/>
      <c r="T12" s="601"/>
      <c r="U12" s="601"/>
      <c r="V12" s="601"/>
      <c r="W12" s="601"/>
      <c r="X12" s="601"/>
      <c r="Y12" s="592"/>
      <c r="Z12" s="595">
        <v>0</v>
      </c>
      <c r="AA12" s="603"/>
      <c r="AB12" s="603"/>
      <c r="AC12" s="604"/>
      <c r="AD12" s="599">
        <v>41144</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53884</v>
      </c>
      <c r="BE12" s="591"/>
      <c r="BF12" s="591"/>
      <c r="BG12" s="591"/>
      <c r="BH12" s="591"/>
      <c r="BI12" s="591"/>
      <c r="BJ12" s="591"/>
      <c r="BK12" s="592"/>
      <c r="BL12" s="593">
        <v>0</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86510836</v>
      </c>
      <c r="CN12" s="601"/>
      <c r="CO12" s="601"/>
      <c r="CP12" s="601"/>
      <c r="CQ12" s="601"/>
      <c r="CR12" s="601"/>
      <c r="CS12" s="601"/>
      <c r="CT12" s="592"/>
      <c r="CU12" s="595">
        <v>16</v>
      </c>
      <c r="CV12" s="596"/>
      <c r="CW12" s="596"/>
      <c r="CX12" s="604"/>
      <c r="CY12" s="599">
        <v>2064668</v>
      </c>
      <c r="CZ12" s="591"/>
      <c r="DA12" s="591"/>
      <c r="DB12" s="591"/>
      <c r="DC12" s="591"/>
      <c r="DD12" s="591"/>
      <c r="DE12" s="591"/>
      <c r="DF12" s="591"/>
      <c r="DG12" s="591"/>
      <c r="DH12" s="591"/>
      <c r="DI12" s="591"/>
      <c r="DJ12" s="591"/>
      <c r="DK12" s="592"/>
      <c r="DL12" s="599">
        <v>13651183</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15301422</v>
      </c>
      <c r="S13" s="601"/>
      <c r="T13" s="601"/>
      <c r="U13" s="601"/>
      <c r="V13" s="601"/>
      <c r="W13" s="601"/>
      <c r="X13" s="601"/>
      <c r="Y13" s="592"/>
      <c r="Z13" s="595">
        <v>2.8</v>
      </c>
      <c r="AA13" s="603"/>
      <c r="AB13" s="603"/>
      <c r="AC13" s="604"/>
      <c r="AD13" s="599">
        <v>15301422</v>
      </c>
      <c r="AE13" s="601"/>
      <c r="AF13" s="601"/>
      <c r="AG13" s="601"/>
      <c r="AH13" s="601"/>
      <c r="AI13" s="601"/>
      <c r="AJ13" s="601"/>
      <c r="AK13" s="592"/>
      <c r="AL13" s="595">
        <v>5.7</v>
      </c>
      <c r="AM13" s="603"/>
      <c r="AN13" s="603"/>
      <c r="AO13" s="597"/>
      <c r="AP13" s="587" t="s">
        <v>221</v>
      </c>
      <c r="AQ13" s="588"/>
      <c r="AR13" s="588"/>
      <c r="AS13" s="588"/>
      <c r="AT13" s="588"/>
      <c r="AU13" s="588"/>
      <c r="AV13" s="588"/>
      <c r="AW13" s="588"/>
      <c r="AX13" s="588"/>
      <c r="AY13" s="588"/>
      <c r="AZ13" s="588"/>
      <c r="BA13" s="588"/>
      <c r="BB13" s="588"/>
      <c r="BC13" s="589"/>
      <c r="BD13" s="590">
        <v>630177</v>
      </c>
      <c r="BE13" s="591"/>
      <c r="BF13" s="591"/>
      <c r="BG13" s="591"/>
      <c r="BH13" s="591"/>
      <c r="BI13" s="591"/>
      <c r="BJ13" s="591"/>
      <c r="BK13" s="592"/>
      <c r="BL13" s="593">
        <v>0.5</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66861805</v>
      </c>
      <c r="CN13" s="601"/>
      <c r="CO13" s="601"/>
      <c r="CP13" s="601"/>
      <c r="CQ13" s="601"/>
      <c r="CR13" s="601"/>
      <c r="CS13" s="601"/>
      <c r="CT13" s="592"/>
      <c r="CU13" s="595">
        <v>12.4</v>
      </c>
      <c r="CV13" s="596"/>
      <c r="CW13" s="596"/>
      <c r="CX13" s="604"/>
      <c r="CY13" s="599">
        <v>59433355</v>
      </c>
      <c r="CZ13" s="591"/>
      <c r="DA13" s="591"/>
      <c r="DB13" s="591"/>
      <c r="DC13" s="591"/>
      <c r="DD13" s="591"/>
      <c r="DE13" s="591"/>
      <c r="DF13" s="591"/>
      <c r="DG13" s="591"/>
      <c r="DH13" s="591"/>
      <c r="DI13" s="591"/>
      <c r="DJ13" s="591"/>
      <c r="DK13" s="592"/>
      <c r="DL13" s="599">
        <v>13719947</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711159</v>
      </c>
      <c r="BE14" s="591"/>
      <c r="BF14" s="591"/>
      <c r="BG14" s="591"/>
      <c r="BH14" s="591"/>
      <c r="BI14" s="591"/>
      <c r="BJ14" s="591"/>
      <c r="BK14" s="592"/>
      <c r="BL14" s="593">
        <v>0.6</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21001969</v>
      </c>
      <c r="CN14" s="601"/>
      <c r="CO14" s="601"/>
      <c r="CP14" s="601"/>
      <c r="CQ14" s="601"/>
      <c r="CR14" s="601"/>
      <c r="CS14" s="601"/>
      <c r="CT14" s="592"/>
      <c r="CU14" s="595">
        <v>3.9</v>
      </c>
      <c r="CV14" s="596"/>
      <c r="CW14" s="596"/>
      <c r="CX14" s="604"/>
      <c r="CY14" s="599">
        <v>1412416</v>
      </c>
      <c r="CZ14" s="591"/>
      <c r="DA14" s="591"/>
      <c r="DB14" s="591"/>
      <c r="DC14" s="591"/>
      <c r="DD14" s="591"/>
      <c r="DE14" s="591"/>
      <c r="DF14" s="591"/>
      <c r="DG14" s="591"/>
      <c r="DH14" s="591"/>
      <c r="DI14" s="591"/>
      <c r="DJ14" s="591"/>
      <c r="DK14" s="592"/>
      <c r="DL14" s="599">
        <v>18965753</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553294</v>
      </c>
      <c r="S15" s="601"/>
      <c r="T15" s="601"/>
      <c r="U15" s="601"/>
      <c r="V15" s="601"/>
      <c r="W15" s="601"/>
      <c r="X15" s="601"/>
      <c r="Y15" s="592"/>
      <c r="Z15" s="595">
        <v>0.1</v>
      </c>
      <c r="AA15" s="603"/>
      <c r="AB15" s="603"/>
      <c r="AC15" s="604"/>
      <c r="AD15" s="599">
        <v>553294</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25228638</v>
      </c>
      <c r="BE15" s="591"/>
      <c r="BF15" s="591"/>
      <c r="BG15" s="591"/>
      <c r="BH15" s="591"/>
      <c r="BI15" s="591"/>
      <c r="BJ15" s="591"/>
      <c r="BK15" s="592"/>
      <c r="BL15" s="593">
        <v>21.1</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553294</v>
      </c>
      <c r="S16" s="601"/>
      <c r="T16" s="601"/>
      <c r="U16" s="601"/>
      <c r="V16" s="601"/>
      <c r="W16" s="601"/>
      <c r="X16" s="601"/>
      <c r="Y16" s="592"/>
      <c r="Z16" s="595">
        <v>0.1</v>
      </c>
      <c r="AA16" s="603"/>
      <c r="AB16" s="603"/>
      <c r="AC16" s="604"/>
      <c r="AD16" s="599">
        <v>553294</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1076638</v>
      </c>
      <c r="BE16" s="591"/>
      <c r="BF16" s="591"/>
      <c r="BG16" s="591"/>
      <c r="BH16" s="591"/>
      <c r="BI16" s="591"/>
      <c r="BJ16" s="591"/>
      <c r="BK16" s="592"/>
      <c r="BL16" s="593">
        <v>0.9</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97317538</v>
      </c>
      <c r="CN16" s="601"/>
      <c r="CO16" s="601"/>
      <c r="CP16" s="601"/>
      <c r="CQ16" s="601"/>
      <c r="CR16" s="601"/>
      <c r="CS16" s="601"/>
      <c r="CT16" s="592"/>
      <c r="CU16" s="595">
        <v>18</v>
      </c>
      <c r="CV16" s="596"/>
      <c r="CW16" s="596"/>
      <c r="CX16" s="604"/>
      <c r="CY16" s="599">
        <v>7028855</v>
      </c>
      <c r="CZ16" s="591"/>
      <c r="DA16" s="591"/>
      <c r="DB16" s="591"/>
      <c r="DC16" s="591"/>
      <c r="DD16" s="591"/>
      <c r="DE16" s="591"/>
      <c r="DF16" s="591"/>
      <c r="DG16" s="591"/>
      <c r="DH16" s="591"/>
      <c r="DI16" s="591"/>
      <c r="DJ16" s="591"/>
      <c r="DK16" s="592"/>
      <c r="DL16" s="599">
        <v>70646948</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24152000</v>
      </c>
      <c r="BE17" s="591"/>
      <c r="BF17" s="591"/>
      <c r="BG17" s="591"/>
      <c r="BH17" s="591"/>
      <c r="BI17" s="591"/>
      <c r="BJ17" s="591"/>
      <c r="BK17" s="592"/>
      <c r="BL17" s="593">
        <v>20.2</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5935380</v>
      </c>
      <c r="CN17" s="601"/>
      <c r="CO17" s="601"/>
      <c r="CP17" s="601"/>
      <c r="CQ17" s="601"/>
      <c r="CR17" s="601"/>
      <c r="CS17" s="601"/>
      <c r="CT17" s="592"/>
      <c r="CU17" s="595">
        <v>1.1000000000000001</v>
      </c>
      <c r="CV17" s="596"/>
      <c r="CW17" s="596"/>
      <c r="CX17" s="604"/>
      <c r="CY17" s="599" t="s">
        <v>118</v>
      </c>
      <c r="CZ17" s="591"/>
      <c r="DA17" s="591"/>
      <c r="DB17" s="591"/>
      <c r="DC17" s="591"/>
      <c r="DD17" s="591"/>
      <c r="DE17" s="591"/>
      <c r="DF17" s="591"/>
      <c r="DG17" s="591"/>
      <c r="DH17" s="591"/>
      <c r="DI17" s="591"/>
      <c r="DJ17" s="591"/>
      <c r="DK17" s="592"/>
      <c r="DL17" s="599">
        <v>28830</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159683872</v>
      </c>
      <c r="S18" s="601"/>
      <c r="T18" s="601"/>
      <c r="U18" s="601"/>
      <c r="V18" s="601"/>
      <c r="W18" s="601"/>
      <c r="X18" s="601"/>
      <c r="Y18" s="592"/>
      <c r="Z18" s="595">
        <v>28.7</v>
      </c>
      <c r="AA18" s="603"/>
      <c r="AB18" s="603"/>
      <c r="AC18" s="604"/>
      <c r="AD18" s="599">
        <v>156653456</v>
      </c>
      <c r="AE18" s="601"/>
      <c r="AF18" s="601"/>
      <c r="AG18" s="601"/>
      <c r="AH18" s="601"/>
      <c r="AI18" s="601"/>
      <c r="AJ18" s="601"/>
      <c r="AK18" s="592"/>
      <c r="AL18" s="595">
        <v>58.4</v>
      </c>
      <c r="AM18" s="603"/>
      <c r="AN18" s="603"/>
      <c r="AO18" s="597"/>
      <c r="AP18" s="587" t="s">
        <v>236</v>
      </c>
      <c r="AQ18" s="588"/>
      <c r="AR18" s="588"/>
      <c r="AS18" s="588"/>
      <c r="AT18" s="588"/>
      <c r="AU18" s="588"/>
      <c r="AV18" s="588"/>
      <c r="AW18" s="588"/>
      <c r="AX18" s="588"/>
      <c r="AY18" s="588"/>
      <c r="AZ18" s="588"/>
      <c r="BA18" s="588"/>
      <c r="BB18" s="588"/>
      <c r="BC18" s="589"/>
      <c r="BD18" s="590">
        <v>39820802</v>
      </c>
      <c r="BE18" s="591"/>
      <c r="BF18" s="591"/>
      <c r="BG18" s="591"/>
      <c r="BH18" s="591"/>
      <c r="BI18" s="591"/>
      <c r="BJ18" s="591"/>
      <c r="BK18" s="592"/>
      <c r="BL18" s="593">
        <v>33.299999999999997</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64674206</v>
      </c>
      <c r="CN18" s="601"/>
      <c r="CO18" s="601"/>
      <c r="CP18" s="601"/>
      <c r="CQ18" s="601"/>
      <c r="CR18" s="601"/>
      <c r="CS18" s="601"/>
      <c r="CT18" s="592"/>
      <c r="CU18" s="595">
        <v>12</v>
      </c>
      <c r="CV18" s="596"/>
      <c r="CW18" s="596"/>
      <c r="CX18" s="604"/>
      <c r="CY18" s="599" t="s">
        <v>118</v>
      </c>
      <c r="CZ18" s="591"/>
      <c r="DA18" s="591"/>
      <c r="DB18" s="591"/>
      <c r="DC18" s="591"/>
      <c r="DD18" s="591"/>
      <c r="DE18" s="591"/>
      <c r="DF18" s="591"/>
      <c r="DG18" s="591"/>
      <c r="DH18" s="591"/>
      <c r="DI18" s="591"/>
      <c r="DJ18" s="591"/>
      <c r="DK18" s="592"/>
      <c r="DL18" s="599">
        <v>63002436</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156653456</v>
      </c>
      <c r="S19" s="601"/>
      <c r="T19" s="601"/>
      <c r="U19" s="601"/>
      <c r="V19" s="601"/>
      <c r="W19" s="601"/>
      <c r="X19" s="601"/>
      <c r="Y19" s="592"/>
      <c r="Z19" s="595">
        <v>28.2</v>
      </c>
      <c r="AA19" s="603"/>
      <c r="AB19" s="603"/>
      <c r="AC19" s="604"/>
      <c r="AD19" s="599">
        <v>156653456</v>
      </c>
      <c r="AE19" s="601"/>
      <c r="AF19" s="601"/>
      <c r="AG19" s="601"/>
      <c r="AH19" s="601"/>
      <c r="AI19" s="601"/>
      <c r="AJ19" s="601"/>
      <c r="AK19" s="592"/>
      <c r="AL19" s="595">
        <v>58.4</v>
      </c>
      <c r="AM19" s="603"/>
      <c r="AN19" s="603"/>
      <c r="AO19" s="597"/>
      <c r="AP19" s="587" t="s">
        <v>239</v>
      </c>
      <c r="AQ19" s="588"/>
      <c r="AR19" s="588"/>
      <c r="AS19" s="588"/>
      <c r="AT19" s="588"/>
      <c r="AU19" s="588"/>
      <c r="AV19" s="588"/>
      <c r="AW19" s="588"/>
      <c r="AX19" s="588"/>
      <c r="AY19" s="588"/>
      <c r="AZ19" s="588"/>
      <c r="BA19" s="588"/>
      <c r="BB19" s="588"/>
      <c r="BC19" s="589"/>
      <c r="BD19" s="590">
        <v>2450893</v>
      </c>
      <c r="BE19" s="591"/>
      <c r="BF19" s="591"/>
      <c r="BG19" s="591"/>
      <c r="BH19" s="591"/>
      <c r="BI19" s="591"/>
      <c r="BJ19" s="591"/>
      <c r="BK19" s="592"/>
      <c r="BL19" s="595">
        <v>2</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3026887</v>
      </c>
      <c r="S20" s="601"/>
      <c r="T20" s="601"/>
      <c r="U20" s="601"/>
      <c r="V20" s="601"/>
      <c r="W20" s="601"/>
      <c r="X20" s="601"/>
      <c r="Y20" s="592"/>
      <c r="Z20" s="595">
        <v>0.5</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1081588</v>
      </c>
      <c r="BE20" s="591"/>
      <c r="BF20" s="591"/>
      <c r="BG20" s="591"/>
      <c r="BH20" s="591"/>
      <c r="BI20" s="591"/>
      <c r="BJ20" s="591"/>
      <c r="BK20" s="592"/>
      <c r="BL20" s="595">
        <v>0.9</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3529</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303825</v>
      </c>
      <c r="BE21" s="591"/>
      <c r="BF21" s="591"/>
      <c r="BG21" s="591"/>
      <c r="BH21" s="591"/>
      <c r="BI21" s="591"/>
      <c r="BJ21" s="591"/>
      <c r="BK21" s="592"/>
      <c r="BL21" s="595">
        <v>0.3</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32274</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32274</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296778521</v>
      </c>
      <c r="S22" s="601"/>
      <c r="T22" s="601"/>
      <c r="U22" s="601"/>
      <c r="V22" s="601"/>
      <c r="W22" s="601"/>
      <c r="X22" s="601"/>
      <c r="Y22" s="592"/>
      <c r="Z22" s="595">
        <v>53.4</v>
      </c>
      <c r="AA22" s="603"/>
      <c r="AB22" s="603"/>
      <c r="AC22" s="604"/>
      <c r="AD22" s="599">
        <v>267676902</v>
      </c>
      <c r="AE22" s="601"/>
      <c r="AF22" s="601"/>
      <c r="AG22" s="601"/>
      <c r="AH22" s="601"/>
      <c r="AI22" s="601"/>
      <c r="AJ22" s="601"/>
      <c r="AK22" s="592"/>
      <c r="AL22" s="595">
        <v>99.8</v>
      </c>
      <c r="AM22" s="603"/>
      <c r="AN22" s="603"/>
      <c r="AO22" s="597"/>
      <c r="AP22" s="587" t="s">
        <v>248</v>
      </c>
      <c r="AQ22" s="588"/>
      <c r="AR22" s="588"/>
      <c r="AS22" s="588"/>
      <c r="AT22" s="588"/>
      <c r="AU22" s="588"/>
      <c r="AV22" s="588"/>
      <c r="AW22" s="588"/>
      <c r="AX22" s="588"/>
      <c r="AY22" s="588"/>
      <c r="AZ22" s="588"/>
      <c r="BA22" s="588"/>
      <c r="BB22" s="588"/>
      <c r="BC22" s="589"/>
      <c r="BD22" s="590">
        <v>8919232</v>
      </c>
      <c r="BE22" s="591"/>
      <c r="BF22" s="591"/>
      <c r="BG22" s="591"/>
      <c r="BH22" s="591"/>
      <c r="BI22" s="591"/>
      <c r="BJ22" s="591"/>
      <c r="BK22" s="592"/>
      <c r="BL22" s="595">
        <v>7.4</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373912</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373912</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247080</v>
      </c>
      <c r="S23" s="601"/>
      <c r="T23" s="601"/>
      <c r="U23" s="601"/>
      <c r="V23" s="601"/>
      <c r="W23" s="601"/>
      <c r="X23" s="601"/>
      <c r="Y23" s="592"/>
      <c r="Z23" s="595">
        <v>0</v>
      </c>
      <c r="AA23" s="603"/>
      <c r="AB23" s="603"/>
      <c r="AC23" s="604"/>
      <c r="AD23" s="599">
        <v>247080</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11069546</v>
      </c>
      <c r="BE23" s="591"/>
      <c r="BF23" s="591"/>
      <c r="BG23" s="591"/>
      <c r="BH23" s="591"/>
      <c r="BI23" s="591"/>
      <c r="BJ23" s="591"/>
      <c r="BK23" s="592"/>
      <c r="BL23" s="595">
        <v>9.1999999999999993</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421699</v>
      </c>
      <c r="CN23" s="601"/>
      <c r="CO23" s="601"/>
      <c r="CP23" s="601"/>
      <c r="CQ23" s="601"/>
      <c r="CR23" s="601"/>
      <c r="CS23" s="601"/>
      <c r="CT23" s="592"/>
      <c r="CU23" s="595">
        <v>0.1</v>
      </c>
      <c r="CV23" s="596"/>
      <c r="CW23" s="596"/>
      <c r="CX23" s="604"/>
      <c r="CY23" s="599" t="s">
        <v>118</v>
      </c>
      <c r="CZ23" s="591"/>
      <c r="DA23" s="591"/>
      <c r="DB23" s="591"/>
      <c r="DC23" s="591"/>
      <c r="DD23" s="591"/>
      <c r="DE23" s="591"/>
      <c r="DF23" s="591"/>
      <c r="DG23" s="591"/>
      <c r="DH23" s="591"/>
      <c r="DI23" s="591"/>
      <c r="DJ23" s="591"/>
      <c r="DK23" s="592"/>
      <c r="DL23" s="599">
        <v>421699</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1783677</v>
      </c>
      <c r="S24" s="601"/>
      <c r="T24" s="601"/>
      <c r="U24" s="601"/>
      <c r="V24" s="601"/>
      <c r="W24" s="601"/>
      <c r="X24" s="601"/>
      <c r="Y24" s="592"/>
      <c r="Z24" s="595">
        <v>0.3</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231</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4055752</v>
      </c>
      <c r="S25" s="601"/>
      <c r="T25" s="601"/>
      <c r="U25" s="601"/>
      <c r="V25" s="601"/>
      <c r="W25" s="601"/>
      <c r="X25" s="601"/>
      <c r="Y25" s="592"/>
      <c r="Z25" s="595">
        <v>0.7</v>
      </c>
      <c r="AA25" s="603"/>
      <c r="AB25" s="603"/>
      <c r="AC25" s="604"/>
      <c r="AD25" s="599">
        <v>230284</v>
      </c>
      <c r="AE25" s="601"/>
      <c r="AF25" s="601"/>
      <c r="AG25" s="601"/>
      <c r="AH25" s="601"/>
      <c r="AI25" s="601"/>
      <c r="AJ25" s="601"/>
      <c r="AK25" s="592"/>
      <c r="AL25" s="595">
        <v>0.1</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19868822</v>
      </c>
      <c r="CN25" s="601"/>
      <c r="CO25" s="601"/>
      <c r="CP25" s="601"/>
      <c r="CQ25" s="601"/>
      <c r="CR25" s="601"/>
      <c r="CS25" s="601"/>
      <c r="CT25" s="592"/>
      <c r="CU25" s="595">
        <v>3.7</v>
      </c>
      <c r="CV25" s="596"/>
      <c r="CW25" s="596"/>
      <c r="CX25" s="604"/>
      <c r="CY25" s="599" t="s">
        <v>118</v>
      </c>
      <c r="CZ25" s="591"/>
      <c r="DA25" s="591"/>
      <c r="DB25" s="591"/>
      <c r="DC25" s="591"/>
      <c r="DD25" s="591"/>
      <c r="DE25" s="591"/>
      <c r="DF25" s="591"/>
      <c r="DG25" s="591"/>
      <c r="DH25" s="591"/>
      <c r="DI25" s="591"/>
      <c r="DJ25" s="591"/>
      <c r="DK25" s="592"/>
      <c r="DL25" s="599">
        <v>19868822</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1343883</v>
      </c>
      <c r="S26" s="601"/>
      <c r="T26" s="601"/>
      <c r="U26" s="601"/>
      <c r="V26" s="601"/>
      <c r="W26" s="601"/>
      <c r="X26" s="601"/>
      <c r="Y26" s="592"/>
      <c r="Z26" s="595">
        <v>0.2</v>
      </c>
      <c r="AA26" s="603"/>
      <c r="AB26" s="603"/>
      <c r="AC26" s="604"/>
      <c r="AD26" s="599">
        <v>9125</v>
      </c>
      <c r="AE26" s="601"/>
      <c r="AF26" s="601"/>
      <c r="AG26" s="601"/>
      <c r="AH26" s="601"/>
      <c r="AI26" s="601"/>
      <c r="AJ26" s="601"/>
      <c r="AK26" s="592"/>
      <c r="AL26" s="595">
        <v>0</v>
      </c>
      <c r="AM26" s="603"/>
      <c r="AN26" s="603"/>
      <c r="AO26" s="597"/>
      <c r="AP26" s="587" t="s">
        <v>260</v>
      </c>
      <c r="AQ26" s="588"/>
      <c r="AR26" s="588"/>
      <c r="AS26" s="588"/>
      <c r="AT26" s="588"/>
      <c r="AU26" s="588"/>
      <c r="AV26" s="588"/>
      <c r="AW26" s="588"/>
      <c r="AX26" s="588"/>
      <c r="AY26" s="588"/>
      <c r="AZ26" s="588"/>
      <c r="BA26" s="588"/>
      <c r="BB26" s="588"/>
      <c r="BC26" s="589"/>
      <c r="BD26" s="590">
        <v>2165200</v>
      </c>
      <c r="BE26" s="591"/>
      <c r="BF26" s="591"/>
      <c r="BG26" s="591"/>
      <c r="BH26" s="591"/>
      <c r="BI26" s="591"/>
      <c r="BJ26" s="591"/>
      <c r="BK26" s="592"/>
      <c r="BL26" s="595">
        <v>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213664</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213664</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84628432</v>
      </c>
      <c r="S27" s="601"/>
      <c r="T27" s="601"/>
      <c r="U27" s="601"/>
      <c r="V27" s="601"/>
      <c r="W27" s="601"/>
      <c r="X27" s="601"/>
      <c r="Y27" s="592"/>
      <c r="Z27" s="595">
        <v>15.2</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152565</v>
      </c>
      <c r="BE27" s="591"/>
      <c r="BF27" s="591"/>
      <c r="BG27" s="591"/>
      <c r="BH27" s="591"/>
      <c r="BI27" s="591"/>
      <c r="BJ27" s="591"/>
      <c r="BK27" s="592"/>
      <c r="BL27" s="595">
        <v>0.1</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8702</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20360</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20360</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2599686</v>
      </c>
      <c r="S29" s="601"/>
      <c r="T29" s="601"/>
      <c r="U29" s="601"/>
      <c r="V29" s="601"/>
      <c r="W29" s="601"/>
      <c r="X29" s="601"/>
      <c r="Y29" s="592"/>
      <c r="Z29" s="595">
        <v>0.5</v>
      </c>
      <c r="AA29" s="603"/>
      <c r="AB29" s="603"/>
      <c r="AC29" s="604"/>
      <c r="AD29" s="599">
        <v>11871</v>
      </c>
      <c r="AE29" s="601"/>
      <c r="AF29" s="601"/>
      <c r="AG29" s="601"/>
      <c r="AH29" s="601"/>
      <c r="AI29" s="601"/>
      <c r="AJ29" s="601"/>
      <c r="AK29" s="592"/>
      <c r="AL29" s="595">
        <v>0</v>
      </c>
      <c r="AM29" s="603"/>
      <c r="AN29" s="603"/>
      <c r="AO29" s="597"/>
      <c r="AP29" s="587" t="s">
        <v>269</v>
      </c>
      <c r="AQ29" s="588"/>
      <c r="AR29" s="588"/>
      <c r="AS29" s="588"/>
      <c r="AT29" s="588"/>
      <c r="AU29" s="588"/>
      <c r="AV29" s="588"/>
      <c r="AW29" s="588"/>
      <c r="AX29" s="588"/>
      <c r="AY29" s="588"/>
      <c r="AZ29" s="588"/>
      <c r="BA29" s="588"/>
      <c r="BB29" s="588"/>
      <c r="BC29" s="589"/>
      <c r="BD29" s="590">
        <v>8702</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1309181</v>
      </c>
      <c r="S30" s="601"/>
      <c r="T30" s="601"/>
      <c r="U30" s="601"/>
      <c r="V30" s="601"/>
      <c r="W30" s="601"/>
      <c r="X30" s="601"/>
      <c r="Y30" s="592"/>
      <c r="Z30" s="595">
        <v>0.2</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143863</v>
      </c>
      <c r="BE30" s="591"/>
      <c r="BF30" s="591"/>
      <c r="BG30" s="591"/>
      <c r="BH30" s="591"/>
      <c r="BI30" s="591"/>
      <c r="BJ30" s="591"/>
      <c r="BK30" s="592"/>
      <c r="BL30" s="595">
        <v>0.1</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281265</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281265</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14424850</v>
      </c>
      <c r="S31" s="601"/>
      <c r="T31" s="601"/>
      <c r="U31" s="601"/>
      <c r="V31" s="601"/>
      <c r="W31" s="601"/>
      <c r="X31" s="601"/>
      <c r="Y31" s="592"/>
      <c r="Z31" s="595">
        <v>2.6</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30613</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1786564</v>
      </c>
      <c r="CN31" s="601"/>
      <c r="CO31" s="601"/>
      <c r="CP31" s="601"/>
      <c r="CQ31" s="601"/>
      <c r="CR31" s="601"/>
      <c r="CS31" s="601"/>
      <c r="CT31" s="592"/>
      <c r="CU31" s="595">
        <v>0.3</v>
      </c>
      <c r="CV31" s="596"/>
      <c r="CW31" s="596"/>
      <c r="CX31" s="604"/>
      <c r="CY31" s="599" t="s">
        <v>118</v>
      </c>
      <c r="CZ31" s="591"/>
      <c r="DA31" s="591"/>
      <c r="DB31" s="591"/>
      <c r="DC31" s="591"/>
      <c r="DD31" s="591"/>
      <c r="DE31" s="591"/>
      <c r="DF31" s="591"/>
      <c r="DG31" s="591"/>
      <c r="DH31" s="591"/>
      <c r="DI31" s="591"/>
      <c r="DJ31" s="591"/>
      <c r="DK31" s="592"/>
      <c r="DL31" s="599">
        <v>1786564</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17917943</v>
      </c>
      <c r="S32" s="601"/>
      <c r="T32" s="601"/>
      <c r="U32" s="601"/>
      <c r="V32" s="601"/>
      <c r="W32" s="601"/>
      <c r="X32" s="601"/>
      <c r="Y32" s="592"/>
      <c r="Z32" s="595">
        <v>3.2</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119740424</v>
      </c>
      <c r="BE32" s="591"/>
      <c r="BF32" s="591"/>
      <c r="BG32" s="591"/>
      <c r="BH32" s="591"/>
      <c r="BI32" s="591"/>
      <c r="BJ32" s="591"/>
      <c r="BK32" s="592"/>
      <c r="BL32" s="595">
        <v>100</v>
      </c>
      <c r="BM32" s="596"/>
      <c r="BN32" s="596"/>
      <c r="BO32" s="604"/>
      <c r="BP32" s="599">
        <v>763580</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77817084</v>
      </c>
      <c r="S33" s="601"/>
      <c r="T33" s="601"/>
      <c r="U33" s="601"/>
      <c r="V33" s="601"/>
      <c r="W33" s="601"/>
      <c r="X33" s="601"/>
      <c r="Y33" s="592"/>
      <c r="Z33" s="595">
        <v>14</v>
      </c>
      <c r="AA33" s="603"/>
      <c r="AB33" s="603"/>
      <c r="AC33" s="604"/>
      <c r="AD33" s="599">
        <v>81795</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539531062</v>
      </c>
      <c r="CN33" s="614"/>
      <c r="CO33" s="614"/>
      <c r="CP33" s="614"/>
      <c r="CQ33" s="614"/>
      <c r="CR33" s="614"/>
      <c r="CS33" s="614"/>
      <c r="CT33" s="615"/>
      <c r="CU33" s="616">
        <v>100</v>
      </c>
      <c r="CV33" s="617"/>
      <c r="CW33" s="617"/>
      <c r="CX33" s="618"/>
      <c r="CY33" s="599">
        <v>102035237</v>
      </c>
      <c r="CZ33" s="591"/>
      <c r="DA33" s="591"/>
      <c r="DB33" s="591"/>
      <c r="DC33" s="591"/>
      <c r="DD33" s="591"/>
      <c r="DE33" s="591"/>
      <c r="DF33" s="591"/>
      <c r="DG33" s="591"/>
      <c r="DH33" s="591"/>
      <c r="DI33" s="591"/>
      <c r="DJ33" s="591"/>
      <c r="DK33" s="592"/>
      <c r="DL33" s="599">
        <v>328228551</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52664933</v>
      </c>
      <c r="S34" s="601"/>
      <c r="T34" s="601"/>
      <c r="U34" s="601"/>
      <c r="V34" s="601"/>
      <c r="W34" s="601"/>
      <c r="X34" s="601"/>
      <c r="Y34" s="592"/>
      <c r="Z34" s="595">
        <v>9.5</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1517000</v>
      </c>
      <c r="S36" s="601"/>
      <c r="T36" s="601"/>
      <c r="U36" s="601"/>
      <c r="V36" s="601"/>
      <c r="W36" s="601"/>
      <c r="X36" s="601"/>
      <c r="Y36" s="592"/>
      <c r="Z36" s="595">
        <v>0.3</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197612610</v>
      </c>
      <c r="CN36" s="580"/>
      <c r="CO36" s="580"/>
      <c r="CP36" s="580"/>
      <c r="CQ36" s="580"/>
      <c r="CR36" s="580"/>
      <c r="CS36" s="580"/>
      <c r="CT36" s="581"/>
      <c r="CU36" s="584">
        <v>36.6</v>
      </c>
      <c r="CV36" s="585"/>
      <c r="CW36" s="585"/>
      <c r="CX36" s="629"/>
      <c r="CY36" s="628">
        <v>173467315</v>
      </c>
      <c r="CZ36" s="580"/>
      <c r="DA36" s="580"/>
      <c r="DB36" s="580"/>
      <c r="DC36" s="580"/>
      <c r="DD36" s="580"/>
      <c r="DE36" s="580"/>
      <c r="DF36" s="581"/>
      <c r="DG36" s="628">
        <v>171968880</v>
      </c>
      <c r="DH36" s="580"/>
      <c r="DI36" s="580"/>
      <c r="DJ36" s="580"/>
      <c r="DK36" s="580"/>
      <c r="DL36" s="580"/>
      <c r="DM36" s="580"/>
      <c r="DN36" s="580"/>
      <c r="DO36" s="580"/>
      <c r="DP36" s="580"/>
      <c r="DQ36" s="581"/>
      <c r="DR36" s="584">
        <v>63.7</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555571022</v>
      </c>
      <c r="S37" s="614"/>
      <c r="T37" s="614"/>
      <c r="U37" s="614"/>
      <c r="V37" s="614"/>
      <c r="W37" s="614"/>
      <c r="X37" s="614"/>
      <c r="Y37" s="615"/>
      <c r="Z37" s="616">
        <v>100</v>
      </c>
      <c r="AA37" s="617"/>
      <c r="AB37" s="617"/>
      <c r="AC37" s="618"/>
      <c r="AD37" s="622">
        <v>268257057</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119656726</v>
      </c>
      <c r="CN37" s="624"/>
      <c r="CO37" s="624"/>
      <c r="CP37" s="624"/>
      <c r="CQ37" s="624"/>
      <c r="CR37" s="624"/>
      <c r="CS37" s="624"/>
      <c r="CT37" s="625"/>
      <c r="CU37" s="595">
        <v>22.2</v>
      </c>
      <c r="CV37" s="626"/>
      <c r="CW37" s="626"/>
      <c r="CX37" s="627"/>
      <c r="CY37" s="599">
        <v>102977353</v>
      </c>
      <c r="CZ37" s="624"/>
      <c r="DA37" s="624"/>
      <c r="DB37" s="624"/>
      <c r="DC37" s="624"/>
      <c r="DD37" s="624"/>
      <c r="DE37" s="624"/>
      <c r="DF37" s="625"/>
      <c r="DG37" s="599">
        <v>101626539</v>
      </c>
      <c r="DH37" s="624"/>
      <c r="DI37" s="624"/>
      <c r="DJ37" s="624"/>
      <c r="DK37" s="624"/>
      <c r="DL37" s="624"/>
      <c r="DM37" s="624"/>
      <c r="DN37" s="624"/>
      <c r="DO37" s="624"/>
      <c r="DP37" s="624"/>
      <c r="DQ37" s="625"/>
      <c r="DR37" s="595">
        <v>37.700000000000003</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90080470</v>
      </c>
      <c r="CN38" s="591"/>
      <c r="CO38" s="591"/>
      <c r="CP38" s="591"/>
      <c r="CQ38" s="591"/>
      <c r="CR38" s="591"/>
      <c r="CS38" s="591"/>
      <c r="CT38" s="592"/>
      <c r="CU38" s="595">
        <v>16.7</v>
      </c>
      <c r="CV38" s="626"/>
      <c r="CW38" s="626"/>
      <c r="CX38" s="627"/>
      <c r="CY38" s="599">
        <v>78759930</v>
      </c>
      <c r="CZ38" s="624"/>
      <c r="DA38" s="624"/>
      <c r="DB38" s="624"/>
      <c r="DC38" s="624"/>
      <c r="DD38" s="624"/>
      <c r="DE38" s="624"/>
      <c r="DF38" s="625"/>
      <c r="DG38" s="599">
        <v>78759930</v>
      </c>
      <c r="DH38" s="624"/>
      <c r="DI38" s="624"/>
      <c r="DJ38" s="624"/>
      <c r="DK38" s="624"/>
      <c r="DL38" s="624"/>
      <c r="DM38" s="624"/>
      <c r="DN38" s="624"/>
      <c r="DO38" s="624"/>
      <c r="DP38" s="624"/>
      <c r="DQ38" s="625"/>
      <c r="DR38" s="595">
        <v>29.2</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13283564</v>
      </c>
      <c r="CN39" s="624"/>
      <c r="CO39" s="624"/>
      <c r="CP39" s="624"/>
      <c r="CQ39" s="624"/>
      <c r="CR39" s="624"/>
      <c r="CS39" s="624"/>
      <c r="CT39" s="625"/>
      <c r="CU39" s="595">
        <v>2.5</v>
      </c>
      <c r="CV39" s="626"/>
      <c r="CW39" s="626"/>
      <c r="CX39" s="627"/>
      <c r="CY39" s="599">
        <v>7489412</v>
      </c>
      <c r="CZ39" s="624"/>
      <c r="DA39" s="624"/>
      <c r="DB39" s="624"/>
      <c r="DC39" s="624"/>
      <c r="DD39" s="624"/>
      <c r="DE39" s="624"/>
      <c r="DF39" s="625"/>
      <c r="DG39" s="599">
        <v>7345346</v>
      </c>
      <c r="DH39" s="624"/>
      <c r="DI39" s="624"/>
      <c r="DJ39" s="624"/>
      <c r="DK39" s="624"/>
      <c r="DL39" s="624"/>
      <c r="DM39" s="624"/>
      <c r="DN39" s="624"/>
      <c r="DO39" s="624"/>
      <c r="DP39" s="624"/>
      <c r="DQ39" s="625"/>
      <c r="DR39" s="595">
        <v>2.7</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64672320</v>
      </c>
      <c r="CN40" s="591"/>
      <c r="CO40" s="591"/>
      <c r="CP40" s="591"/>
      <c r="CQ40" s="591"/>
      <c r="CR40" s="591"/>
      <c r="CS40" s="591"/>
      <c r="CT40" s="592"/>
      <c r="CU40" s="595">
        <v>12</v>
      </c>
      <c r="CV40" s="626"/>
      <c r="CW40" s="626"/>
      <c r="CX40" s="627"/>
      <c r="CY40" s="599">
        <v>63000550</v>
      </c>
      <c r="CZ40" s="624"/>
      <c r="DA40" s="624"/>
      <c r="DB40" s="624"/>
      <c r="DC40" s="624"/>
      <c r="DD40" s="624"/>
      <c r="DE40" s="624"/>
      <c r="DF40" s="625"/>
      <c r="DG40" s="599">
        <v>62996995</v>
      </c>
      <c r="DH40" s="624"/>
      <c r="DI40" s="624"/>
      <c r="DJ40" s="624"/>
      <c r="DK40" s="624"/>
      <c r="DL40" s="624"/>
      <c r="DM40" s="624"/>
      <c r="DN40" s="624"/>
      <c r="DO40" s="624"/>
      <c r="DP40" s="624"/>
      <c r="DQ40" s="625"/>
      <c r="DR40" s="595">
        <v>23.4</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99.4</v>
      </c>
      <c r="BE41" s="641"/>
      <c r="BF41" s="641"/>
      <c r="BG41" s="641"/>
      <c r="BH41" s="641"/>
      <c r="BI41" s="641">
        <v>99.1</v>
      </c>
      <c r="BJ41" s="641"/>
      <c r="BK41" s="641"/>
      <c r="BL41" s="641"/>
      <c r="BM41" s="642"/>
      <c r="BN41" s="640">
        <v>99.5</v>
      </c>
      <c r="BO41" s="641"/>
      <c r="BP41" s="641"/>
      <c r="BQ41" s="641"/>
      <c r="BR41" s="641"/>
      <c r="BS41" s="641">
        <v>99.2</v>
      </c>
      <c r="BT41" s="641"/>
      <c r="BU41" s="641"/>
      <c r="BV41" s="641"/>
      <c r="BW41" s="642"/>
      <c r="BY41" s="650" t="s">
        <v>301</v>
      </c>
      <c r="BZ41" s="651"/>
      <c r="CA41" s="587" t="s">
        <v>67</v>
      </c>
      <c r="CB41" s="588"/>
      <c r="CC41" s="588"/>
      <c r="CD41" s="588"/>
      <c r="CE41" s="588"/>
      <c r="CF41" s="588"/>
      <c r="CG41" s="588"/>
      <c r="CH41" s="588"/>
      <c r="CI41" s="588"/>
      <c r="CJ41" s="588"/>
      <c r="CK41" s="588"/>
      <c r="CL41" s="589"/>
      <c r="CM41" s="590">
        <v>64643383</v>
      </c>
      <c r="CN41" s="624"/>
      <c r="CO41" s="624"/>
      <c r="CP41" s="624"/>
      <c r="CQ41" s="624"/>
      <c r="CR41" s="624"/>
      <c r="CS41" s="624"/>
      <c r="CT41" s="625"/>
      <c r="CU41" s="595">
        <v>12</v>
      </c>
      <c r="CV41" s="626"/>
      <c r="CW41" s="626"/>
      <c r="CX41" s="627"/>
      <c r="CY41" s="599">
        <v>62986747</v>
      </c>
      <c r="CZ41" s="624"/>
      <c r="DA41" s="624"/>
      <c r="DB41" s="624"/>
      <c r="DC41" s="624"/>
      <c r="DD41" s="624"/>
      <c r="DE41" s="624"/>
      <c r="DF41" s="625"/>
      <c r="DG41" s="599">
        <v>62983192</v>
      </c>
      <c r="DH41" s="624"/>
      <c r="DI41" s="624"/>
      <c r="DJ41" s="624"/>
      <c r="DK41" s="624"/>
      <c r="DL41" s="624"/>
      <c r="DM41" s="624"/>
      <c r="DN41" s="624"/>
      <c r="DO41" s="624"/>
      <c r="DP41" s="624"/>
      <c r="DQ41" s="625"/>
      <c r="DR41" s="595">
        <v>23.3</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99.2</v>
      </c>
      <c r="BE42" s="644"/>
      <c r="BF42" s="644"/>
      <c r="BG42" s="644"/>
      <c r="BH42" s="644"/>
      <c r="BI42" s="645">
        <v>98.1</v>
      </c>
      <c r="BJ42" s="645"/>
      <c r="BK42" s="645"/>
      <c r="BL42" s="645"/>
      <c r="BM42" s="646"/>
      <c r="BN42" s="643">
        <v>99.2</v>
      </c>
      <c r="BO42" s="644"/>
      <c r="BP42" s="644"/>
      <c r="BQ42" s="644"/>
      <c r="BR42" s="644"/>
      <c r="BS42" s="645">
        <v>98</v>
      </c>
      <c r="BT42" s="645"/>
      <c r="BU42" s="645"/>
      <c r="BV42" s="645"/>
      <c r="BW42" s="646"/>
      <c r="BY42" s="652"/>
      <c r="BZ42" s="653"/>
      <c r="CA42" s="587" t="s">
        <v>304</v>
      </c>
      <c r="CB42" s="588"/>
      <c r="CC42" s="588"/>
      <c r="CD42" s="588"/>
      <c r="CE42" s="588"/>
      <c r="CF42" s="588"/>
      <c r="CG42" s="588"/>
      <c r="CH42" s="588"/>
      <c r="CI42" s="588"/>
      <c r="CJ42" s="588"/>
      <c r="CK42" s="588"/>
      <c r="CL42" s="589"/>
      <c r="CM42" s="590">
        <v>62026662</v>
      </c>
      <c r="CN42" s="591"/>
      <c r="CO42" s="591"/>
      <c r="CP42" s="591"/>
      <c r="CQ42" s="591"/>
      <c r="CR42" s="591"/>
      <c r="CS42" s="591"/>
      <c r="CT42" s="592"/>
      <c r="CU42" s="595">
        <v>11.5</v>
      </c>
      <c r="CV42" s="626"/>
      <c r="CW42" s="626"/>
      <c r="CX42" s="627"/>
      <c r="CY42" s="599">
        <v>60541550</v>
      </c>
      <c r="CZ42" s="624"/>
      <c r="DA42" s="624"/>
      <c r="DB42" s="624"/>
      <c r="DC42" s="624"/>
      <c r="DD42" s="624"/>
      <c r="DE42" s="624"/>
      <c r="DF42" s="625"/>
      <c r="DG42" s="599">
        <v>60537995</v>
      </c>
      <c r="DH42" s="624"/>
      <c r="DI42" s="624"/>
      <c r="DJ42" s="624"/>
      <c r="DK42" s="624"/>
      <c r="DL42" s="624"/>
      <c r="DM42" s="624"/>
      <c r="DN42" s="624"/>
      <c r="DO42" s="624"/>
      <c r="DP42" s="624"/>
      <c r="DQ42" s="625"/>
      <c r="DR42" s="595">
        <v>22.4</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99.9</v>
      </c>
      <c r="BE43" s="648"/>
      <c r="BF43" s="648"/>
      <c r="BG43" s="648"/>
      <c r="BH43" s="648"/>
      <c r="BI43" s="648">
        <v>99.8</v>
      </c>
      <c r="BJ43" s="648"/>
      <c r="BK43" s="648"/>
      <c r="BL43" s="648"/>
      <c r="BM43" s="649"/>
      <c r="BN43" s="647">
        <v>99.9</v>
      </c>
      <c r="BO43" s="648"/>
      <c r="BP43" s="648"/>
      <c r="BQ43" s="648"/>
      <c r="BR43" s="648"/>
      <c r="BS43" s="648">
        <v>99.8</v>
      </c>
      <c r="BT43" s="648"/>
      <c r="BU43" s="648"/>
      <c r="BV43" s="648"/>
      <c r="BW43" s="649"/>
      <c r="BY43" s="652"/>
      <c r="BZ43" s="653"/>
      <c r="CA43" s="587" t="s">
        <v>306</v>
      </c>
      <c r="CB43" s="588"/>
      <c r="CC43" s="588"/>
      <c r="CD43" s="588"/>
      <c r="CE43" s="588"/>
      <c r="CF43" s="588"/>
      <c r="CG43" s="588"/>
      <c r="CH43" s="588"/>
      <c r="CI43" s="588"/>
      <c r="CJ43" s="588"/>
      <c r="CK43" s="588"/>
      <c r="CL43" s="589"/>
      <c r="CM43" s="590">
        <v>2616721</v>
      </c>
      <c r="CN43" s="624"/>
      <c r="CO43" s="624"/>
      <c r="CP43" s="624"/>
      <c r="CQ43" s="624"/>
      <c r="CR43" s="624"/>
      <c r="CS43" s="624"/>
      <c r="CT43" s="625"/>
      <c r="CU43" s="595">
        <v>0.5</v>
      </c>
      <c r="CV43" s="626"/>
      <c r="CW43" s="626"/>
      <c r="CX43" s="627"/>
      <c r="CY43" s="599">
        <v>2445197</v>
      </c>
      <c r="CZ43" s="624"/>
      <c r="DA43" s="624"/>
      <c r="DB43" s="624"/>
      <c r="DC43" s="624"/>
      <c r="DD43" s="624"/>
      <c r="DE43" s="624"/>
      <c r="DF43" s="625"/>
      <c r="DG43" s="599">
        <v>2445197</v>
      </c>
      <c r="DH43" s="624"/>
      <c r="DI43" s="624"/>
      <c r="DJ43" s="624"/>
      <c r="DK43" s="624"/>
      <c r="DL43" s="624"/>
      <c r="DM43" s="624"/>
      <c r="DN43" s="624"/>
      <c r="DO43" s="624"/>
      <c r="DP43" s="624"/>
      <c r="DQ43" s="625"/>
      <c r="DR43" s="595">
        <v>0.9</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509737</v>
      </c>
      <c r="BE44" s="670"/>
      <c r="BF44" s="670"/>
      <c r="BG44" s="670"/>
      <c r="BH44" s="670"/>
      <c r="BI44" s="670"/>
      <c r="BJ44" s="670"/>
      <c r="BK44" s="670"/>
      <c r="BL44" s="670"/>
      <c r="BM44" s="671"/>
      <c r="BN44" s="669">
        <v>993173</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28937</v>
      </c>
      <c r="CN44" s="591"/>
      <c r="CO44" s="591"/>
      <c r="CP44" s="591"/>
      <c r="CQ44" s="591"/>
      <c r="CR44" s="591"/>
      <c r="CS44" s="591"/>
      <c r="CT44" s="592"/>
      <c r="CU44" s="595">
        <v>0</v>
      </c>
      <c r="CV44" s="626"/>
      <c r="CW44" s="626"/>
      <c r="CX44" s="627"/>
      <c r="CY44" s="599">
        <v>13803</v>
      </c>
      <c r="CZ44" s="624"/>
      <c r="DA44" s="624"/>
      <c r="DB44" s="624"/>
      <c r="DC44" s="624"/>
      <c r="DD44" s="624"/>
      <c r="DE44" s="624"/>
      <c r="DF44" s="625"/>
      <c r="DG44" s="599">
        <v>13803</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509737</v>
      </c>
      <c r="BE45" s="661"/>
      <c r="BF45" s="661"/>
      <c r="BG45" s="661"/>
      <c r="BH45" s="661"/>
      <c r="BI45" s="661"/>
      <c r="BJ45" s="661"/>
      <c r="BK45" s="661"/>
      <c r="BL45" s="661"/>
      <c r="BM45" s="662"/>
      <c r="BN45" s="660">
        <v>993173</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233947835</v>
      </c>
      <c r="CN45" s="624"/>
      <c r="CO45" s="624"/>
      <c r="CP45" s="624"/>
      <c r="CQ45" s="624"/>
      <c r="CR45" s="624"/>
      <c r="CS45" s="624"/>
      <c r="CT45" s="625"/>
      <c r="CU45" s="595">
        <v>43.4</v>
      </c>
      <c r="CV45" s="626"/>
      <c r="CW45" s="626"/>
      <c r="CX45" s="627"/>
      <c r="CY45" s="599">
        <v>138627702</v>
      </c>
      <c r="CZ45" s="624"/>
      <c r="DA45" s="624"/>
      <c r="DB45" s="624"/>
      <c r="DC45" s="624"/>
      <c r="DD45" s="624"/>
      <c r="DE45" s="624"/>
      <c r="DF45" s="625"/>
      <c r="DG45" s="599">
        <v>81237191</v>
      </c>
      <c r="DH45" s="624"/>
      <c r="DI45" s="624"/>
      <c r="DJ45" s="624"/>
      <c r="DK45" s="624"/>
      <c r="DL45" s="624"/>
      <c r="DM45" s="624"/>
      <c r="DN45" s="624"/>
      <c r="DO45" s="624"/>
      <c r="DP45" s="624"/>
      <c r="DQ45" s="625"/>
      <c r="DR45" s="595">
        <v>30.1</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23841464</v>
      </c>
      <c r="CN46" s="591"/>
      <c r="CO46" s="591"/>
      <c r="CP46" s="591"/>
      <c r="CQ46" s="591"/>
      <c r="CR46" s="591"/>
      <c r="CS46" s="591"/>
      <c r="CT46" s="592"/>
      <c r="CU46" s="595">
        <v>4.4000000000000004</v>
      </c>
      <c r="CV46" s="626"/>
      <c r="CW46" s="626"/>
      <c r="CX46" s="627"/>
      <c r="CY46" s="599">
        <v>17629350</v>
      </c>
      <c r="CZ46" s="624"/>
      <c r="DA46" s="624"/>
      <c r="DB46" s="624"/>
      <c r="DC46" s="624"/>
      <c r="DD46" s="624"/>
      <c r="DE46" s="624"/>
      <c r="DF46" s="625"/>
      <c r="DG46" s="599">
        <v>13139348</v>
      </c>
      <c r="DH46" s="624"/>
      <c r="DI46" s="624"/>
      <c r="DJ46" s="624"/>
      <c r="DK46" s="624"/>
      <c r="DL46" s="624"/>
      <c r="DM46" s="624"/>
      <c r="DN46" s="624"/>
      <c r="DO46" s="624"/>
      <c r="DP46" s="624"/>
      <c r="DQ46" s="625"/>
      <c r="DR46" s="595">
        <v>4.9000000000000004</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2362675</v>
      </c>
      <c r="CN47" s="624"/>
      <c r="CO47" s="624"/>
      <c r="CP47" s="624"/>
      <c r="CQ47" s="624"/>
      <c r="CR47" s="624"/>
      <c r="CS47" s="624"/>
      <c r="CT47" s="625"/>
      <c r="CU47" s="595">
        <v>0.4</v>
      </c>
      <c r="CV47" s="626"/>
      <c r="CW47" s="626"/>
      <c r="CX47" s="627"/>
      <c r="CY47" s="599">
        <v>1496675</v>
      </c>
      <c r="CZ47" s="624"/>
      <c r="DA47" s="624"/>
      <c r="DB47" s="624"/>
      <c r="DC47" s="624"/>
      <c r="DD47" s="624"/>
      <c r="DE47" s="624"/>
      <c r="DF47" s="625"/>
      <c r="DG47" s="599">
        <v>1486495</v>
      </c>
      <c r="DH47" s="624"/>
      <c r="DI47" s="624"/>
      <c r="DJ47" s="624"/>
      <c r="DK47" s="624"/>
      <c r="DL47" s="624"/>
      <c r="DM47" s="624"/>
      <c r="DN47" s="624"/>
      <c r="DO47" s="624"/>
      <c r="DP47" s="624"/>
      <c r="DQ47" s="625"/>
      <c r="DR47" s="595">
        <v>0.6</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115404194</v>
      </c>
      <c r="CN48" s="591"/>
      <c r="CO48" s="591"/>
      <c r="CP48" s="591"/>
      <c r="CQ48" s="591"/>
      <c r="CR48" s="591"/>
      <c r="CS48" s="591"/>
      <c r="CT48" s="592"/>
      <c r="CU48" s="595">
        <v>21.4</v>
      </c>
      <c r="CV48" s="626"/>
      <c r="CW48" s="626"/>
      <c r="CX48" s="627"/>
      <c r="CY48" s="599">
        <v>99985241</v>
      </c>
      <c r="CZ48" s="624"/>
      <c r="DA48" s="624"/>
      <c r="DB48" s="624"/>
      <c r="DC48" s="624"/>
      <c r="DD48" s="624"/>
      <c r="DE48" s="624"/>
      <c r="DF48" s="625"/>
      <c r="DG48" s="599">
        <v>61148434</v>
      </c>
      <c r="DH48" s="624"/>
      <c r="DI48" s="624"/>
      <c r="DJ48" s="624"/>
      <c r="DK48" s="624"/>
      <c r="DL48" s="624"/>
      <c r="DM48" s="624"/>
      <c r="DN48" s="624"/>
      <c r="DO48" s="624"/>
      <c r="DP48" s="624"/>
      <c r="DQ48" s="625"/>
      <c r="DR48" s="595">
        <v>22.7</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5916722</v>
      </c>
      <c r="CN49" s="624"/>
      <c r="CO49" s="624"/>
      <c r="CP49" s="624"/>
      <c r="CQ49" s="624"/>
      <c r="CR49" s="624"/>
      <c r="CS49" s="624"/>
      <c r="CT49" s="625"/>
      <c r="CU49" s="595">
        <v>1.1000000000000001</v>
      </c>
      <c r="CV49" s="626"/>
      <c r="CW49" s="626"/>
      <c r="CX49" s="627"/>
      <c r="CY49" s="599">
        <v>5489168</v>
      </c>
      <c r="CZ49" s="624"/>
      <c r="DA49" s="624"/>
      <c r="DB49" s="624"/>
      <c r="DC49" s="624"/>
      <c r="DD49" s="624"/>
      <c r="DE49" s="624"/>
      <c r="DF49" s="625"/>
      <c r="DG49" s="599">
        <v>5446938</v>
      </c>
      <c r="DH49" s="624"/>
      <c r="DI49" s="624"/>
      <c r="DJ49" s="624"/>
      <c r="DK49" s="624"/>
      <c r="DL49" s="624"/>
      <c r="DM49" s="624"/>
      <c r="DN49" s="624"/>
      <c r="DO49" s="624"/>
      <c r="DP49" s="624"/>
      <c r="DQ49" s="625"/>
      <c r="DR49" s="595">
        <v>2</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16542085</v>
      </c>
      <c r="CN50" s="591"/>
      <c r="CO50" s="591"/>
      <c r="CP50" s="591"/>
      <c r="CQ50" s="591"/>
      <c r="CR50" s="591"/>
      <c r="CS50" s="591"/>
      <c r="CT50" s="592"/>
      <c r="CU50" s="595">
        <v>3.1</v>
      </c>
      <c r="CV50" s="626"/>
      <c r="CW50" s="626"/>
      <c r="CX50" s="627"/>
      <c r="CY50" s="599">
        <v>14011292</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4000</v>
      </c>
      <c r="CN51" s="624"/>
      <c r="CO51" s="624"/>
      <c r="CP51" s="624"/>
      <c r="CQ51" s="624"/>
      <c r="CR51" s="624"/>
      <c r="CS51" s="624"/>
      <c r="CT51" s="625"/>
      <c r="CU51" s="595">
        <v>0</v>
      </c>
      <c r="CV51" s="626"/>
      <c r="CW51" s="626"/>
      <c r="CX51" s="627"/>
      <c r="CY51" s="599" t="s">
        <v>118</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69876695</v>
      </c>
      <c r="CN52" s="591"/>
      <c r="CO52" s="591"/>
      <c r="CP52" s="591"/>
      <c r="CQ52" s="591"/>
      <c r="CR52" s="591"/>
      <c r="CS52" s="591"/>
      <c r="CT52" s="592"/>
      <c r="CU52" s="595">
        <v>13</v>
      </c>
      <c r="CV52" s="626"/>
      <c r="CW52" s="626"/>
      <c r="CX52" s="627"/>
      <c r="CY52" s="599">
        <v>15976</v>
      </c>
      <c r="CZ52" s="624"/>
      <c r="DA52" s="624"/>
      <c r="DB52" s="624"/>
      <c r="DC52" s="624"/>
      <c r="DD52" s="624"/>
      <c r="DE52" s="624"/>
      <c r="DF52" s="625"/>
      <c r="DG52" s="599">
        <v>15976</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107970617</v>
      </c>
      <c r="CN54" s="591"/>
      <c r="CO54" s="591"/>
      <c r="CP54" s="591"/>
      <c r="CQ54" s="591"/>
      <c r="CR54" s="591"/>
      <c r="CS54" s="591"/>
      <c r="CT54" s="592"/>
      <c r="CU54" s="595">
        <v>20</v>
      </c>
      <c r="CV54" s="626"/>
      <c r="CW54" s="626"/>
      <c r="CX54" s="627"/>
      <c r="CY54" s="599">
        <v>16133534</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1117535</v>
      </c>
      <c r="CN55" s="591"/>
      <c r="CO55" s="591"/>
      <c r="CP55" s="591"/>
      <c r="CQ55" s="591"/>
      <c r="CR55" s="591"/>
      <c r="CS55" s="591"/>
      <c r="CT55" s="592"/>
      <c r="CU55" s="595">
        <v>0.2</v>
      </c>
      <c r="CV55" s="626"/>
      <c r="CW55" s="626"/>
      <c r="CX55" s="627"/>
      <c r="CY55" s="599">
        <v>374346</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102035237</v>
      </c>
      <c r="CN56" s="591"/>
      <c r="CO56" s="591"/>
      <c r="CP56" s="591"/>
      <c r="CQ56" s="591"/>
      <c r="CR56" s="591"/>
      <c r="CS56" s="591"/>
      <c r="CT56" s="592"/>
      <c r="CU56" s="595">
        <v>18.899999999999999</v>
      </c>
      <c r="CV56" s="626"/>
      <c r="CW56" s="626"/>
      <c r="CX56" s="627"/>
      <c r="CY56" s="599">
        <v>16104704</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56657438</v>
      </c>
      <c r="CN57" s="591"/>
      <c r="CO57" s="591"/>
      <c r="CP57" s="591"/>
      <c r="CQ57" s="591"/>
      <c r="CR57" s="591"/>
      <c r="CS57" s="591"/>
      <c r="CT57" s="592"/>
      <c r="CU57" s="595">
        <v>10.5</v>
      </c>
      <c r="CV57" s="626"/>
      <c r="CW57" s="626"/>
      <c r="CX57" s="627"/>
      <c r="CY57" s="599">
        <v>1496922</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38062515</v>
      </c>
      <c r="CN58" s="591"/>
      <c r="CO58" s="591"/>
      <c r="CP58" s="591"/>
      <c r="CQ58" s="591"/>
      <c r="CR58" s="591"/>
      <c r="CS58" s="591"/>
      <c r="CT58" s="592"/>
      <c r="CU58" s="595">
        <v>7.1</v>
      </c>
      <c r="CV58" s="626"/>
      <c r="CW58" s="626"/>
      <c r="CX58" s="627"/>
      <c r="CY58" s="599">
        <v>14337057</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5935380</v>
      </c>
      <c r="CN59" s="591"/>
      <c r="CO59" s="591"/>
      <c r="CP59" s="591"/>
      <c r="CQ59" s="591"/>
      <c r="CR59" s="591"/>
      <c r="CS59" s="591"/>
      <c r="CT59" s="592"/>
      <c r="CU59" s="595">
        <v>1.1000000000000001</v>
      </c>
      <c r="CV59" s="626"/>
      <c r="CW59" s="626"/>
      <c r="CX59" s="627"/>
      <c r="CY59" s="599">
        <v>28830</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539531062</v>
      </c>
      <c r="CN61" s="614"/>
      <c r="CO61" s="614"/>
      <c r="CP61" s="614"/>
      <c r="CQ61" s="614"/>
      <c r="CR61" s="614"/>
      <c r="CS61" s="614"/>
      <c r="CT61" s="615"/>
      <c r="CU61" s="616">
        <v>100</v>
      </c>
      <c r="CV61" s="679"/>
      <c r="CW61" s="679"/>
      <c r="CX61" s="680"/>
      <c r="CY61" s="622">
        <v>328228551</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T32vrYfV9thC+PYztNoRDfdrHGN6P+P4i/oux3ho+5yDhfapmm2Zu0M2U10GU4sos9FAw3FXm/c6JtOlu3E3OQ==" saltValue="V0n9wEWgNU9CXDI7+Afs5w=="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567133</v>
      </c>
      <c r="R7" s="721"/>
      <c r="S7" s="721"/>
      <c r="T7" s="721"/>
      <c r="U7" s="721"/>
      <c r="V7" s="721">
        <v>552917</v>
      </c>
      <c r="W7" s="721"/>
      <c r="X7" s="721"/>
      <c r="Y7" s="721"/>
      <c r="Z7" s="721"/>
      <c r="AA7" s="721">
        <v>14216</v>
      </c>
      <c r="AB7" s="721"/>
      <c r="AC7" s="721"/>
      <c r="AD7" s="721"/>
      <c r="AE7" s="722"/>
      <c r="AF7" s="723">
        <v>9528</v>
      </c>
      <c r="AG7" s="724"/>
      <c r="AH7" s="724"/>
      <c r="AI7" s="724"/>
      <c r="AJ7" s="725"/>
      <c r="AK7" s="726">
        <v>13205</v>
      </c>
      <c r="AL7" s="727"/>
      <c r="AM7" s="727"/>
      <c r="AN7" s="727"/>
      <c r="AO7" s="727"/>
      <c r="AP7" s="727">
        <v>750622</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14" t="s">
        <v>541</v>
      </c>
      <c r="BT7" s="715"/>
      <c r="BU7" s="715"/>
      <c r="BV7" s="715"/>
      <c r="BW7" s="715"/>
      <c r="BX7" s="715"/>
      <c r="BY7" s="715"/>
      <c r="BZ7" s="715"/>
      <c r="CA7" s="715"/>
      <c r="CB7" s="715"/>
      <c r="CC7" s="715"/>
      <c r="CD7" s="715"/>
      <c r="CE7" s="715"/>
      <c r="CF7" s="715"/>
      <c r="CG7" s="730"/>
      <c r="CH7" s="711">
        <v>-3</v>
      </c>
      <c r="CI7" s="712"/>
      <c r="CJ7" s="712"/>
      <c r="CK7" s="712"/>
      <c r="CL7" s="713"/>
      <c r="CM7" s="711">
        <v>340</v>
      </c>
      <c r="CN7" s="712"/>
      <c r="CO7" s="712"/>
      <c r="CP7" s="712"/>
      <c r="CQ7" s="713"/>
      <c r="CR7" s="711">
        <v>243</v>
      </c>
      <c r="CS7" s="712"/>
      <c r="CT7" s="712"/>
      <c r="CU7" s="712"/>
      <c r="CV7" s="713"/>
      <c r="CW7" s="711">
        <v>33</v>
      </c>
      <c r="CX7" s="712"/>
      <c r="CY7" s="712"/>
      <c r="CZ7" s="712"/>
      <c r="DA7" s="713"/>
      <c r="DB7" s="711" t="s">
        <v>569</v>
      </c>
      <c r="DC7" s="712"/>
      <c r="DD7" s="712"/>
      <c r="DE7" s="712"/>
      <c r="DF7" s="713"/>
      <c r="DG7" s="711" t="s">
        <v>569</v>
      </c>
      <c r="DH7" s="712"/>
      <c r="DI7" s="712"/>
      <c r="DJ7" s="712"/>
      <c r="DK7" s="713"/>
      <c r="DL7" s="711" t="s">
        <v>569</v>
      </c>
      <c r="DM7" s="712"/>
      <c r="DN7" s="712"/>
      <c r="DO7" s="712"/>
      <c r="DP7" s="713"/>
      <c r="DQ7" s="711" t="s">
        <v>569</v>
      </c>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98</v>
      </c>
      <c r="R8" s="752"/>
      <c r="S8" s="752"/>
      <c r="T8" s="752"/>
      <c r="U8" s="752"/>
      <c r="V8" s="752">
        <v>98</v>
      </c>
      <c r="W8" s="752"/>
      <c r="X8" s="752"/>
      <c r="Y8" s="752"/>
      <c r="Z8" s="752"/>
      <c r="AA8" s="752">
        <v>0</v>
      </c>
      <c r="AB8" s="752"/>
      <c r="AC8" s="752"/>
      <c r="AD8" s="752"/>
      <c r="AE8" s="753"/>
      <c r="AF8" s="754" t="s">
        <v>118</v>
      </c>
      <c r="AG8" s="755"/>
      <c r="AH8" s="755"/>
      <c r="AI8" s="755"/>
      <c r="AJ8" s="756"/>
      <c r="AK8" s="737">
        <v>75</v>
      </c>
      <c r="AL8" s="738"/>
      <c r="AM8" s="738"/>
      <c r="AN8" s="738"/>
      <c r="AO8" s="738"/>
      <c r="AP8" s="738" t="s">
        <v>569</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542</v>
      </c>
      <c r="BT8" s="742"/>
      <c r="BU8" s="742"/>
      <c r="BV8" s="742"/>
      <c r="BW8" s="742"/>
      <c r="BX8" s="742"/>
      <c r="BY8" s="742"/>
      <c r="BZ8" s="742"/>
      <c r="CA8" s="742"/>
      <c r="CB8" s="742"/>
      <c r="CC8" s="742"/>
      <c r="CD8" s="742"/>
      <c r="CE8" s="742"/>
      <c r="CF8" s="742"/>
      <c r="CG8" s="743"/>
      <c r="CH8" s="744">
        <v>8</v>
      </c>
      <c r="CI8" s="745"/>
      <c r="CJ8" s="745"/>
      <c r="CK8" s="745"/>
      <c r="CL8" s="746"/>
      <c r="CM8" s="744">
        <v>97</v>
      </c>
      <c r="CN8" s="745"/>
      <c r="CO8" s="745"/>
      <c r="CP8" s="745"/>
      <c r="CQ8" s="746"/>
      <c r="CR8" s="744">
        <v>20</v>
      </c>
      <c r="CS8" s="745"/>
      <c r="CT8" s="745"/>
      <c r="CU8" s="745"/>
      <c r="CV8" s="746"/>
      <c r="CW8" s="744" t="s">
        <v>569</v>
      </c>
      <c r="CX8" s="745"/>
      <c r="CY8" s="745"/>
      <c r="CZ8" s="745"/>
      <c r="DA8" s="746"/>
      <c r="DB8" s="744" t="s">
        <v>569</v>
      </c>
      <c r="DC8" s="745"/>
      <c r="DD8" s="745"/>
      <c r="DE8" s="745"/>
      <c r="DF8" s="746"/>
      <c r="DG8" s="744" t="s">
        <v>569</v>
      </c>
      <c r="DH8" s="745"/>
      <c r="DI8" s="745"/>
      <c r="DJ8" s="745"/>
      <c r="DK8" s="746"/>
      <c r="DL8" s="744" t="s">
        <v>569</v>
      </c>
      <c r="DM8" s="745"/>
      <c r="DN8" s="745"/>
      <c r="DO8" s="745"/>
      <c r="DP8" s="746"/>
      <c r="DQ8" s="744" t="s">
        <v>569</v>
      </c>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240</v>
      </c>
      <c r="R9" s="752"/>
      <c r="S9" s="752"/>
      <c r="T9" s="752"/>
      <c r="U9" s="752"/>
      <c r="V9" s="752">
        <v>91</v>
      </c>
      <c r="W9" s="752"/>
      <c r="X9" s="752"/>
      <c r="Y9" s="752"/>
      <c r="Z9" s="752"/>
      <c r="AA9" s="752">
        <v>149</v>
      </c>
      <c r="AB9" s="752"/>
      <c r="AC9" s="752"/>
      <c r="AD9" s="752"/>
      <c r="AE9" s="753"/>
      <c r="AF9" s="754" t="s">
        <v>118</v>
      </c>
      <c r="AG9" s="755"/>
      <c r="AH9" s="755"/>
      <c r="AI9" s="755"/>
      <c r="AJ9" s="756"/>
      <c r="AK9" s="737">
        <v>14</v>
      </c>
      <c r="AL9" s="738"/>
      <c r="AM9" s="738"/>
      <c r="AN9" s="738"/>
      <c r="AO9" s="738"/>
      <c r="AP9" s="738">
        <v>69</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543</v>
      </c>
      <c r="BT9" s="742"/>
      <c r="BU9" s="742"/>
      <c r="BV9" s="742"/>
      <c r="BW9" s="742"/>
      <c r="BX9" s="742"/>
      <c r="BY9" s="742"/>
      <c r="BZ9" s="742"/>
      <c r="CA9" s="742"/>
      <c r="CB9" s="742"/>
      <c r="CC9" s="742"/>
      <c r="CD9" s="742"/>
      <c r="CE9" s="742"/>
      <c r="CF9" s="742"/>
      <c r="CG9" s="743"/>
      <c r="CH9" s="744">
        <v>-5</v>
      </c>
      <c r="CI9" s="745"/>
      <c r="CJ9" s="745"/>
      <c r="CK9" s="745"/>
      <c r="CL9" s="746"/>
      <c r="CM9" s="744">
        <v>3341</v>
      </c>
      <c r="CN9" s="745"/>
      <c r="CO9" s="745"/>
      <c r="CP9" s="745"/>
      <c r="CQ9" s="746"/>
      <c r="CR9" s="744">
        <v>2880</v>
      </c>
      <c r="CS9" s="745"/>
      <c r="CT9" s="745"/>
      <c r="CU9" s="745"/>
      <c r="CV9" s="746"/>
      <c r="CW9" s="744" t="s">
        <v>569</v>
      </c>
      <c r="CX9" s="745"/>
      <c r="CY9" s="745"/>
      <c r="CZ9" s="745"/>
      <c r="DA9" s="746"/>
      <c r="DB9" s="744" t="s">
        <v>569</v>
      </c>
      <c r="DC9" s="745"/>
      <c r="DD9" s="745"/>
      <c r="DE9" s="745"/>
      <c r="DF9" s="746"/>
      <c r="DG9" s="744" t="s">
        <v>569</v>
      </c>
      <c r="DH9" s="745"/>
      <c r="DI9" s="745"/>
      <c r="DJ9" s="745"/>
      <c r="DK9" s="746"/>
      <c r="DL9" s="744" t="s">
        <v>569</v>
      </c>
      <c r="DM9" s="745"/>
      <c r="DN9" s="745"/>
      <c r="DO9" s="745"/>
      <c r="DP9" s="746"/>
      <c r="DQ9" s="744" t="s">
        <v>569</v>
      </c>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74</v>
      </c>
      <c r="R10" s="752"/>
      <c r="S10" s="752"/>
      <c r="T10" s="752"/>
      <c r="U10" s="752"/>
      <c r="V10" s="752">
        <v>40</v>
      </c>
      <c r="W10" s="752"/>
      <c r="X10" s="752"/>
      <c r="Y10" s="752"/>
      <c r="Z10" s="752"/>
      <c r="AA10" s="752">
        <v>34</v>
      </c>
      <c r="AB10" s="752"/>
      <c r="AC10" s="752"/>
      <c r="AD10" s="752"/>
      <c r="AE10" s="753"/>
      <c r="AF10" s="754" t="s">
        <v>118</v>
      </c>
      <c r="AG10" s="755"/>
      <c r="AH10" s="755"/>
      <c r="AI10" s="755"/>
      <c r="AJ10" s="756"/>
      <c r="AK10" s="737">
        <v>0</v>
      </c>
      <c r="AL10" s="738"/>
      <c r="AM10" s="738"/>
      <c r="AN10" s="738"/>
      <c r="AO10" s="738"/>
      <c r="AP10" s="738">
        <v>29</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544</v>
      </c>
      <c r="BT10" s="742"/>
      <c r="BU10" s="742"/>
      <c r="BV10" s="742"/>
      <c r="BW10" s="742"/>
      <c r="BX10" s="742"/>
      <c r="BY10" s="742"/>
      <c r="BZ10" s="742"/>
      <c r="CA10" s="742"/>
      <c r="CB10" s="742"/>
      <c r="CC10" s="742"/>
      <c r="CD10" s="742"/>
      <c r="CE10" s="742"/>
      <c r="CF10" s="742"/>
      <c r="CG10" s="743"/>
      <c r="CH10" s="744">
        <v>-1</v>
      </c>
      <c r="CI10" s="745"/>
      <c r="CJ10" s="745"/>
      <c r="CK10" s="745"/>
      <c r="CL10" s="746"/>
      <c r="CM10" s="744">
        <v>235</v>
      </c>
      <c r="CN10" s="745"/>
      <c r="CO10" s="745"/>
      <c r="CP10" s="745"/>
      <c r="CQ10" s="746"/>
      <c r="CR10" s="744">
        <v>200</v>
      </c>
      <c r="CS10" s="745"/>
      <c r="CT10" s="745"/>
      <c r="CU10" s="745"/>
      <c r="CV10" s="746"/>
      <c r="CW10" s="744">
        <v>64</v>
      </c>
      <c r="CX10" s="745"/>
      <c r="CY10" s="745"/>
      <c r="CZ10" s="745"/>
      <c r="DA10" s="746"/>
      <c r="DB10" s="744" t="s">
        <v>569</v>
      </c>
      <c r="DC10" s="745"/>
      <c r="DD10" s="745"/>
      <c r="DE10" s="745"/>
      <c r="DF10" s="746"/>
      <c r="DG10" s="744" t="s">
        <v>569</v>
      </c>
      <c r="DH10" s="745"/>
      <c r="DI10" s="745"/>
      <c r="DJ10" s="745"/>
      <c r="DK10" s="746"/>
      <c r="DL10" s="744" t="s">
        <v>569</v>
      </c>
      <c r="DM10" s="745"/>
      <c r="DN10" s="745"/>
      <c r="DO10" s="745"/>
      <c r="DP10" s="746"/>
      <c r="DQ10" s="744" t="s">
        <v>569</v>
      </c>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306</v>
      </c>
      <c r="R11" s="752"/>
      <c r="S11" s="752"/>
      <c r="T11" s="752"/>
      <c r="U11" s="752"/>
      <c r="V11" s="752">
        <v>245</v>
      </c>
      <c r="W11" s="752"/>
      <c r="X11" s="752"/>
      <c r="Y11" s="752"/>
      <c r="Z11" s="752"/>
      <c r="AA11" s="752">
        <v>61</v>
      </c>
      <c r="AB11" s="752"/>
      <c r="AC11" s="752"/>
      <c r="AD11" s="752"/>
      <c r="AE11" s="753"/>
      <c r="AF11" s="754" t="s">
        <v>118</v>
      </c>
      <c r="AG11" s="755"/>
      <c r="AH11" s="755"/>
      <c r="AI11" s="755"/>
      <c r="AJ11" s="756"/>
      <c r="AK11" s="737">
        <v>4</v>
      </c>
      <c r="AL11" s="738"/>
      <c r="AM11" s="738"/>
      <c r="AN11" s="738"/>
      <c r="AO11" s="738"/>
      <c r="AP11" s="738">
        <v>599</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545</v>
      </c>
      <c r="BT11" s="742"/>
      <c r="BU11" s="742"/>
      <c r="BV11" s="742"/>
      <c r="BW11" s="742"/>
      <c r="BX11" s="742"/>
      <c r="BY11" s="742"/>
      <c r="BZ11" s="742"/>
      <c r="CA11" s="742"/>
      <c r="CB11" s="742"/>
      <c r="CC11" s="742"/>
      <c r="CD11" s="742"/>
      <c r="CE11" s="742"/>
      <c r="CF11" s="742"/>
      <c r="CG11" s="743"/>
      <c r="CH11" s="744">
        <v>0</v>
      </c>
      <c r="CI11" s="745"/>
      <c r="CJ11" s="745"/>
      <c r="CK11" s="745"/>
      <c r="CL11" s="746"/>
      <c r="CM11" s="744">
        <v>76</v>
      </c>
      <c r="CN11" s="745"/>
      <c r="CO11" s="745"/>
      <c r="CP11" s="745"/>
      <c r="CQ11" s="746"/>
      <c r="CR11" s="744">
        <v>42</v>
      </c>
      <c r="CS11" s="745"/>
      <c r="CT11" s="745"/>
      <c r="CU11" s="745"/>
      <c r="CV11" s="746"/>
      <c r="CW11" s="744">
        <v>8</v>
      </c>
      <c r="CX11" s="745"/>
      <c r="CY11" s="745"/>
      <c r="CZ11" s="745"/>
      <c r="DA11" s="746"/>
      <c r="DB11" s="744" t="s">
        <v>569</v>
      </c>
      <c r="DC11" s="745"/>
      <c r="DD11" s="745"/>
      <c r="DE11" s="745"/>
      <c r="DF11" s="746"/>
      <c r="DG11" s="744" t="s">
        <v>569</v>
      </c>
      <c r="DH11" s="745"/>
      <c r="DI11" s="745"/>
      <c r="DJ11" s="745"/>
      <c r="DK11" s="746"/>
      <c r="DL11" s="744" t="s">
        <v>569</v>
      </c>
      <c r="DM11" s="745"/>
      <c r="DN11" s="745"/>
      <c r="DO11" s="745"/>
      <c r="DP11" s="746"/>
      <c r="DQ11" s="744" t="s">
        <v>569</v>
      </c>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11193</v>
      </c>
      <c r="R12" s="752"/>
      <c r="S12" s="752"/>
      <c r="T12" s="752"/>
      <c r="U12" s="752"/>
      <c r="V12" s="752">
        <v>11193</v>
      </c>
      <c r="W12" s="752"/>
      <c r="X12" s="752"/>
      <c r="Y12" s="752"/>
      <c r="Z12" s="752"/>
      <c r="AA12" s="752">
        <v>0</v>
      </c>
      <c r="AB12" s="752"/>
      <c r="AC12" s="752"/>
      <c r="AD12" s="752"/>
      <c r="AE12" s="753"/>
      <c r="AF12" s="754" t="s">
        <v>118</v>
      </c>
      <c r="AG12" s="755"/>
      <c r="AH12" s="755"/>
      <c r="AI12" s="755"/>
      <c r="AJ12" s="756"/>
      <c r="AK12" s="737">
        <v>11188</v>
      </c>
      <c r="AL12" s="738"/>
      <c r="AM12" s="738"/>
      <c r="AN12" s="738"/>
      <c r="AO12" s="738"/>
      <c r="AP12" s="738" t="s">
        <v>569</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546</v>
      </c>
      <c r="BT12" s="742"/>
      <c r="BU12" s="742"/>
      <c r="BV12" s="742"/>
      <c r="BW12" s="742"/>
      <c r="BX12" s="742"/>
      <c r="BY12" s="742"/>
      <c r="BZ12" s="742"/>
      <c r="CA12" s="742"/>
      <c r="CB12" s="742"/>
      <c r="CC12" s="742"/>
      <c r="CD12" s="742"/>
      <c r="CE12" s="742"/>
      <c r="CF12" s="742"/>
      <c r="CG12" s="743"/>
      <c r="CH12" s="744">
        <v>0</v>
      </c>
      <c r="CI12" s="745"/>
      <c r="CJ12" s="745"/>
      <c r="CK12" s="745"/>
      <c r="CL12" s="746"/>
      <c r="CM12" s="744">
        <v>42</v>
      </c>
      <c r="CN12" s="745"/>
      <c r="CO12" s="745"/>
      <c r="CP12" s="745"/>
      <c r="CQ12" s="746"/>
      <c r="CR12" s="744">
        <v>10</v>
      </c>
      <c r="CS12" s="745"/>
      <c r="CT12" s="745"/>
      <c r="CU12" s="745"/>
      <c r="CV12" s="746"/>
      <c r="CW12" s="744" t="s">
        <v>569</v>
      </c>
      <c r="CX12" s="745"/>
      <c r="CY12" s="745"/>
      <c r="CZ12" s="745"/>
      <c r="DA12" s="746"/>
      <c r="DB12" s="744" t="s">
        <v>569</v>
      </c>
      <c r="DC12" s="745"/>
      <c r="DD12" s="745"/>
      <c r="DE12" s="745"/>
      <c r="DF12" s="746"/>
      <c r="DG12" s="744" t="s">
        <v>569</v>
      </c>
      <c r="DH12" s="745"/>
      <c r="DI12" s="745"/>
      <c r="DJ12" s="745"/>
      <c r="DK12" s="746"/>
      <c r="DL12" s="744" t="s">
        <v>569</v>
      </c>
      <c r="DM12" s="745"/>
      <c r="DN12" s="745"/>
      <c r="DO12" s="745"/>
      <c r="DP12" s="746"/>
      <c r="DQ12" s="744" t="s">
        <v>569</v>
      </c>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2336</v>
      </c>
      <c r="R13" s="752"/>
      <c r="S13" s="752"/>
      <c r="T13" s="752"/>
      <c r="U13" s="752"/>
      <c r="V13" s="752">
        <v>2224</v>
      </c>
      <c r="W13" s="752"/>
      <c r="X13" s="752"/>
      <c r="Y13" s="752"/>
      <c r="Z13" s="752"/>
      <c r="AA13" s="752">
        <v>111</v>
      </c>
      <c r="AB13" s="752"/>
      <c r="AC13" s="752"/>
      <c r="AD13" s="752"/>
      <c r="AE13" s="753"/>
      <c r="AF13" s="754">
        <v>111</v>
      </c>
      <c r="AG13" s="755"/>
      <c r="AH13" s="755"/>
      <c r="AI13" s="755"/>
      <c r="AJ13" s="756"/>
      <c r="AK13" s="737" t="s">
        <v>569</v>
      </c>
      <c r="AL13" s="738"/>
      <c r="AM13" s="738"/>
      <c r="AN13" s="738"/>
      <c r="AO13" s="738"/>
      <c r="AP13" s="738" t="s">
        <v>569</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547</v>
      </c>
      <c r="BT13" s="742"/>
      <c r="BU13" s="742"/>
      <c r="BV13" s="742"/>
      <c r="BW13" s="742"/>
      <c r="BX13" s="742"/>
      <c r="BY13" s="742"/>
      <c r="BZ13" s="742"/>
      <c r="CA13" s="742"/>
      <c r="CB13" s="742"/>
      <c r="CC13" s="742"/>
      <c r="CD13" s="742"/>
      <c r="CE13" s="742"/>
      <c r="CF13" s="742"/>
      <c r="CG13" s="743"/>
      <c r="CH13" s="744">
        <v>-2</v>
      </c>
      <c r="CI13" s="745"/>
      <c r="CJ13" s="745"/>
      <c r="CK13" s="745"/>
      <c r="CL13" s="746"/>
      <c r="CM13" s="744">
        <v>186</v>
      </c>
      <c r="CN13" s="745"/>
      <c r="CO13" s="745"/>
      <c r="CP13" s="745"/>
      <c r="CQ13" s="746"/>
      <c r="CR13" s="744">
        <v>135</v>
      </c>
      <c r="CS13" s="745"/>
      <c r="CT13" s="745"/>
      <c r="CU13" s="745"/>
      <c r="CV13" s="746"/>
      <c r="CW13" s="744" t="s">
        <v>569</v>
      </c>
      <c r="CX13" s="745"/>
      <c r="CY13" s="745"/>
      <c r="CZ13" s="745"/>
      <c r="DA13" s="746"/>
      <c r="DB13" s="744" t="s">
        <v>569</v>
      </c>
      <c r="DC13" s="745"/>
      <c r="DD13" s="745"/>
      <c r="DE13" s="745"/>
      <c r="DF13" s="746"/>
      <c r="DG13" s="744" t="s">
        <v>569</v>
      </c>
      <c r="DH13" s="745"/>
      <c r="DI13" s="745"/>
      <c r="DJ13" s="745"/>
      <c r="DK13" s="746"/>
      <c r="DL13" s="744" t="s">
        <v>569</v>
      </c>
      <c r="DM13" s="745"/>
      <c r="DN13" s="745"/>
      <c r="DO13" s="745"/>
      <c r="DP13" s="746"/>
      <c r="DQ13" s="744" t="s">
        <v>569</v>
      </c>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349</v>
      </c>
      <c r="R14" s="752"/>
      <c r="S14" s="752"/>
      <c r="T14" s="752"/>
      <c r="U14" s="752"/>
      <c r="V14" s="752">
        <v>349</v>
      </c>
      <c r="W14" s="752"/>
      <c r="X14" s="752"/>
      <c r="Y14" s="752"/>
      <c r="Z14" s="752"/>
      <c r="AA14" s="752">
        <v>0</v>
      </c>
      <c r="AB14" s="752"/>
      <c r="AC14" s="752"/>
      <c r="AD14" s="752"/>
      <c r="AE14" s="753"/>
      <c r="AF14" s="754" t="s">
        <v>118</v>
      </c>
      <c r="AG14" s="755"/>
      <c r="AH14" s="755"/>
      <c r="AI14" s="755"/>
      <c r="AJ14" s="756"/>
      <c r="AK14" s="737" t="s">
        <v>569</v>
      </c>
      <c r="AL14" s="738"/>
      <c r="AM14" s="738"/>
      <c r="AN14" s="738"/>
      <c r="AO14" s="738"/>
      <c r="AP14" s="738" t="s">
        <v>569</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548</v>
      </c>
      <c r="BT14" s="742"/>
      <c r="BU14" s="742"/>
      <c r="BV14" s="742"/>
      <c r="BW14" s="742"/>
      <c r="BX14" s="742"/>
      <c r="BY14" s="742"/>
      <c r="BZ14" s="742"/>
      <c r="CA14" s="742"/>
      <c r="CB14" s="742"/>
      <c r="CC14" s="742"/>
      <c r="CD14" s="742"/>
      <c r="CE14" s="742"/>
      <c r="CF14" s="742"/>
      <c r="CG14" s="743"/>
      <c r="CH14" s="744">
        <v>-21</v>
      </c>
      <c r="CI14" s="745"/>
      <c r="CJ14" s="745"/>
      <c r="CK14" s="745"/>
      <c r="CL14" s="746"/>
      <c r="CM14" s="744">
        <v>1319</v>
      </c>
      <c r="CN14" s="745"/>
      <c r="CO14" s="745"/>
      <c r="CP14" s="745"/>
      <c r="CQ14" s="746"/>
      <c r="CR14" s="744">
        <v>8</v>
      </c>
      <c r="CS14" s="745"/>
      <c r="CT14" s="745"/>
      <c r="CU14" s="745"/>
      <c r="CV14" s="746"/>
      <c r="CW14" s="744">
        <v>1212</v>
      </c>
      <c r="CX14" s="745"/>
      <c r="CY14" s="745"/>
      <c r="CZ14" s="745"/>
      <c r="DA14" s="746"/>
      <c r="DB14" s="744">
        <v>12</v>
      </c>
      <c r="DC14" s="745"/>
      <c r="DD14" s="745"/>
      <c r="DE14" s="745"/>
      <c r="DF14" s="746"/>
      <c r="DG14" s="744" t="s">
        <v>569</v>
      </c>
      <c r="DH14" s="745"/>
      <c r="DI14" s="745"/>
      <c r="DJ14" s="745"/>
      <c r="DK14" s="746"/>
      <c r="DL14" s="744" t="s">
        <v>569</v>
      </c>
      <c r="DM14" s="745"/>
      <c r="DN14" s="745"/>
      <c r="DO14" s="745"/>
      <c r="DP14" s="746"/>
      <c r="DQ14" s="744" t="s">
        <v>569</v>
      </c>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1">
        <v>135</v>
      </c>
      <c r="R15" s="752"/>
      <c r="S15" s="752"/>
      <c r="T15" s="752"/>
      <c r="U15" s="752"/>
      <c r="V15" s="752">
        <v>0</v>
      </c>
      <c r="W15" s="752"/>
      <c r="X15" s="752"/>
      <c r="Y15" s="752"/>
      <c r="Z15" s="752"/>
      <c r="AA15" s="752">
        <v>135</v>
      </c>
      <c r="AB15" s="752"/>
      <c r="AC15" s="752"/>
      <c r="AD15" s="752"/>
      <c r="AE15" s="753"/>
      <c r="AF15" s="754" t="s">
        <v>118</v>
      </c>
      <c r="AG15" s="755"/>
      <c r="AH15" s="755"/>
      <c r="AI15" s="755"/>
      <c r="AJ15" s="756"/>
      <c r="AK15" s="737">
        <v>0</v>
      </c>
      <c r="AL15" s="738"/>
      <c r="AM15" s="738"/>
      <c r="AN15" s="738"/>
      <c r="AO15" s="738"/>
      <c r="AP15" s="738" t="s">
        <v>569</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549</v>
      </c>
      <c r="BT15" s="742"/>
      <c r="BU15" s="742"/>
      <c r="BV15" s="742"/>
      <c r="BW15" s="742"/>
      <c r="BX15" s="742"/>
      <c r="BY15" s="742"/>
      <c r="BZ15" s="742"/>
      <c r="CA15" s="742"/>
      <c r="CB15" s="742"/>
      <c r="CC15" s="742"/>
      <c r="CD15" s="742"/>
      <c r="CE15" s="742"/>
      <c r="CF15" s="742"/>
      <c r="CG15" s="743"/>
      <c r="CH15" s="744">
        <v>-2</v>
      </c>
      <c r="CI15" s="745"/>
      <c r="CJ15" s="745"/>
      <c r="CK15" s="745"/>
      <c r="CL15" s="746"/>
      <c r="CM15" s="744">
        <v>1002</v>
      </c>
      <c r="CN15" s="745"/>
      <c r="CO15" s="745"/>
      <c r="CP15" s="745"/>
      <c r="CQ15" s="746"/>
      <c r="CR15" s="744">
        <v>11</v>
      </c>
      <c r="CS15" s="745"/>
      <c r="CT15" s="745"/>
      <c r="CU15" s="745"/>
      <c r="CV15" s="746"/>
      <c r="CW15" s="744">
        <v>96</v>
      </c>
      <c r="CX15" s="745"/>
      <c r="CY15" s="745"/>
      <c r="CZ15" s="745"/>
      <c r="DA15" s="746"/>
      <c r="DB15" s="744">
        <v>667</v>
      </c>
      <c r="DC15" s="745"/>
      <c r="DD15" s="745"/>
      <c r="DE15" s="745"/>
      <c r="DF15" s="746"/>
      <c r="DG15" s="744" t="s">
        <v>569</v>
      </c>
      <c r="DH15" s="745"/>
      <c r="DI15" s="745"/>
      <c r="DJ15" s="745"/>
      <c r="DK15" s="746"/>
      <c r="DL15" s="744">
        <v>19</v>
      </c>
      <c r="DM15" s="745"/>
      <c r="DN15" s="745"/>
      <c r="DO15" s="745"/>
      <c r="DP15" s="746"/>
      <c r="DQ15" s="744" t="s">
        <v>569</v>
      </c>
      <c r="DR15" s="745"/>
      <c r="DS15" s="745"/>
      <c r="DT15" s="745"/>
      <c r="DU15" s="746"/>
      <c r="DV15" s="741"/>
      <c r="DW15" s="742"/>
      <c r="DX15" s="742"/>
      <c r="DY15" s="742"/>
      <c r="DZ15" s="747"/>
      <c r="EA15" s="233"/>
    </row>
    <row r="16" spans="1:131" s="234" customFormat="1" ht="26.25" customHeight="1" x14ac:dyDescent="0.2">
      <c r="A16" s="237">
        <v>10</v>
      </c>
      <c r="B16" s="748" t="s">
        <v>363</v>
      </c>
      <c r="C16" s="749"/>
      <c r="D16" s="749"/>
      <c r="E16" s="749"/>
      <c r="F16" s="749"/>
      <c r="G16" s="749"/>
      <c r="H16" s="749"/>
      <c r="I16" s="749"/>
      <c r="J16" s="749"/>
      <c r="K16" s="749"/>
      <c r="L16" s="749"/>
      <c r="M16" s="749"/>
      <c r="N16" s="749"/>
      <c r="O16" s="749"/>
      <c r="P16" s="750"/>
      <c r="Q16" s="751">
        <v>282</v>
      </c>
      <c r="R16" s="752"/>
      <c r="S16" s="752"/>
      <c r="T16" s="752"/>
      <c r="U16" s="752"/>
      <c r="V16" s="752">
        <v>0</v>
      </c>
      <c r="W16" s="752"/>
      <c r="X16" s="752"/>
      <c r="Y16" s="752"/>
      <c r="Z16" s="752"/>
      <c r="AA16" s="752">
        <v>282</v>
      </c>
      <c r="AB16" s="752"/>
      <c r="AC16" s="752"/>
      <c r="AD16" s="752"/>
      <c r="AE16" s="753"/>
      <c r="AF16" s="754" t="s">
        <v>118</v>
      </c>
      <c r="AG16" s="755"/>
      <c r="AH16" s="755"/>
      <c r="AI16" s="755"/>
      <c r="AJ16" s="756"/>
      <c r="AK16" s="737">
        <v>0</v>
      </c>
      <c r="AL16" s="738"/>
      <c r="AM16" s="738"/>
      <c r="AN16" s="738"/>
      <c r="AO16" s="738"/>
      <c r="AP16" s="738" t="s">
        <v>569</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550</v>
      </c>
      <c r="BT16" s="742"/>
      <c r="BU16" s="742"/>
      <c r="BV16" s="742"/>
      <c r="BW16" s="742"/>
      <c r="BX16" s="742"/>
      <c r="BY16" s="742"/>
      <c r="BZ16" s="742"/>
      <c r="CA16" s="742"/>
      <c r="CB16" s="742"/>
      <c r="CC16" s="742"/>
      <c r="CD16" s="742"/>
      <c r="CE16" s="742"/>
      <c r="CF16" s="742"/>
      <c r="CG16" s="743"/>
      <c r="CH16" s="744">
        <v>1</v>
      </c>
      <c r="CI16" s="745"/>
      <c r="CJ16" s="745"/>
      <c r="CK16" s="745"/>
      <c r="CL16" s="746"/>
      <c r="CM16" s="744">
        <v>440</v>
      </c>
      <c r="CN16" s="745"/>
      <c r="CO16" s="745"/>
      <c r="CP16" s="745"/>
      <c r="CQ16" s="746"/>
      <c r="CR16" s="744">
        <v>404</v>
      </c>
      <c r="CS16" s="745"/>
      <c r="CT16" s="745"/>
      <c r="CU16" s="745"/>
      <c r="CV16" s="746"/>
      <c r="CW16" s="744" t="s">
        <v>569</v>
      </c>
      <c r="CX16" s="745"/>
      <c r="CY16" s="745"/>
      <c r="CZ16" s="745"/>
      <c r="DA16" s="746"/>
      <c r="DB16" s="744" t="s">
        <v>569</v>
      </c>
      <c r="DC16" s="745"/>
      <c r="DD16" s="745"/>
      <c r="DE16" s="745"/>
      <c r="DF16" s="746"/>
      <c r="DG16" s="744" t="s">
        <v>569</v>
      </c>
      <c r="DH16" s="745"/>
      <c r="DI16" s="745"/>
      <c r="DJ16" s="745"/>
      <c r="DK16" s="746"/>
      <c r="DL16" s="744" t="s">
        <v>569</v>
      </c>
      <c r="DM16" s="745"/>
      <c r="DN16" s="745"/>
      <c r="DO16" s="745"/>
      <c r="DP16" s="746"/>
      <c r="DQ16" s="744" t="s">
        <v>569</v>
      </c>
      <c r="DR16" s="745"/>
      <c r="DS16" s="745"/>
      <c r="DT16" s="745"/>
      <c r="DU16" s="746"/>
      <c r="DV16" s="741"/>
      <c r="DW16" s="742"/>
      <c r="DX16" s="742"/>
      <c r="DY16" s="742"/>
      <c r="DZ16" s="747"/>
      <c r="EA16" s="233"/>
    </row>
    <row r="17" spans="1:131" s="234" customFormat="1" ht="26.25" customHeight="1" x14ac:dyDescent="0.2">
      <c r="A17" s="237">
        <v>11</v>
      </c>
      <c r="B17" s="748" t="s">
        <v>364</v>
      </c>
      <c r="C17" s="749"/>
      <c r="D17" s="749"/>
      <c r="E17" s="749"/>
      <c r="F17" s="749"/>
      <c r="G17" s="749"/>
      <c r="H17" s="749"/>
      <c r="I17" s="749"/>
      <c r="J17" s="749"/>
      <c r="K17" s="749"/>
      <c r="L17" s="749"/>
      <c r="M17" s="749"/>
      <c r="N17" s="749"/>
      <c r="O17" s="749"/>
      <c r="P17" s="750"/>
      <c r="Q17" s="751">
        <v>99779</v>
      </c>
      <c r="R17" s="752"/>
      <c r="S17" s="752"/>
      <c r="T17" s="752"/>
      <c r="U17" s="752"/>
      <c r="V17" s="752">
        <v>99779</v>
      </c>
      <c r="W17" s="752"/>
      <c r="X17" s="752"/>
      <c r="Y17" s="752"/>
      <c r="Z17" s="752"/>
      <c r="AA17" s="752">
        <v>0</v>
      </c>
      <c r="AB17" s="752"/>
      <c r="AC17" s="752"/>
      <c r="AD17" s="752"/>
      <c r="AE17" s="753"/>
      <c r="AF17" s="754" t="s">
        <v>118</v>
      </c>
      <c r="AG17" s="755"/>
      <c r="AH17" s="755"/>
      <c r="AI17" s="755"/>
      <c r="AJ17" s="756"/>
      <c r="AK17" s="737">
        <v>70946</v>
      </c>
      <c r="AL17" s="738"/>
      <c r="AM17" s="738"/>
      <c r="AN17" s="738"/>
      <c r="AO17" s="738"/>
      <c r="AP17" s="738" t="s">
        <v>569</v>
      </c>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551</v>
      </c>
      <c r="BT17" s="742"/>
      <c r="BU17" s="742"/>
      <c r="BV17" s="742"/>
      <c r="BW17" s="742"/>
      <c r="BX17" s="742"/>
      <c r="BY17" s="742"/>
      <c r="BZ17" s="742"/>
      <c r="CA17" s="742"/>
      <c r="CB17" s="742"/>
      <c r="CC17" s="742"/>
      <c r="CD17" s="742"/>
      <c r="CE17" s="742"/>
      <c r="CF17" s="742"/>
      <c r="CG17" s="743"/>
      <c r="CH17" s="744">
        <v>2</v>
      </c>
      <c r="CI17" s="745"/>
      <c r="CJ17" s="745"/>
      <c r="CK17" s="745"/>
      <c r="CL17" s="746"/>
      <c r="CM17" s="744">
        <v>211</v>
      </c>
      <c r="CN17" s="745"/>
      <c r="CO17" s="745"/>
      <c r="CP17" s="745"/>
      <c r="CQ17" s="746"/>
      <c r="CR17" s="744">
        <v>1</v>
      </c>
      <c r="CS17" s="745"/>
      <c r="CT17" s="745"/>
      <c r="CU17" s="745"/>
      <c r="CV17" s="746"/>
      <c r="CW17" s="744" t="s">
        <v>569</v>
      </c>
      <c r="CX17" s="745"/>
      <c r="CY17" s="745"/>
      <c r="CZ17" s="745"/>
      <c r="DA17" s="746"/>
      <c r="DB17" s="744" t="s">
        <v>569</v>
      </c>
      <c r="DC17" s="745"/>
      <c r="DD17" s="745"/>
      <c r="DE17" s="745"/>
      <c r="DF17" s="746"/>
      <c r="DG17" s="744" t="s">
        <v>569</v>
      </c>
      <c r="DH17" s="745"/>
      <c r="DI17" s="745"/>
      <c r="DJ17" s="745"/>
      <c r="DK17" s="746"/>
      <c r="DL17" s="744" t="s">
        <v>569</v>
      </c>
      <c r="DM17" s="745"/>
      <c r="DN17" s="745"/>
      <c r="DO17" s="745"/>
      <c r="DP17" s="746"/>
      <c r="DQ17" s="744" t="s">
        <v>569</v>
      </c>
      <c r="DR17" s="745"/>
      <c r="DS17" s="745"/>
      <c r="DT17" s="745"/>
      <c r="DU17" s="746"/>
      <c r="DV17" s="741"/>
      <c r="DW17" s="742"/>
      <c r="DX17" s="742"/>
      <c r="DY17" s="742"/>
      <c r="DZ17" s="747"/>
      <c r="EA17" s="233"/>
    </row>
    <row r="18" spans="1:131" s="234" customFormat="1" ht="26.25" customHeight="1" x14ac:dyDescent="0.2">
      <c r="A18" s="237">
        <v>12</v>
      </c>
      <c r="B18" s="748" t="s">
        <v>365</v>
      </c>
      <c r="C18" s="749"/>
      <c r="D18" s="749"/>
      <c r="E18" s="749"/>
      <c r="F18" s="749"/>
      <c r="G18" s="749"/>
      <c r="H18" s="749"/>
      <c r="I18" s="749"/>
      <c r="J18" s="749"/>
      <c r="K18" s="749"/>
      <c r="L18" s="749"/>
      <c r="M18" s="749"/>
      <c r="N18" s="749"/>
      <c r="O18" s="749"/>
      <c r="P18" s="750"/>
      <c r="Q18" s="751">
        <v>1711</v>
      </c>
      <c r="R18" s="752"/>
      <c r="S18" s="752"/>
      <c r="T18" s="752"/>
      <c r="U18" s="752"/>
      <c r="V18" s="752">
        <v>658</v>
      </c>
      <c r="W18" s="752"/>
      <c r="X18" s="752"/>
      <c r="Y18" s="752"/>
      <c r="Z18" s="752"/>
      <c r="AA18" s="752">
        <v>1052</v>
      </c>
      <c r="AB18" s="752"/>
      <c r="AC18" s="752"/>
      <c r="AD18" s="752"/>
      <c r="AE18" s="753"/>
      <c r="AF18" s="754" t="s">
        <v>118</v>
      </c>
      <c r="AG18" s="755"/>
      <c r="AH18" s="755"/>
      <c r="AI18" s="755"/>
      <c r="AJ18" s="756"/>
      <c r="AK18" s="737">
        <v>2</v>
      </c>
      <c r="AL18" s="738"/>
      <c r="AM18" s="738"/>
      <c r="AN18" s="738"/>
      <c r="AO18" s="738"/>
      <c r="AP18" s="738" t="s">
        <v>569</v>
      </c>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552</v>
      </c>
      <c r="BT18" s="742"/>
      <c r="BU18" s="742"/>
      <c r="BV18" s="742"/>
      <c r="BW18" s="742"/>
      <c r="BX18" s="742"/>
      <c r="BY18" s="742"/>
      <c r="BZ18" s="742"/>
      <c r="CA18" s="742"/>
      <c r="CB18" s="742"/>
      <c r="CC18" s="742"/>
      <c r="CD18" s="742"/>
      <c r="CE18" s="742"/>
      <c r="CF18" s="742"/>
      <c r="CG18" s="743"/>
      <c r="CH18" s="744">
        <v>-4</v>
      </c>
      <c r="CI18" s="745"/>
      <c r="CJ18" s="745"/>
      <c r="CK18" s="745"/>
      <c r="CL18" s="746"/>
      <c r="CM18" s="744">
        <v>50</v>
      </c>
      <c r="CN18" s="745"/>
      <c r="CO18" s="745"/>
      <c r="CP18" s="745"/>
      <c r="CQ18" s="746"/>
      <c r="CR18" s="744">
        <v>20</v>
      </c>
      <c r="CS18" s="745"/>
      <c r="CT18" s="745"/>
      <c r="CU18" s="745"/>
      <c r="CV18" s="746"/>
      <c r="CW18" s="744">
        <v>0</v>
      </c>
      <c r="CX18" s="745"/>
      <c r="CY18" s="745"/>
      <c r="CZ18" s="745"/>
      <c r="DA18" s="746"/>
      <c r="DB18" s="744" t="s">
        <v>569</v>
      </c>
      <c r="DC18" s="745"/>
      <c r="DD18" s="745"/>
      <c r="DE18" s="745"/>
      <c r="DF18" s="746"/>
      <c r="DG18" s="744" t="s">
        <v>569</v>
      </c>
      <c r="DH18" s="745"/>
      <c r="DI18" s="745"/>
      <c r="DJ18" s="745"/>
      <c r="DK18" s="746"/>
      <c r="DL18" s="744" t="s">
        <v>569</v>
      </c>
      <c r="DM18" s="745"/>
      <c r="DN18" s="745"/>
      <c r="DO18" s="745"/>
      <c r="DP18" s="746"/>
      <c r="DQ18" s="744" t="s">
        <v>569</v>
      </c>
      <c r="DR18" s="745"/>
      <c r="DS18" s="745"/>
      <c r="DT18" s="745"/>
      <c r="DU18" s="746"/>
      <c r="DV18" s="741"/>
      <c r="DW18" s="742"/>
      <c r="DX18" s="742"/>
      <c r="DY18" s="742"/>
      <c r="DZ18" s="747"/>
      <c r="EA18" s="233"/>
    </row>
    <row r="19" spans="1:131" s="234" customFormat="1" ht="26.25" customHeight="1" x14ac:dyDescent="0.2">
      <c r="A19" s="237">
        <v>13</v>
      </c>
      <c r="B19" s="748" t="s">
        <v>366</v>
      </c>
      <c r="C19" s="749"/>
      <c r="D19" s="749"/>
      <c r="E19" s="749"/>
      <c r="F19" s="749"/>
      <c r="G19" s="749"/>
      <c r="H19" s="749"/>
      <c r="I19" s="749"/>
      <c r="J19" s="749"/>
      <c r="K19" s="749"/>
      <c r="L19" s="749"/>
      <c r="M19" s="749"/>
      <c r="N19" s="749"/>
      <c r="O19" s="749"/>
      <c r="P19" s="750"/>
      <c r="Q19" s="751">
        <v>2951</v>
      </c>
      <c r="R19" s="752"/>
      <c r="S19" s="752"/>
      <c r="T19" s="752"/>
      <c r="U19" s="752"/>
      <c r="V19" s="752">
        <v>2951</v>
      </c>
      <c r="W19" s="752"/>
      <c r="X19" s="752"/>
      <c r="Y19" s="752"/>
      <c r="Z19" s="752"/>
      <c r="AA19" s="752">
        <v>0</v>
      </c>
      <c r="AB19" s="752"/>
      <c r="AC19" s="752"/>
      <c r="AD19" s="752"/>
      <c r="AE19" s="753"/>
      <c r="AF19" s="754" t="s">
        <v>118</v>
      </c>
      <c r="AG19" s="755"/>
      <c r="AH19" s="755"/>
      <c r="AI19" s="755"/>
      <c r="AJ19" s="756"/>
      <c r="AK19" s="737" t="s">
        <v>569</v>
      </c>
      <c r="AL19" s="738"/>
      <c r="AM19" s="738"/>
      <c r="AN19" s="738"/>
      <c r="AO19" s="738"/>
      <c r="AP19" s="738">
        <v>14147</v>
      </c>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553</v>
      </c>
      <c r="BT19" s="742"/>
      <c r="BU19" s="742"/>
      <c r="BV19" s="742"/>
      <c r="BW19" s="742"/>
      <c r="BX19" s="742"/>
      <c r="BY19" s="742"/>
      <c r="BZ19" s="742"/>
      <c r="CA19" s="742"/>
      <c r="CB19" s="742"/>
      <c r="CC19" s="742"/>
      <c r="CD19" s="742"/>
      <c r="CE19" s="742"/>
      <c r="CF19" s="742"/>
      <c r="CG19" s="743"/>
      <c r="CH19" s="744">
        <v>0</v>
      </c>
      <c r="CI19" s="745"/>
      <c r="CJ19" s="745"/>
      <c r="CK19" s="745"/>
      <c r="CL19" s="746"/>
      <c r="CM19" s="744">
        <v>26</v>
      </c>
      <c r="CN19" s="745"/>
      <c r="CO19" s="745"/>
      <c r="CP19" s="745"/>
      <c r="CQ19" s="746"/>
      <c r="CR19" s="744">
        <v>5</v>
      </c>
      <c r="CS19" s="745"/>
      <c r="CT19" s="745"/>
      <c r="CU19" s="745"/>
      <c r="CV19" s="746"/>
      <c r="CW19" s="744" t="s">
        <v>569</v>
      </c>
      <c r="CX19" s="745"/>
      <c r="CY19" s="745"/>
      <c r="CZ19" s="745"/>
      <c r="DA19" s="746"/>
      <c r="DB19" s="744" t="s">
        <v>569</v>
      </c>
      <c r="DC19" s="745"/>
      <c r="DD19" s="745"/>
      <c r="DE19" s="745"/>
      <c r="DF19" s="746"/>
      <c r="DG19" s="744" t="s">
        <v>569</v>
      </c>
      <c r="DH19" s="745"/>
      <c r="DI19" s="745"/>
      <c r="DJ19" s="745"/>
      <c r="DK19" s="746"/>
      <c r="DL19" s="744" t="s">
        <v>569</v>
      </c>
      <c r="DM19" s="745"/>
      <c r="DN19" s="745"/>
      <c r="DO19" s="745"/>
      <c r="DP19" s="746"/>
      <c r="DQ19" s="744" t="s">
        <v>569</v>
      </c>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554</v>
      </c>
      <c r="BT20" s="742"/>
      <c r="BU20" s="742"/>
      <c r="BV20" s="742"/>
      <c r="BW20" s="742"/>
      <c r="BX20" s="742"/>
      <c r="BY20" s="742"/>
      <c r="BZ20" s="742"/>
      <c r="CA20" s="742"/>
      <c r="CB20" s="742"/>
      <c r="CC20" s="742"/>
      <c r="CD20" s="742"/>
      <c r="CE20" s="742"/>
      <c r="CF20" s="742"/>
      <c r="CG20" s="743"/>
      <c r="CH20" s="744">
        <v>35</v>
      </c>
      <c r="CI20" s="745"/>
      <c r="CJ20" s="745"/>
      <c r="CK20" s="745"/>
      <c r="CL20" s="746"/>
      <c r="CM20" s="744">
        <v>1905</v>
      </c>
      <c r="CN20" s="745"/>
      <c r="CO20" s="745"/>
      <c r="CP20" s="745"/>
      <c r="CQ20" s="746"/>
      <c r="CR20" s="744">
        <v>4</v>
      </c>
      <c r="CS20" s="745"/>
      <c r="CT20" s="745"/>
      <c r="CU20" s="745"/>
      <c r="CV20" s="746"/>
      <c r="CW20" s="744" t="s">
        <v>569</v>
      </c>
      <c r="CX20" s="745"/>
      <c r="CY20" s="745"/>
      <c r="CZ20" s="745"/>
      <c r="DA20" s="746"/>
      <c r="DB20" s="744" t="s">
        <v>569</v>
      </c>
      <c r="DC20" s="745"/>
      <c r="DD20" s="745"/>
      <c r="DE20" s="745"/>
      <c r="DF20" s="746"/>
      <c r="DG20" s="744" t="s">
        <v>569</v>
      </c>
      <c r="DH20" s="745"/>
      <c r="DI20" s="745"/>
      <c r="DJ20" s="745"/>
      <c r="DK20" s="746"/>
      <c r="DL20" s="744" t="s">
        <v>569</v>
      </c>
      <c r="DM20" s="745"/>
      <c r="DN20" s="745"/>
      <c r="DO20" s="745"/>
      <c r="DP20" s="746"/>
      <c r="DQ20" s="744" t="s">
        <v>569</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555</v>
      </c>
      <c r="BT21" s="742"/>
      <c r="BU21" s="742"/>
      <c r="BV21" s="742"/>
      <c r="BW21" s="742"/>
      <c r="BX21" s="742"/>
      <c r="BY21" s="742"/>
      <c r="BZ21" s="742"/>
      <c r="CA21" s="742"/>
      <c r="CB21" s="742"/>
      <c r="CC21" s="742"/>
      <c r="CD21" s="742"/>
      <c r="CE21" s="742"/>
      <c r="CF21" s="742"/>
      <c r="CG21" s="743"/>
      <c r="CH21" s="744">
        <v>0</v>
      </c>
      <c r="CI21" s="745"/>
      <c r="CJ21" s="745"/>
      <c r="CK21" s="745"/>
      <c r="CL21" s="746"/>
      <c r="CM21" s="744">
        <v>11</v>
      </c>
      <c r="CN21" s="745"/>
      <c r="CO21" s="745"/>
      <c r="CP21" s="745"/>
      <c r="CQ21" s="746"/>
      <c r="CR21" s="744">
        <v>2</v>
      </c>
      <c r="CS21" s="745"/>
      <c r="CT21" s="745"/>
      <c r="CU21" s="745"/>
      <c r="CV21" s="746"/>
      <c r="CW21" s="744">
        <v>13</v>
      </c>
      <c r="CX21" s="745"/>
      <c r="CY21" s="745"/>
      <c r="CZ21" s="745"/>
      <c r="DA21" s="746"/>
      <c r="DB21" s="744" t="s">
        <v>569</v>
      </c>
      <c r="DC21" s="745"/>
      <c r="DD21" s="745"/>
      <c r="DE21" s="745"/>
      <c r="DF21" s="746"/>
      <c r="DG21" s="744" t="s">
        <v>569</v>
      </c>
      <c r="DH21" s="745"/>
      <c r="DI21" s="745"/>
      <c r="DJ21" s="745"/>
      <c r="DK21" s="746"/>
      <c r="DL21" s="744" t="s">
        <v>569</v>
      </c>
      <c r="DM21" s="745"/>
      <c r="DN21" s="745"/>
      <c r="DO21" s="745"/>
      <c r="DP21" s="746"/>
      <c r="DQ21" s="744" t="s">
        <v>569</v>
      </c>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367</v>
      </c>
      <c r="BA22" s="780"/>
      <c r="BB22" s="780"/>
      <c r="BC22" s="780"/>
      <c r="BD22" s="781"/>
      <c r="BE22" s="232"/>
      <c r="BF22" s="232"/>
      <c r="BG22" s="232"/>
      <c r="BH22" s="232"/>
      <c r="BI22" s="232"/>
      <c r="BJ22" s="232"/>
      <c r="BK22" s="232"/>
      <c r="BL22" s="232"/>
      <c r="BM22" s="232"/>
      <c r="BN22" s="232"/>
      <c r="BO22" s="232"/>
      <c r="BP22" s="232"/>
      <c r="BQ22" s="237">
        <v>16</v>
      </c>
      <c r="BR22" s="238"/>
      <c r="BS22" s="741" t="s">
        <v>556</v>
      </c>
      <c r="BT22" s="742"/>
      <c r="BU22" s="742"/>
      <c r="BV22" s="742"/>
      <c r="BW22" s="742"/>
      <c r="BX22" s="742"/>
      <c r="BY22" s="742"/>
      <c r="BZ22" s="742"/>
      <c r="CA22" s="742"/>
      <c r="CB22" s="742"/>
      <c r="CC22" s="742"/>
      <c r="CD22" s="742"/>
      <c r="CE22" s="742"/>
      <c r="CF22" s="742"/>
      <c r="CG22" s="743"/>
      <c r="CH22" s="744">
        <v>-3</v>
      </c>
      <c r="CI22" s="745"/>
      <c r="CJ22" s="745"/>
      <c r="CK22" s="745"/>
      <c r="CL22" s="746"/>
      <c r="CM22" s="744">
        <v>3643</v>
      </c>
      <c r="CN22" s="745"/>
      <c r="CO22" s="745"/>
      <c r="CP22" s="745"/>
      <c r="CQ22" s="746"/>
      <c r="CR22" s="744">
        <v>30</v>
      </c>
      <c r="CS22" s="745"/>
      <c r="CT22" s="745"/>
      <c r="CU22" s="745"/>
      <c r="CV22" s="746"/>
      <c r="CW22" s="744">
        <v>282</v>
      </c>
      <c r="CX22" s="745"/>
      <c r="CY22" s="745"/>
      <c r="CZ22" s="745"/>
      <c r="DA22" s="746"/>
      <c r="DB22" s="744" t="s">
        <v>569</v>
      </c>
      <c r="DC22" s="745"/>
      <c r="DD22" s="745"/>
      <c r="DE22" s="745"/>
      <c r="DF22" s="746"/>
      <c r="DG22" s="744" t="s">
        <v>569</v>
      </c>
      <c r="DH22" s="745"/>
      <c r="DI22" s="745"/>
      <c r="DJ22" s="745"/>
      <c r="DK22" s="746"/>
      <c r="DL22" s="744" t="s">
        <v>569</v>
      </c>
      <c r="DM22" s="745"/>
      <c r="DN22" s="745"/>
      <c r="DO22" s="745"/>
      <c r="DP22" s="746"/>
      <c r="DQ22" s="744" t="s">
        <v>569</v>
      </c>
      <c r="DR22" s="745"/>
      <c r="DS22" s="745"/>
      <c r="DT22" s="745"/>
      <c r="DU22" s="746"/>
      <c r="DV22" s="741"/>
      <c r="DW22" s="742"/>
      <c r="DX22" s="742"/>
      <c r="DY22" s="742"/>
      <c r="DZ22" s="747"/>
      <c r="EA22" s="233"/>
    </row>
    <row r="23" spans="1:131" s="234" customFormat="1" ht="26.25" customHeight="1" thickBot="1" x14ac:dyDescent="0.25">
      <c r="A23" s="239" t="s">
        <v>368</v>
      </c>
      <c r="B23" s="757" t="s">
        <v>369</v>
      </c>
      <c r="C23" s="758"/>
      <c r="D23" s="758"/>
      <c r="E23" s="758"/>
      <c r="F23" s="758"/>
      <c r="G23" s="758"/>
      <c r="H23" s="758"/>
      <c r="I23" s="758"/>
      <c r="J23" s="758"/>
      <c r="K23" s="758"/>
      <c r="L23" s="758"/>
      <c r="M23" s="758"/>
      <c r="N23" s="758"/>
      <c r="O23" s="758"/>
      <c r="P23" s="759"/>
      <c r="Q23" s="760">
        <v>555611</v>
      </c>
      <c r="R23" s="761"/>
      <c r="S23" s="761"/>
      <c r="T23" s="761"/>
      <c r="U23" s="761"/>
      <c r="V23" s="761">
        <v>539571</v>
      </c>
      <c r="W23" s="761"/>
      <c r="X23" s="761"/>
      <c r="Y23" s="761"/>
      <c r="Z23" s="761"/>
      <c r="AA23" s="761">
        <v>16040</v>
      </c>
      <c r="AB23" s="761"/>
      <c r="AC23" s="761"/>
      <c r="AD23" s="761"/>
      <c r="AE23" s="762"/>
      <c r="AF23" s="763">
        <v>9639</v>
      </c>
      <c r="AG23" s="761"/>
      <c r="AH23" s="761"/>
      <c r="AI23" s="761"/>
      <c r="AJ23" s="764"/>
      <c r="AK23" s="765"/>
      <c r="AL23" s="766"/>
      <c r="AM23" s="766"/>
      <c r="AN23" s="766"/>
      <c r="AO23" s="766"/>
      <c r="AP23" s="761">
        <v>765466</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557</v>
      </c>
      <c r="BT23" s="742"/>
      <c r="BU23" s="742"/>
      <c r="BV23" s="742"/>
      <c r="BW23" s="742"/>
      <c r="BX23" s="742"/>
      <c r="BY23" s="742"/>
      <c r="BZ23" s="742"/>
      <c r="CA23" s="742"/>
      <c r="CB23" s="742"/>
      <c r="CC23" s="742"/>
      <c r="CD23" s="742"/>
      <c r="CE23" s="742"/>
      <c r="CF23" s="742"/>
      <c r="CG23" s="743"/>
      <c r="CH23" s="744">
        <v>4</v>
      </c>
      <c r="CI23" s="745"/>
      <c r="CJ23" s="745"/>
      <c r="CK23" s="745"/>
      <c r="CL23" s="746"/>
      <c r="CM23" s="744">
        <v>537</v>
      </c>
      <c r="CN23" s="745"/>
      <c r="CO23" s="745"/>
      <c r="CP23" s="745"/>
      <c r="CQ23" s="746"/>
      <c r="CR23" s="744">
        <v>70</v>
      </c>
      <c r="CS23" s="745"/>
      <c r="CT23" s="745"/>
      <c r="CU23" s="745"/>
      <c r="CV23" s="746"/>
      <c r="CW23" s="744">
        <v>26</v>
      </c>
      <c r="CX23" s="745"/>
      <c r="CY23" s="745"/>
      <c r="CZ23" s="745"/>
      <c r="DA23" s="746"/>
      <c r="DB23" s="744" t="s">
        <v>569</v>
      </c>
      <c r="DC23" s="745"/>
      <c r="DD23" s="745"/>
      <c r="DE23" s="745"/>
      <c r="DF23" s="746"/>
      <c r="DG23" s="744" t="s">
        <v>569</v>
      </c>
      <c r="DH23" s="745"/>
      <c r="DI23" s="745"/>
      <c r="DJ23" s="745"/>
      <c r="DK23" s="746"/>
      <c r="DL23" s="744" t="s">
        <v>569</v>
      </c>
      <c r="DM23" s="745"/>
      <c r="DN23" s="745"/>
      <c r="DO23" s="745"/>
      <c r="DP23" s="746"/>
      <c r="DQ23" s="744" t="s">
        <v>569</v>
      </c>
      <c r="DR23" s="745"/>
      <c r="DS23" s="745"/>
      <c r="DT23" s="745"/>
      <c r="DU23" s="746"/>
      <c r="DV23" s="741"/>
      <c r="DW23" s="742"/>
      <c r="DX23" s="742"/>
      <c r="DY23" s="742"/>
      <c r="DZ23" s="747"/>
      <c r="EA23" s="233"/>
    </row>
    <row r="24" spans="1:131" s="234" customFormat="1" ht="26.25" customHeight="1" x14ac:dyDescent="0.2">
      <c r="A24" s="782" t="s">
        <v>370</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558</v>
      </c>
      <c r="BT24" s="742"/>
      <c r="BU24" s="742"/>
      <c r="BV24" s="742"/>
      <c r="BW24" s="742"/>
      <c r="BX24" s="742"/>
      <c r="BY24" s="742"/>
      <c r="BZ24" s="742"/>
      <c r="CA24" s="742"/>
      <c r="CB24" s="742"/>
      <c r="CC24" s="742"/>
      <c r="CD24" s="742"/>
      <c r="CE24" s="742"/>
      <c r="CF24" s="742"/>
      <c r="CG24" s="743"/>
      <c r="CH24" s="744">
        <v>-73</v>
      </c>
      <c r="CI24" s="745"/>
      <c r="CJ24" s="745"/>
      <c r="CK24" s="745"/>
      <c r="CL24" s="746"/>
      <c r="CM24" s="744">
        <v>29</v>
      </c>
      <c r="CN24" s="745"/>
      <c r="CO24" s="745"/>
      <c r="CP24" s="745"/>
      <c r="CQ24" s="746"/>
      <c r="CR24" s="744">
        <v>96</v>
      </c>
      <c r="CS24" s="745"/>
      <c r="CT24" s="745"/>
      <c r="CU24" s="745"/>
      <c r="CV24" s="746"/>
      <c r="CW24" s="744">
        <v>75</v>
      </c>
      <c r="CX24" s="745"/>
      <c r="CY24" s="745"/>
      <c r="CZ24" s="745"/>
      <c r="DA24" s="746"/>
      <c r="DB24" s="744" t="s">
        <v>569</v>
      </c>
      <c r="DC24" s="745"/>
      <c r="DD24" s="745"/>
      <c r="DE24" s="745"/>
      <c r="DF24" s="746"/>
      <c r="DG24" s="744" t="s">
        <v>569</v>
      </c>
      <c r="DH24" s="745"/>
      <c r="DI24" s="745"/>
      <c r="DJ24" s="745"/>
      <c r="DK24" s="746"/>
      <c r="DL24" s="744" t="s">
        <v>569</v>
      </c>
      <c r="DM24" s="745"/>
      <c r="DN24" s="745"/>
      <c r="DO24" s="745"/>
      <c r="DP24" s="746"/>
      <c r="DQ24" s="744" t="s">
        <v>569</v>
      </c>
      <c r="DR24" s="745"/>
      <c r="DS24" s="745"/>
      <c r="DT24" s="745"/>
      <c r="DU24" s="746"/>
      <c r="DV24" s="741"/>
      <c r="DW24" s="742"/>
      <c r="DX24" s="742"/>
      <c r="DY24" s="742"/>
      <c r="DZ24" s="747"/>
      <c r="EA24" s="233"/>
    </row>
    <row r="25" spans="1:131" ht="26.25" customHeight="1" thickBot="1" x14ac:dyDescent="0.25">
      <c r="A25" s="693" t="s">
        <v>371</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559</v>
      </c>
      <c r="BT25" s="742"/>
      <c r="BU25" s="742"/>
      <c r="BV25" s="742"/>
      <c r="BW25" s="742"/>
      <c r="BX25" s="742"/>
      <c r="BY25" s="742"/>
      <c r="BZ25" s="742"/>
      <c r="CA25" s="742"/>
      <c r="CB25" s="742"/>
      <c r="CC25" s="742"/>
      <c r="CD25" s="742"/>
      <c r="CE25" s="742"/>
      <c r="CF25" s="742"/>
      <c r="CG25" s="743"/>
      <c r="CH25" s="744">
        <v>7</v>
      </c>
      <c r="CI25" s="745"/>
      <c r="CJ25" s="745"/>
      <c r="CK25" s="745"/>
      <c r="CL25" s="746"/>
      <c r="CM25" s="744">
        <v>485</v>
      </c>
      <c r="CN25" s="745"/>
      <c r="CO25" s="745"/>
      <c r="CP25" s="745"/>
      <c r="CQ25" s="746"/>
      <c r="CR25" s="744">
        <v>78</v>
      </c>
      <c r="CS25" s="745"/>
      <c r="CT25" s="745"/>
      <c r="CU25" s="745"/>
      <c r="CV25" s="746"/>
      <c r="CW25" s="744">
        <v>8</v>
      </c>
      <c r="CX25" s="745"/>
      <c r="CY25" s="745"/>
      <c r="CZ25" s="745"/>
      <c r="DA25" s="746"/>
      <c r="DB25" s="744" t="s">
        <v>569</v>
      </c>
      <c r="DC25" s="745"/>
      <c r="DD25" s="745"/>
      <c r="DE25" s="745"/>
      <c r="DF25" s="746"/>
      <c r="DG25" s="744" t="s">
        <v>569</v>
      </c>
      <c r="DH25" s="745"/>
      <c r="DI25" s="745"/>
      <c r="DJ25" s="745"/>
      <c r="DK25" s="746"/>
      <c r="DL25" s="744" t="s">
        <v>569</v>
      </c>
      <c r="DM25" s="745"/>
      <c r="DN25" s="745"/>
      <c r="DO25" s="745"/>
      <c r="DP25" s="746"/>
      <c r="DQ25" s="744" t="s">
        <v>569</v>
      </c>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372</v>
      </c>
      <c r="R26" s="702"/>
      <c r="S26" s="702"/>
      <c r="T26" s="702"/>
      <c r="U26" s="703"/>
      <c r="V26" s="701" t="s">
        <v>373</v>
      </c>
      <c r="W26" s="702"/>
      <c r="X26" s="702"/>
      <c r="Y26" s="702"/>
      <c r="Z26" s="703"/>
      <c r="AA26" s="701" t="s">
        <v>374</v>
      </c>
      <c r="AB26" s="702"/>
      <c r="AC26" s="702"/>
      <c r="AD26" s="702"/>
      <c r="AE26" s="702"/>
      <c r="AF26" s="788" t="s">
        <v>375</v>
      </c>
      <c r="AG26" s="789"/>
      <c r="AH26" s="789"/>
      <c r="AI26" s="789"/>
      <c r="AJ26" s="790"/>
      <c r="AK26" s="702" t="s">
        <v>376</v>
      </c>
      <c r="AL26" s="702"/>
      <c r="AM26" s="702"/>
      <c r="AN26" s="702"/>
      <c r="AO26" s="703"/>
      <c r="AP26" s="701" t="s">
        <v>377</v>
      </c>
      <c r="AQ26" s="702"/>
      <c r="AR26" s="702"/>
      <c r="AS26" s="702"/>
      <c r="AT26" s="703"/>
      <c r="AU26" s="701" t="s">
        <v>378</v>
      </c>
      <c r="AV26" s="702"/>
      <c r="AW26" s="702"/>
      <c r="AX26" s="702"/>
      <c r="AY26" s="703"/>
      <c r="AZ26" s="701" t="s">
        <v>379</v>
      </c>
      <c r="BA26" s="702"/>
      <c r="BB26" s="702"/>
      <c r="BC26" s="702"/>
      <c r="BD26" s="703"/>
      <c r="BE26" s="701" t="s">
        <v>344</v>
      </c>
      <c r="BF26" s="702"/>
      <c r="BG26" s="702"/>
      <c r="BH26" s="702"/>
      <c r="BI26" s="708"/>
      <c r="BJ26" s="231"/>
      <c r="BK26" s="231"/>
      <c r="BL26" s="231"/>
      <c r="BM26" s="231"/>
      <c r="BN26" s="231"/>
      <c r="BO26" s="240"/>
      <c r="BP26" s="240"/>
      <c r="BQ26" s="237">
        <v>20</v>
      </c>
      <c r="BR26" s="238"/>
      <c r="BS26" s="741" t="s">
        <v>560</v>
      </c>
      <c r="BT26" s="742"/>
      <c r="BU26" s="742"/>
      <c r="BV26" s="742"/>
      <c r="BW26" s="742"/>
      <c r="BX26" s="742"/>
      <c r="BY26" s="742"/>
      <c r="BZ26" s="742"/>
      <c r="CA26" s="742"/>
      <c r="CB26" s="742"/>
      <c r="CC26" s="742"/>
      <c r="CD26" s="742"/>
      <c r="CE26" s="742"/>
      <c r="CF26" s="742"/>
      <c r="CG26" s="743"/>
      <c r="CH26" s="744">
        <v>0</v>
      </c>
      <c r="CI26" s="745"/>
      <c r="CJ26" s="745"/>
      <c r="CK26" s="745"/>
      <c r="CL26" s="746"/>
      <c r="CM26" s="744">
        <v>53</v>
      </c>
      <c r="CN26" s="745"/>
      <c r="CO26" s="745"/>
      <c r="CP26" s="745"/>
      <c r="CQ26" s="746"/>
      <c r="CR26" s="744">
        <v>20</v>
      </c>
      <c r="CS26" s="745"/>
      <c r="CT26" s="745"/>
      <c r="CU26" s="745"/>
      <c r="CV26" s="746"/>
      <c r="CW26" s="744">
        <v>14</v>
      </c>
      <c r="CX26" s="745"/>
      <c r="CY26" s="745"/>
      <c r="CZ26" s="745"/>
      <c r="DA26" s="746"/>
      <c r="DB26" s="744" t="s">
        <v>569</v>
      </c>
      <c r="DC26" s="745"/>
      <c r="DD26" s="745"/>
      <c r="DE26" s="745"/>
      <c r="DF26" s="746"/>
      <c r="DG26" s="744" t="s">
        <v>569</v>
      </c>
      <c r="DH26" s="745"/>
      <c r="DI26" s="745"/>
      <c r="DJ26" s="745"/>
      <c r="DK26" s="746"/>
      <c r="DL26" s="744" t="s">
        <v>569</v>
      </c>
      <c r="DM26" s="745"/>
      <c r="DN26" s="745"/>
      <c r="DO26" s="745"/>
      <c r="DP26" s="746"/>
      <c r="DQ26" s="744" t="s">
        <v>569</v>
      </c>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561</v>
      </c>
      <c r="BT27" s="742"/>
      <c r="BU27" s="742"/>
      <c r="BV27" s="742"/>
      <c r="BW27" s="742"/>
      <c r="BX27" s="742"/>
      <c r="BY27" s="742"/>
      <c r="BZ27" s="742"/>
      <c r="CA27" s="742"/>
      <c r="CB27" s="742"/>
      <c r="CC27" s="742"/>
      <c r="CD27" s="742"/>
      <c r="CE27" s="742"/>
      <c r="CF27" s="742"/>
      <c r="CG27" s="743"/>
      <c r="CH27" s="744">
        <v>1</v>
      </c>
      <c r="CI27" s="745"/>
      <c r="CJ27" s="745"/>
      <c r="CK27" s="745"/>
      <c r="CL27" s="746"/>
      <c r="CM27" s="744">
        <v>645</v>
      </c>
      <c r="CN27" s="745"/>
      <c r="CO27" s="745"/>
      <c r="CP27" s="745"/>
      <c r="CQ27" s="746"/>
      <c r="CR27" s="744">
        <v>250</v>
      </c>
      <c r="CS27" s="745"/>
      <c r="CT27" s="745"/>
      <c r="CU27" s="745"/>
      <c r="CV27" s="746"/>
      <c r="CW27" s="744" t="s">
        <v>569</v>
      </c>
      <c r="CX27" s="745"/>
      <c r="CY27" s="745"/>
      <c r="CZ27" s="745"/>
      <c r="DA27" s="746"/>
      <c r="DB27" s="744" t="s">
        <v>569</v>
      </c>
      <c r="DC27" s="745"/>
      <c r="DD27" s="745"/>
      <c r="DE27" s="745"/>
      <c r="DF27" s="746"/>
      <c r="DG27" s="744" t="s">
        <v>569</v>
      </c>
      <c r="DH27" s="745"/>
      <c r="DI27" s="745"/>
      <c r="DJ27" s="745"/>
      <c r="DK27" s="746"/>
      <c r="DL27" s="744" t="s">
        <v>569</v>
      </c>
      <c r="DM27" s="745"/>
      <c r="DN27" s="745"/>
      <c r="DO27" s="745"/>
      <c r="DP27" s="746"/>
      <c r="DQ27" s="744" t="s">
        <v>569</v>
      </c>
      <c r="DR27" s="745"/>
      <c r="DS27" s="745"/>
      <c r="DT27" s="745"/>
      <c r="DU27" s="746"/>
      <c r="DV27" s="741"/>
      <c r="DW27" s="742"/>
      <c r="DX27" s="742"/>
      <c r="DY27" s="742"/>
      <c r="DZ27" s="747"/>
      <c r="EA27" s="229"/>
    </row>
    <row r="28" spans="1:131" ht="26.25" customHeight="1" thickTop="1" x14ac:dyDescent="0.2">
      <c r="A28" s="241">
        <v>1</v>
      </c>
      <c r="B28" s="717" t="s">
        <v>380</v>
      </c>
      <c r="C28" s="718"/>
      <c r="D28" s="718"/>
      <c r="E28" s="718"/>
      <c r="F28" s="718"/>
      <c r="G28" s="718"/>
      <c r="H28" s="718"/>
      <c r="I28" s="718"/>
      <c r="J28" s="718"/>
      <c r="K28" s="718"/>
      <c r="L28" s="718"/>
      <c r="M28" s="718"/>
      <c r="N28" s="718"/>
      <c r="O28" s="718"/>
      <c r="P28" s="719"/>
      <c r="Q28" s="798">
        <v>90898</v>
      </c>
      <c r="R28" s="799"/>
      <c r="S28" s="799"/>
      <c r="T28" s="799"/>
      <c r="U28" s="799"/>
      <c r="V28" s="799">
        <v>90388</v>
      </c>
      <c r="W28" s="799"/>
      <c r="X28" s="799"/>
      <c r="Y28" s="799"/>
      <c r="Z28" s="799"/>
      <c r="AA28" s="799">
        <v>510</v>
      </c>
      <c r="AB28" s="799"/>
      <c r="AC28" s="799"/>
      <c r="AD28" s="799"/>
      <c r="AE28" s="800"/>
      <c r="AF28" s="801">
        <v>510</v>
      </c>
      <c r="AG28" s="799"/>
      <c r="AH28" s="799"/>
      <c r="AI28" s="799"/>
      <c r="AJ28" s="802"/>
      <c r="AK28" s="803">
        <v>7698</v>
      </c>
      <c r="AL28" s="804"/>
      <c r="AM28" s="804"/>
      <c r="AN28" s="804"/>
      <c r="AO28" s="804"/>
      <c r="AP28" s="804" t="s">
        <v>474</v>
      </c>
      <c r="AQ28" s="804"/>
      <c r="AR28" s="804"/>
      <c r="AS28" s="804"/>
      <c r="AT28" s="804"/>
      <c r="AU28" s="804" t="s">
        <v>474</v>
      </c>
      <c r="AV28" s="804"/>
      <c r="AW28" s="804"/>
      <c r="AX28" s="804"/>
      <c r="AY28" s="804"/>
      <c r="AZ28" s="805" t="s">
        <v>474</v>
      </c>
      <c r="BA28" s="805"/>
      <c r="BB28" s="805"/>
      <c r="BC28" s="805"/>
      <c r="BD28" s="805"/>
      <c r="BE28" s="796"/>
      <c r="BF28" s="796"/>
      <c r="BG28" s="796"/>
      <c r="BH28" s="796"/>
      <c r="BI28" s="797"/>
      <c r="BJ28" s="231"/>
      <c r="BK28" s="231"/>
      <c r="BL28" s="231"/>
      <c r="BM28" s="231"/>
      <c r="BN28" s="231"/>
      <c r="BO28" s="240"/>
      <c r="BP28" s="240"/>
      <c r="BQ28" s="237">
        <v>22</v>
      </c>
      <c r="BR28" s="238"/>
      <c r="BS28" s="741" t="s">
        <v>562</v>
      </c>
      <c r="BT28" s="742"/>
      <c r="BU28" s="742"/>
      <c r="BV28" s="742"/>
      <c r="BW28" s="742"/>
      <c r="BX28" s="742"/>
      <c r="BY28" s="742"/>
      <c r="BZ28" s="742"/>
      <c r="CA28" s="742"/>
      <c r="CB28" s="742"/>
      <c r="CC28" s="742"/>
      <c r="CD28" s="742"/>
      <c r="CE28" s="742"/>
      <c r="CF28" s="742"/>
      <c r="CG28" s="743"/>
      <c r="CH28" s="744">
        <v>0</v>
      </c>
      <c r="CI28" s="745"/>
      <c r="CJ28" s="745"/>
      <c r="CK28" s="745"/>
      <c r="CL28" s="746"/>
      <c r="CM28" s="744">
        <v>490</v>
      </c>
      <c r="CN28" s="745"/>
      <c r="CO28" s="745"/>
      <c r="CP28" s="745"/>
      <c r="CQ28" s="746"/>
      <c r="CR28" s="744">
        <v>200</v>
      </c>
      <c r="CS28" s="745"/>
      <c r="CT28" s="745"/>
      <c r="CU28" s="745"/>
      <c r="CV28" s="746"/>
      <c r="CW28" s="744">
        <v>2</v>
      </c>
      <c r="CX28" s="745"/>
      <c r="CY28" s="745"/>
      <c r="CZ28" s="745"/>
      <c r="DA28" s="746"/>
      <c r="DB28" s="744" t="s">
        <v>569</v>
      </c>
      <c r="DC28" s="745"/>
      <c r="DD28" s="745"/>
      <c r="DE28" s="745"/>
      <c r="DF28" s="746"/>
      <c r="DG28" s="744" t="s">
        <v>569</v>
      </c>
      <c r="DH28" s="745"/>
      <c r="DI28" s="745"/>
      <c r="DJ28" s="745"/>
      <c r="DK28" s="746"/>
      <c r="DL28" s="744" t="s">
        <v>569</v>
      </c>
      <c r="DM28" s="745"/>
      <c r="DN28" s="745"/>
      <c r="DO28" s="745"/>
      <c r="DP28" s="746"/>
      <c r="DQ28" s="744" t="s">
        <v>569</v>
      </c>
      <c r="DR28" s="745"/>
      <c r="DS28" s="745"/>
      <c r="DT28" s="745"/>
      <c r="DU28" s="746"/>
      <c r="DV28" s="741"/>
      <c r="DW28" s="742"/>
      <c r="DX28" s="742"/>
      <c r="DY28" s="742"/>
      <c r="DZ28" s="747"/>
      <c r="EA28" s="229"/>
    </row>
    <row r="29" spans="1:131" ht="26.25" customHeight="1" x14ac:dyDescent="0.2">
      <c r="A29" s="241">
        <v>2</v>
      </c>
      <c r="B29" s="748" t="s">
        <v>381</v>
      </c>
      <c r="C29" s="749"/>
      <c r="D29" s="749"/>
      <c r="E29" s="749"/>
      <c r="F29" s="749"/>
      <c r="G29" s="749"/>
      <c r="H29" s="749"/>
      <c r="I29" s="749"/>
      <c r="J29" s="749"/>
      <c r="K29" s="749"/>
      <c r="L29" s="749"/>
      <c r="M29" s="749"/>
      <c r="N29" s="749"/>
      <c r="O29" s="749"/>
      <c r="P29" s="750"/>
      <c r="Q29" s="751">
        <v>389</v>
      </c>
      <c r="R29" s="752"/>
      <c r="S29" s="752"/>
      <c r="T29" s="752"/>
      <c r="U29" s="752"/>
      <c r="V29" s="752">
        <v>408</v>
      </c>
      <c r="W29" s="752"/>
      <c r="X29" s="752"/>
      <c r="Y29" s="752"/>
      <c r="Z29" s="752"/>
      <c r="AA29" s="752">
        <v>-19</v>
      </c>
      <c r="AB29" s="752"/>
      <c r="AC29" s="752"/>
      <c r="AD29" s="752"/>
      <c r="AE29" s="753"/>
      <c r="AF29" s="794">
        <v>2113</v>
      </c>
      <c r="AG29" s="752"/>
      <c r="AH29" s="752"/>
      <c r="AI29" s="752"/>
      <c r="AJ29" s="795"/>
      <c r="AK29" s="810" t="s">
        <v>474</v>
      </c>
      <c r="AL29" s="806"/>
      <c r="AM29" s="806"/>
      <c r="AN29" s="806"/>
      <c r="AO29" s="806"/>
      <c r="AP29" s="806">
        <v>4</v>
      </c>
      <c r="AQ29" s="806"/>
      <c r="AR29" s="806"/>
      <c r="AS29" s="806"/>
      <c r="AT29" s="806"/>
      <c r="AU29" s="806" t="s">
        <v>474</v>
      </c>
      <c r="AV29" s="806"/>
      <c r="AW29" s="806"/>
      <c r="AX29" s="806"/>
      <c r="AY29" s="806"/>
      <c r="AZ29" s="807" t="s">
        <v>474</v>
      </c>
      <c r="BA29" s="807"/>
      <c r="BB29" s="807"/>
      <c r="BC29" s="807"/>
      <c r="BD29" s="807"/>
      <c r="BE29" s="808" t="s">
        <v>382</v>
      </c>
      <c r="BF29" s="808"/>
      <c r="BG29" s="808"/>
      <c r="BH29" s="808"/>
      <c r="BI29" s="809"/>
      <c r="BJ29" s="231"/>
      <c r="BK29" s="231"/>
      <c r="BL29" s="231"/>
      <c r="BM29" s="231"/>
      <c r="BN29" s="231"/>
      <c r="BO29" s="240"/>
      <c r="BP29" s="240"/>
      <c r="BQ29" s="237">
        <v>23</v>
      </c>
      <c r="BR29" s="238"/>
      <c r="BS29" s="741" t="s">
        <v>563</v>
      </c>
      <c r="BT29" s="742"/>
      <c r="BU29" s="742"/>
      <c r="BV29" s="742"/>
      <c r="BW29" s="742"/>
      <c r="BX29" s="742"/>
      <c r="BY29" s="742"/>
      <c r="BZ29" s="742"/>
      <c r="CA29" s="742"/>
      <c r="CB29" s="742"/>
      <c r="CC29" s="742"/>
      <c r="CD29" s="742"/>
      <c r="CE29" s="742"/>
      <c r="CF29" s="742"/>
      <c r="CG29" s="743"/>
      <c r="CH29" s="744">
        <v>-69</v>
      </c>
      <c r="CI29" s="745"/>
      <c r="CJ29" s="745"/>
      <c r="CK29" s="745"/>
      <c r="CL29" s="746"/>
      <c r="CM29" s="744">
        <v>814</v>
      </c>
      <c r="CN29" s="745"/>
      <c r="CO29" s="745"/>
      <c r="CP29" s="745"/>
      <c r="CQ29" s="746"/>
      <c r="CR29" s="744">
        <v>10</v>
      </c>
      <c r="CS29" s="745"/>
      <c r="CT29" s="745"/>
      <c r="CU29" s="745"/>
      <c r="CV29" s="746"/>
      <c r="CW29" s="744" t="s">
        <v>569</v>
      </c>
      <c r="CX29" s="745"/>
      <c r="CY29" s="745"/>
      <c r="CZ29" s="745"/>
      <c r="DA29" s="746"/>
      <c r="DB29" s="744" t="s">
        <v>569</v>
      </c>
      <c r="DC29" s="745"/>
      <c r="DD29" s="745"/>
      <c r="DE29" s="745"/>
      <c r="DF29" s="746"/>
      <c r="DG29" s="744" t="s">
        <v>569</v>
      </c>
      <c r="DH29" s="745"/>
      <c r="DI29" s="745"/>
      <c r="DJ29" s="745"/>
      <c r="DK29" s="746"/>
      <c r="DL29" s="744" t="s">
        <v>569</v>
      </c>
      <c r="DM29" s="745"/>
      <c r="DN29" s="745"/>
      <c r="DO29" s="745"/>
      <c r="DP29" s="746"/>
      <c r="DQ29" s="744" t="s">
        <v>569</v>
      </c>
      <c r="DR29" s="745"/>
      <c r="DS29" s="745"/>
      <c r="DT29" s="745"/>
      <c r="DU29" s="746"/>
      <c r="DV29" s="741"/>
      <c r="DW29" s="742"/>
      <c r="DX29" s="742"/>
      <c r="DY29" s="742"/>
      <c r="DZ29" s="747"/>
      <c r="EA29" s="229"/>
    </row>
    <row r="30" spans="1:131" ht="26.25" customHeight="1" x14ac:dyDescent="0.2">
      <c r="A30" s="241">
        <v>3</v>
      </c>
      <c r="B30" s="748" t="s">
        <v>383</v>
      </c>
      <c r="C30" s="749"/>
      <c r="D30" s="749"/>
      <c r="E30" s="749"/>
      <c r="F30" s="749"/>
      <c r="G30" s="749"/>
      <c r="H30" s="749"/>
      <c r="I30" s="749"/>
      <c r="J30" s="749"/>
      <c r="K30" s="749"/>
      <c r="L30" s="749"/>
      <c r="M30" s="749"/>
      <c r="N30" s="749"/>
      <c r="O30" s="749"/>
      <c r="P30" s="750"/>
      <c r="Q30" s="751">
        <v>1092</v>
      </c>
      <c r="R30" s="752"/>
      <c r="S30" s="752"/>
      <c r="T30" s="752"/>
      <c r="U30" s="752"/>
      <c r="V30" s="752">
        <v>602</v>
      </c>
      <c r="W30" s="752"/>
      <c r="X30" s="752"/>
      <c r="Y30" s="752"/>
      <c r="Z30" s="752"/>
      <c r="AA30" s="752">
        <v>490</v>
      </c>
      <c r="AB30" s="752"/>
      <c r="AC30" s="752"/>
      <c r="AD30" s="752"/>
      <c r="AE30" s="753"/>
      <c r="AF30" s="794">
        <v>441</v>
      </c>
      <c r="AG30" s="752"/>
      <c r="AH30" s="752"/>
      <c r="AI30" s="752"/>
      <c r="AJ30" s="795"/>
      <c r="AK30" s="810" t="s">
        <v>474</v>
      </c>
      <c r="AL30" s="806"/>
      <c r="AM30" s="806"/>
      <c r="AN30" s="806"/>
      <c r="AO30" s="806"/>
      <c r="AP30" s="806">
        <v>4211</v>
      </c>
      <c r="AQ30" s="806"/>
      <c r="AR30" s="806"/>
      <c r="AS30" s="806"/>
      <c r="AT30" s="806"/>
      <c r="AU30" s="806" t="s">
        <v>474</v>
      </c>
      <c r="AV30" s="806"/>
      <c r="AW30" s="806"/>
      <c r="AX30" s="806"/>
      <c r="AY30" s="806"/>
      <c r="AZ30" s="807" t="s">
        <v>474</v>
      </c>
      <c r="BA30" s="807"/>
      <c r="BB30" s="807"/>
      <c r="BC30" s="807"/>
      <c r="BD30" s="807"/>
      <c r="BE30" s="808" t="s">
        <v>384</v>
      </c>
      <c r="BF30" s="808"/>
      <c r="BG30" s="808"/>
      <c r="BH30" s="808"/>
      <c r="BI30" s="809"/>
      <c r="BJ30" s="231"/>
      <c r="BK30" s="231"/>
      <c r="BL30" s="231"/>
      <c r="BM30" s="231"/>
      <c r="BN30" s="231"/>
      <c r="BO30" s="240"/>
      <c r="BP30" s="240"/>
      <c r="BQ30" s="237">
        <v>24</v>
      </c>
      <c r="BR30" s="238"/>
      <c r="BS30" s="741" t="s">
        <v>564</v>
      </c>
      <c r="BT30" s="742"/>
      <c r="BU30" s="742"/>
      <c r="BV30" s="742"/>
      <c r="BW30" s="742"/>
      <c r="BX30" s="742"/>
      <c r="BY30" s="742"/>
      <c r="BZ30" s="742"/>
      <c r="CA30" s="742"/>
      <c r="CB30" s="742"/>
      <c r="CC30" s="742"/>
      <c r="CD30" s="742"/>
      <c r="CE30" s="742"/>
      <c r="CF30" s="742"/>
      <c r="CG30" s="743"/>
      <c r="CH30" s="744">
        <v>71</v>
      </c>
      <c r="CI30" s="745"/>
      <c r="CJ30" s="745"/>
      <c r="CK30" s="745"/>
      <c r="CL30" s="746"/>
      <c r="CM30" s="744">
        <v>2059</v>
      </c>
      <c r="CN30" s="745"/>
      <c r="CO30" s="745"/>
      <c r="CP30" s="745"/>
      <c r="CQ30" s="746"/>
      <c r="CR30" s="744">
        <v>604</v>
      </c>
      <c r="CS30" s="745"/>
      <c r="CT30" s="745"/>
      <c r="CU30" s="745"/>
      <c r="CV30" s="746"/>
      <c r="CW30" s="744" t="s">
        <v>569</v>
      </c>
      <c r="CX30" s="745"/>
      <c r="CY30" s="745"/>
      <c r="CZ30" s="745"/>
      <c r="DA30" s="746"/>
      <c r="DB30" s="744">
        <v>21</v>
      </c>
      <c r="DC30" s="745"/>
      <c r="DD30" s="745"/>
      <c r="DE30" s="745"/>
      <c r="DF30" s="746"/>
      <c r="DG30" s="744" t="s">
        <v>569</v>
      </c>
      <c r="DH30" s="745"/>
      <c r="DI30" s="745"/>
      <c r="DJ30" s="745"/>
      <c r="DK30" s="746"/>
      <c r="DL30" s="744" t="s">
        <v>569</v>
      </c>
      <c r="DM30" s="745"/>
      <c r="DN30" s="745"/>
      <c r="DO30" s="745"/>
      <c r="DP30" s="746"/>
      <c r="DQ30" s="744" t="s">
        <v>569</v>
      </c>
      <c r="DR30" s="745"/>
      <c r="DS30" s="745"/>
      <c r="DT30" s="745"/>
      <c r="DU30" s="746"/>
      <c r="DV30" s="741"/>
      <c r="DW30" s="742"/>
      <c r="DX30" s="742"/>
      <c r="DY30" s="742"/>
      <c r="DZ30" s="747"/>
      <c r="EA30" s="229"/>
    </row>
    <row r="31" spans="1:131" ht="26.25" customHeight="1" x14ac:dyDescent="0.2">
      <c r="A31" s="241">
        <v>4</v>
      </c>
      <c r="B31" s="748" t="s">
        <v>385</v>
      </c>
      <c r="C31" s="749"/>
      <c r="D31" s="749"/>
      <c r="E31" s="749"/>
      <c r="F31" s="749"/>
      <c r="G31" s="749"/>
      <c r="H31" s="749"/>
      <c r="I31" s="749"/>
      <c r="J31" s="749"/>
      <c r="K31" s="749"/>
      <c r="L31" s="749"/>
      <c r="M31" s="749"/>
      <c r="N31" s="749"/>
      <c r="O31" s="749"/>
      <c r="P31" s="750"/>
      <c r="Q31" s="751">
        <v>1673</v>
      </c>
      <c r="R31" s="752"/>
      <c r="S31" s="752"/>
      <c r="T31" s="752"/>
      <c r="U31" s="752"/>
      <c r="V31" s="752">
        <v>1672</v>
      </c>
      <c r="W31" s="752"/>
      <c r="X31" s="752"/>
      <c r="Y31" s="752"/>
      <c r="Z31" s="752"/>
      <c r="AA31" s="752">
        <v>1</v>
      </c>
      <c r="AB31" s="752"/>
      <c r="AC31" s="752"/>
      <c r="AD31" s="752"/>
      <c r="AE31" s="753"/>
      <c r="AF31" s="794" t="s">
        <v>118</v>
      </c>
      <c r="AG31" s="752"/>
      <c r="AH31" s="752"/>
      <c r="AI31" s="752"/>
      <c r="AJ31" s="795"/>
      <c r="AK31" s="810" t="s">
        <v>474</v>
      </c>
      <c r="AL31" s="806"/>
      <c r="AM31" s="806"/>
      <c r="AN31" s="806"/>
      <c r="AO31" s="806"/>
      <c r="AP31" s="806">
        <v>2797</v>
      </c>
      <c r="AQ31" s="806"/>
      <c r="AR31" s="806"/>
      <c r="AS31" s="806"/>
      <c r="AT31" s="806"/>
      <c r="AU31" s="806" t="s">
        <v>474</v>
      </c>
      <c r="AV31" s="806"/>
      <c r="AW31" s="806"/>
      <c r="AX31" s="806"/>
      <c r="AY31" s="806"/>
      <c r="AZ31" s="807" t="s">
        <v>474</v>
      </c>
      <c r="BA31" s="807"/>
      <c r="BB31" s="807"/>
      <c r="BC31" s="807"/>
      <c r="BD31" s="807"/>
      <c r="BE31" s="808" t="s">
        <v>384</v>
      </c>
      <c r="BF31" s="808"/>
      <c r="BG31" s="808"/>
      <c r="BH31" s="808"/>
      <c r="BI31" s="809"/>
      <c r="BJ31" s="231"/>
      <c r="BK31" s="231"/>
      <c r="BL31" s="231"/>
      <c r="BM31" s="231"/>
      <c r="BN31" s="231"/>
      <c r="BO31" s="240"/>
      <c r="BP31" s="240"/>
      <c r="BQ31" s="237">
        <v>25</v>
      </c>
      <c r="BR31" s="238"/>
      <c r="BS31" s="741" t="s">
        <v>565</v>
      </c>
      <c r="BT31" s="742"/>
      <c r="BU31" s="742"/>
      <c r="BV31" s="742"/>
      <c r="BW31" s="742"/>
      <c r="BX31" s="742"/>
      <c r="BY31" s="742"/>
      <c r="BZ31" s="742"/>
      <c r="CA31" s="742"/>
      <c r="CB31" s="742"/>
      <c r="CC31" s="742"/>
      <c r="CD31" s="742"/>
      <c r="CE31" s="742"/>
      <c r="CF31" s="742"/>
      <c r="CG31" s="743"/>
      <c r="CH31" s="744">
        <v>8</v>
      </c>
      <c r="CI31" s="745"/>
      <c r="CJ31" s="745"/>
      <c r="CK31" s="745"/>
      <c r="CL31" s="746"/>
      <c r="CM31" s="744">
        <v>1658</v>
      </c>
      <c r="CN31" s="745"/>
      <c r="CO31" s="745"/>
      <c r="CP31" s="745"/>
      <c r="CQ31" s="746"/>
      <c r="CR31" s="744">
        <v>30</v>
      </c>
      <c r="CS31" s="745"/>
      <c r="CT31" s="745"/>
      <c r="CU31" s="745"/>
      <c r="CV31" s="746"/>
      <c r="CW31" s="744" t="s">
        <v>569</v>
      </c>
      <c r="CX31" s="745"/>
      <c r="CY31" s="745"/>
      <c r="CZ31" s="745"/>
      <c r="DA31" s="746"/>
      <c r="DB31" s="744" t="s">
        <v>569</v>
      </c>
      <c r="DC31" s="745"/>
      <c r="DD31" s="745"/>
      <c r="DE31" s="745"/>
      <c r="DF31" s="746"/>
      <c r="DG31" s="744" t="s">
        <v>569</v>
      </c>
      <c r="DH31" s="745"/>
      <c r="DI31" s="745"/>
      <c r="DJ31" s="745"/>
      <c r="DK31" s="746"/>
      <c r="DL31" s="744" t="s">
        <v>569</v>
      </c>
      <c r="DM31" s="745"/>
      <c r="DN31" s="745"/>
      <c r="DO31" s="745"/>
      <c r="DP31" s="746"/>
      <c r="DQ31" s="744" t="s">
        <v>569</v>
      </c>
      <c r="DR31" s="745"/>
      <c r="DS31" s="745"/>
      <c r="DT31" s="745"/>
      <c r="DU31" s="746"/>
      <c r="DV31" s="741"/>
      <c r="DW31" s="742"/>
      <c r="DX31" s="742"/>
      <c r="DY31" s="742"/>
      <c r="DZ31" s="747"/>
      <c r="EA31" s="229"/>
    </row>
    <row r="32" spans="1:131" ht="26.25" customHeight="1" x14ac:dyDescent="0.2">
      <c r="A32" s="241">
        <v>5</v>
      </c>
      <c r="B32" s="748"/>
      <c r="C32" s="749"/>
      <c r="D32" s="749"/>
      <c r="E32" s="749"/>
      <c r="F32" s="749"/>
      <c r="G32" s="749"/>
      <c r="H32" s="749"/>
      <c r="I32" s="749"/>
      <c r="J32" s="749"/>
      <c r="K32" s="749"/>
      <c r="L32" s="749"/>
      <c r="M32" s="749"/>
      <c r="N32" s="749"/>
      <c r="O32" s="749"/>
      <c r="P32" s="750"/>
      <c r="Q32" s="751"/>
      <c r="R32" s="752"/>
      <c r="S32" s="752"/>
      <c r="T32" s="752"/>
      <c r="U32" s="752"/>
      <c r="V32" s="752"/>
      <c r="W32" s="752"/>
      <c r="X32" s="752"/>
      <c r="Y32" s="752"/>
      <c r="Z32" s="752"/>
      <c r="AA32" s="752"/>
      <c r="AB32" s="752"/>
      <c r="AC32" s="752"/>
      <c r="AD32" s="752"/>
      <c r="AE32" s="753"/>
      <c r="AF32" s="794"/>
      <c r="AG32" s="752"/>
      <c r="AH32" s="752"/>
      <c r="AI32" s="752"/>
      <c r="AJ32" s="795"/>
      <c r="AK32" s="810"/>
      <c r="AL32" s="806"/>
      <c r="AM32" s="806"/>
      <c r="AN32" s="806"/>
      <c r="AO32" s="806"/>
      <c r="AP32" s="806"/>
      <c r="AQ32" s="806"/>
      <c r="AR32" s="806"/>
      <c r="AS32" s="806"/>
      <c r="AT32" s="806"/>
      <c r="AU32" s="806"/>
      <c r="AV32" s="806"/>
      <c r="AW32" s="806"/>
      <c r="AX32" s="806"/>
      <c r="AY32" s="806"/>
      <c r="AZ32" s="807"/>
      <c r="BA32" s="807"/>
      <c r="BB32" s="807"/>
      <c r="BC32" s="807"/>
      <c r="BD32" s="807"/>
      <c r="BE32" s="808"/>
      <c r="BF32" s="808"/>
      <c r="BG32" s="808"/>
      <c r="BH32" s="808"/>
      <c r="BI32" s="809"/>
      <c r="BJ32" s="231"/>
      <c r="BK32" s="231"/>
      <c r="BL32" s="231"/>
      <c r="BM32" s="231"/>
      <c r="BN32" s="231"/>
      <c r="BO32" s="240"/>
      <c r="BP32" s="240"/>
      <c r="BQ32" s="237">
        <v>26</v>
      </c>
      <c r="BR32" s="238"/>
      <c r="BS32" s="741" t="s">
        <v>566</v>
      </c>
      <c r="BT32" s="742"/>
      <c r="BU32" s="742"/>
      <c r="BV32" s="742"/>
      <c r="BW32" s="742"/>
      <c r="BX32" s="742"/>
      <c r="BY32" s="742"/>
      <c r="BZ32" s="742"/>
      <c r="CA32" s="742"/>
      <c r="CB32" s="742"/>
      <c r="CC32" s="742"/>
      <c r="CD32" s="742"/>
      <c r="CE32" s="742"/>
      <c r="CF32" s="742"/>
      <c r="CG32" s="743"/>
      <c r="CH32" s="744">
        <v>0</v>
      </c>
      <c r="CI32" s="745"/>
      <c r="CJ32" s="745"/>
      <c r="CK32" s="745"/>
      <c r="CL32" s="746"/>
      <c r="CM32" s="744">
        <v>9890</v>
      </c>
      <c r="CN32" s="745"/>
      <c r="CO32" s="745"/>
      <c r="CP32" s="745"/>
      <c r="CQ32" s="746"/>
      <c r="CR32" s="744">
        <v>7490</v>
      </c>
      <c r="CS32" s="745"/>
      <c r="CT32" s="745"/>
      <c r="CU32" s="745"/>
      <c r="CV32" s="746"/>
      <c r="CW32" s="744" t="s">
        <v>569</v>
      </c>
      <c r="CX32" s="745"/>
      <c r="CY32" s="745"/>
      <c r="CZ32" s="745"/>
      <c r="DA32" s="746"/>
      <c r="DB32" s="744">
        <v>450</v>
      </c>
      <c r="DC32" s="745"/>
      <c r="DD32" s="745"/>
      <c r="DE32" s="745"/>
      <c r="DF32" s="746"/>
      <c r="DG32" s="744">
        <v>573</v>
      </c>
      <c r="DH32" s="745"/>
      <c r="DI32" s="745"/>
      <c r="DJ32" s="745"/>
      <c r="DK32" s="746"/>
      <c r="DL32" s="744" t="s">
        <v>569</v>
      </c>
      <c r="DM32" s="745"/>
      <c r="DN32" s="745"/>
      <c r="DO32" s="745"/>
      <c r="DP32" s="746"/>
      <c r="DQ32" s="744" t="s">
        <v>569</v>
      </c>
      <c r="DR32" s="745"/>
      <c r="DS32" s="745"/>
      <c r="DT32" s="745"/>
      <c r="DU32" s="746"/>
      <c r="DV32" s="741"/>
      <c r="DW32" s="742"/>
      <c r="DX32" s="742"/>
      <c r="DY32" s="742"/>
      <c r="DZ32" s="747"/>
      <c r="EA32" s="229"/>
    </row>
    <row r="33" spans="1:131" ht="26.25" customHeight="1" x14ac:dyDescent="0.2">
      <c r="A33" s="241">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4"/>
      <c r="AG33" s="752"/>
      <c r="AH33" s="752"/>
      <c r="AI33" s="752"/>
      <c r="AJ33" s="795"/>
      <c r="AK33" s="810"/>
      <c r="AL33" s="806"/>
      <c r="AM33" s="806"/>
      <c r="AN33" s="806"/>
      <c r="AO33" s="806"/>
      <c r="AP33" s="806"/>
      <c r="AQ33" s="806"/>
      <c r="AR33" s="806"/>
      <c r="AS33" s="806"/>
      <c r="AT33" s="806"/>
      <c r="AU33" s="806"/>
      <c r="AV33" s="806"/>
      <c r="AW33" s="806"/>
      <c r="AX33" s="806"/>
      <c r="AY33" s="806"/>
      <c r="AZ33" s="807"/>
      <c r="BA33" s="807"/>
      <c r="BB33" s="807"/>
      <c r="BC33" s="807"/>
      <c r="BD33" s="807"/>
      <c r="BE33" s="808"/>
      <c r="BF33" s="808"/>
      <c r="BG33" s="808"/>
      <c r="BH33" s="808"/>
      <c r="BI33" s="809"/>
      <c r="BJ33" s="231"/>
      <c r="BK33" s="231"/>
      <c r="BL33" s="231"/>
      <c r="BM33" s="231"/>
      <c r="BN33" s="231"/>
      <c r="BO33" s="240"/>
      <c r="BP33" s="240"/>
      <c r="BQ33" s="237">
        <v>27</v>
      </c>
      <c r="BR33" s="238"/>
      <c r="BS33" s="741" t="s">
        <v>567</v>
      </c>
      <c r="BT33" s="742"/>
      <c r="BU33" s="742"/>
      <c r="BV33" s="742"/>
      <c r="BW33" s="742"/>
      <c r="BX33" s="742"/>
      <c r="BY33" s="742"/>
      <c r="BZ33" s="742"/>
      <c r="CA33" s="742"/>
      <c r="CB33" s="742"/>
      <c r="CC33" s="742"/>
      <c r="CD33" s="742"/>
      <c r="CE33" s="742"/>
      <c r="CF33" s="742"/>
      <c r="CG33" s="743"/>
      <c r="CH33" s="744">
        <v>2</v>
      </c>
      <c r="CI33" s="745"/>
      <c r="CJ33" s="745"/>
      <c r="CK33" s="745"/>
      <c r="CL33" s="746"/>
      <c r="CM33" s="744">
        <v>1469</v>
      </c>
      <c r="CN33" s="745"/>
      <c r="CO33" s="745"/>
      <c r="CP33" s="745"/>
      <c r="CQ33" s="746"/>
      <c r="CR33" s="744">
        <v>116</v>
      </c>
      <c r="CS33" s="745"/>
      <c r="CT33" s="745"/>
      <c r="CU33" s="745"/>
      <c r="CV33" s="746"/>
      <c r="CW33" s="744">
        <v>334</v>
      </c>
      <c r="CX33" s="745"/>
      <c r="CY33" s="745"/>
      <c r="CZ33" s="745"/>
      <c r="DA33" s="746"/>
      <c r="DB33" s="744" t="s">
        <v>569</v>
      </c>
      <c r="DC33" s="745"/>
      <c r="DD33" s="745"/>
      <c r="DE33" s="745"/>
      <c r="DF33" s="746"/>
      <c r="DG33" s="744" t="s">
        <v>569</v>
      </c>
      <c r="DH33" s="745"/>
      <c r="DI33" s="745"/>
      <c r="DJ33" s="745"/>
      <c r="DK33" s="746"/>
      <c r="DL33" s="744" t="s">
        <v>569</v>
      </c>
      <c r="DM33" s="745"/>
      <c r="DN33" s="745"/>
      <c r="DO33" s="745"/>
      <c r="DP33" s="746"/>
      <c r="DQ33" s="744" t="s">
        <v>569</v>
      </c>
      <c r="DR33" s="745"/>
      <c r="DS33" s="745"/>
      <c r="DT33" s="745"/>
      <c r="DU33" s="746"/>
      <c r="DV33" s="741"/>
      <c r="DW33" s="742"/>
      <c r="DX33" s="742"/>
      <c r="DY33" s="742"/>
      <c r="DZ33" s="747"/>
      <c r="EA33" s="229"/>
    </row>
    <row r="34" spans="1:131" ht="26.25" customHeight="1" x14ac:dyDescent="0.2">
      <c r="A34" s="241">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1"/>
      <c r="BK34" s="231"/>
      <c r="BL34" s="231"/>
      <c r="BM34" s="231"/>
      <c r="BN34" s="231"/>
      <c r="BO34" s="240"/>
      <c r="BP34" s="240"/>
      <c r="BQ34" s="237">
        <v>28</v>
      </c>
      <c r="BR34" s="238"/>
      <c r="BS34" s="741" t="s">
        <v>568</v>
      </c>
      <c r="BT34" s="742"/>
      <c r="BU34" s="742"/>
      <c r="BV34" s="742"/>
      <c r="BW34" s="742"/>
      <c r="BX34" s="742"/>
      <c r="BY34" s="742"/>
      <c r="BZ34" s="742"/>
      <c r="CA34" s="742"/>
      <c r="CB34" s="742"/>
      <c r="CC34" s="742"/>
      <c r="CD34" s="742"/>
      <c r="CE34" s="742"/>
      <c r="CF34" s="742"/>
      <c r="CG34" s="743"/>
      <c r="CH34" s="744">
        <v>183</v>
      </c>
      <c r="CI34" s="745"/>
      <c r="CJ34" s="745"/>
      <c r="CK34" s="745"/>
      <c r="CL34" s="746"/>
      <c r="CM34" s="744">
        <v>12558</v>
      </c>
      <c r="CN34" s="745"/>
      <c r="CO34" s="745"/>
      <c r="CP34" s="745"/>
      <c r="CQ34" s="746"/>
      <c r="CR34" s="744">
        <v>2317</v>
      </c>
      <c r="CS34" s="745"/>
      <c r="CT34" s="745"/>
      <c r="CU34" s="745"/>
      <c r="CV34" s="746"/>
      <c r="CW34" s="744">
        <v>1483</v>
      </c>
      <c r="CX34" s="745"/>
      <c r="CY34" s="745"/>
      <c r="CZ34" s="745"/>
      <c r="DA34" s="746"/>
      <c r="DB34" s="744">
        <v>13127</v>
      </c>
      <c r="DC34" s="745"/>
      <c r="DD34" s="745"/>
      <c r="DE34" s="745"/>
      <c r="DF34" s="746"/>
      <c r="DG34" s="744" t="s">
        <v>569</v>
      </c>
      <c r="DH34" s="745"/>
      <c r="DI34" s="745"/>
      <c r="DJ34" s="745"/>
      <c r="DK34" s="746"/>
      <c r="DL34" s="744" t="s">
        <v>569</v>
      </c>
      <c r="DM34" s="745"/>
      <c r="DN34" s="745"/>
      <c r="DO34" s="745"/>
      <c r="DP34" s="746"/>
      <c r="DQ34" s="744" t="s">
        <v>569</v>
      </c>
      <c r="DR34" s="745"/>
      <c r="DS34" s="745"/>
      <c r="DT34" s="745"/>
      <c r="DU34" s="746"/>
      <c r="DV34" s="741"/>
      <c r="DW34" s="742"/>
      <c r="DX34" s="742"/>
      <c r="DY34" s="742"/>
      <c r="DZ34" s="747"/>
      <c r="EA34" s="229"/>
    </row>
    <row r="35" spans="1:131" ht="26.25" customHeight="1" x14ac:dyDescent="0.2">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386</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368</v>
      </c>
      <c r="B63" s="757" t="s">
        <v>387</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3064</v>
      </c>
      <c r="AG63" s="825"/>
      <c r="AH63" s="825"/>
      <c r="AI63" s="825"/>
      <c r="AJ63" s="826"/>
      <c r="AK63" s="827"/>
      <c r="AL63" s="822"/>
      <c r="AM63" s="822"/>
      <c r="AN63" s="822"/>
      <c r="AO63" s="822"/>
      <c r="AP63" s="825"/>
      <c r="AQ63" s="825"/>
      <c r="AR63" s="825"/>
      <c r="AS63" s="825"/>
      <c r="AT63" s="825"/>
      <c r="AU63" s="825"/>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389</v>
      </c>
      <c r="B66" s="696"/>
      <c r="C66" s="696"/>
      <c r="D66" s="696"/>
      <c r="E66" s="696"/>
      <c r="F66" s="696"/>
      <c r="G66" s="696"/>
      <c r="H66" s="696"/>
      <c r="I66" s="696"/>
      <c r="J66" s="696"/>
      <c r="K66" s="696"/>
      <c r="L66" s="696"/>
      <c r="M66" s="696"/>
      <c r="N66" s="696"/>
      <c r="O66" s="696"/>
      <c r="P66" s="697"/>
      <c r="Q66" s="701" t="s">
        <v>372</v>
      </c>
      <c r="R66" s="702"/>
      <c r="S66" s="702"/>
      <c r="T66" s="702"/>
      <c r="U66" s="703"/>
      <c r="V66" s="701" t="s">
        <v>373</v>
      </c>
      <c r="W66" s="702"/>
      <c r="X66" s="702"/>
      <c r="Y66" s="702"/>
      <c r="Z66" s="703"/>
      <c r="AA66" s="701" t="s">
        <v>374</v>
      </c>
      <c r="AB66" s="702"/>
      <c r="AC66" s="702"/>
      <c r="AD66" s="702"/>
      <c r="AE66" s="703"/>
      <c r="AF66" s="837" t="s">
        <v>375</v>
      </c>
      <c r="AG66" s="789"/>
      <c r="AH66" s="789"/>
      <c r="AI66" s="789"/>
      <c r="AJ66" s="838"/>
      <c r="AK66" s="701" t="s">
        <v>376</v>
      </c>
      <c r="AL66" s="696"/>
      <c r="AM66" s="696"/>
      <c r="AN66" s="696"/>
      <c r="AO66" s="697"/>
      <c r="AP66" s="701" t="s">
        <v>377</v>
      </c>
      <c r="AQ66" s="702"/>
      <c r="AR66" s="702"/>
      <c r="AS66" s="702"/>
      <c r="AT66" s="703"/>
      <c r="AU66" s="701" t="s">
        <v>390</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368</v>
      </c>
      <c r="B88" s="757" t="s">
        <v>391</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757" t="s">
        <v>392</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393</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394</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397</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398</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399</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400</v>
      </c>
      <c r="AB109" s="876"/>
      <c r="AC109" s="876"/>
      <c r="AD109" s="876"/>
      <c r="AE109" s="877"/>
      <c r="AF109" s="875" t="s">
        <v>297</v>
      </c>
      <c r="AG109" s="876"/>
      <c r="AH109" s="876"/>
      <c r="AI109" s="876"/>
      <c r="AJ109" s="877"/>
      <c r="AK109" s="875" t="s">
        <v>296</v>
      </c>
      <c r="AL109" s="876"/>
      <c r="AM109" s="876"/>
      <c r="AN109" s="876"/>
      <c r="AO109" s="877"/>
      <c r="AP109" s="875" t="s">
        <v>401</v>
      </c>
      <c r="AQ109" s="876"/>
      <c r="AR109" s="876"/>
      <c r="AS109" s="876"/>
      <c r="AT109" s="878"/>
      <c r="AU109" s="895" t="s">
        <v>399</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400</v>
      </c>
      <c r="BR109" s="876"/>
      <c r="BS109" s="876"/>
      <c r="BT109" s="876"/>
      <c r="BU109" s="877"/>
      <c r="BV109" s="875" t="s">
        <v>297</v>
      </c>
      <c r="BW109" s="876"/>
      <c r="BX109" s="876"/>
      <c r="BY109" s="876"/>
      <c r="BZ109" s="877"/>
      <c r="CA109" s="875" t="s">
        <v>296</v>
      </c>
      <c r="CB109" s="876"/>
      <c r="CC109" s="876"/>
      <c r="CD109" s="876"/>
      <c r="CE109" s="877"/>
      <c r="CF109" s="896" t="s">
        <v>401</v>
      </c>
      <c r="CG109" s="896"/>
      <c r="CH109" s="896"/>
      <c r="CI109" s="896"/>
      <c r="CJ109" s="896"/>
      <c r="CK109" s="875" t="s">
        <v>402</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400</v>
      </c>
      <c r="DH109" s="876"/>
      <c r="DI109" s="876"/>
      <c r="DJ109" s="876"/>
      <c r="DK109" s="877"/>
      <c r="DL109" s="875" t="s">
        <v>297</v>
      </c>
      <c r="DM109" s="876"/>
      <c r="DN109" s="876"/>
      <c r="DO109" s="876"/>
      <c r="DP109" s="877"/>
      <c r="DQ109" s="875" t="s">
        <v>296</v>
      </c>
      <c r="DR109" s="876"/>
      <c r="DS109" s="876"/>
      <c r="DT109" s="876"/>
      <c r="DU109" s="877"/>
      <c r="DV109" s="875" t="s">
        <v>401</v>
      </c>
      <c r="DW109" s="876"/>
      <c r="DX109" s="876"/>
      <c r="DY109" s="876"/>
      <c r="DZ109" s="878"/>
    </row>
    <row r="110" spans="1:131" s="229" customFormat="1" ht="26.25" customHeight="1" x14ac:dyDescent="0.2">
      <c r="A110" s="879" t="s">
        <v>403</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58153212</v>
      </c>
      <c r="AB110" s="883"/>
      <c r="AC110" s="883"/>
      <c r="AD110" s="883"/>
      <c r="AE110" s="884"/>
      <c r="AF110" s="885">
        <v>57983633</v>
      </c>
      <c r="AG110" s="883"/>
      <c r="AH110" s="883"/>
      <c r="AI110" s="883"/>
      <c r="AJ110" s="884"/>
      <c r="AK110" s="885">
        <v>59847751</v>
      </c>
      <c r="AL110" s="883"/>
      <c r="AM110" s="883"/>
      <c r="AN110" s="883"/>
      <c r="AO110" s="884"/>
      <c r="AP110" s="886">
        <v>26</v>
      </c>
      <c r="AQ110" s="887"/>
      <c r="AR110" s="887"/>
      <c r="AS110" s="887"/>
      <c r="AT110" s="888"/>
      <c r="AU110" s="889" t="s">
        <v>70</v>
      </c>
      <c r="AV110" s="890"/>
      <c r="AW110" s="890"/>
      <c r="AX110" s="890"/>
      <c r="AY110" s="890"/>
      <c r="AZ110" s="912" t="s">
        <v>404</v>
      </c>
      <c r="BA110" s="880"/>
      <c r="BB110" s="880"/>
      <c r="BC110" s="880"/>
      <c r="BD110" s="880"/>
      <c r="BE110" s="880"/>
      <c r="BF110" s="880"/>
      <c r="BG110" s="880"/>
      <c r="BH110" s="880"/>
      <c r="BI110" s="880"/>
      <c r="BJ110" s="880"/>
      <c r="BK110" s="880"/>
      <c r="BL110" s="880"/>
      <c r="BM110" s="880"/>
      <c r="BN110" s="880"/>
      <c r="BO110" s="880"/>
      <c r="BP110" s="881"/>
      <c r="BQ110" s="913">
        <v>752965816</v>
      </c>
      <c r="BR110" s="914"/>
      <c r="BS110" s="914"/>
      <c r="BT110" s="914"/>
      <c r="BU110" s="914"/>
      <c r="BV110" s="914">
        <v>774248713</v>
      </c>
      <c r="BW110" s="914"/>
      <c r="BX110" s="914"/>
      <c r="BY110" s="914"/>
      <c r="BZ110" s="914"/>
      <c r="CA110" s="914">
        <v>765465507</v>
      </c>
      <c r="CB110" s="914"/>
      <c r="CC110" s="914"/>
      <c r="CD110" s="914"/>
      <c r="CE110" s="914"/>
      <c r="CF110" s="927">
        <v>332.9</v>
      </c>
      <c r="CG110" s="928"/>
      <c r="CH110" s="928"/>
      <c r="CI110" s="928"/>
      <c r="CJ110" s="928"/>
      <c r="CK110" s="929" t="s">
        <v>405</v>
      </c>
      <c r="CL110" s="930"/>
      <c r="CM110" s="912" t="s">
        <v>406</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118</v>
      </c>
      <c r="DH110" s="914"/>
      <c r="DI110" s="914"/>
      <c r="DJ110" s="914"/>
      <c r="DK110" s="914"/>
      <c r="DL110" s="914" t="s">
        <v>118</v>
      </c>
      <c r="DM110" s="914"/>
      <c r="DN110" s="914"/>
      <c r="DO110" s="914"/>
      <c r="DP110" s="914"/>
      <c r="DQ110" s="914" t="s">
        <v>118</v>
      </c>
      <c r="DR110" s="914"/>
      <c r="DS110" s="914"/>
      <c r="DT110" s="914"/>
      <c r="DU110" s="914"/>
      <c r="DV110" s="915" t="s">
        <v>118</v>
      </c>
      <c r="DW110" s="915"/>
      <c r="DX110" s="915"/>
      <c r="DY110" s="915"/>
      <c r="DZ110" s="916"/>
    </row>
    <row r="111" spans="1:131" s="229" customFormat="1" ht="26.25" customHeight="1" x14ac:dyDescent="0.2">
      <c r="A111" s="917" t="s">
        <v>407</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408</v>
      </c>
      <c r="BA111" s="906"/>
      <c r="BB111" s="906"/>
      <c r="BC111" s="906"/>
      <c r="BD111" s="906"/>
      <c r="BE111" s="906"/>
      <c r="BF111" s="906"/>
      <c r="BG111" s="906"/>
      <c r="BH111" s="906"/>
      <c r="BI111" s="906"/>
      <c r="BJ111" s="906"/>
      <c r="BK111" s="906"/>
      <c r="BL111" s="906"/>
      <c r="BM111" s="906"/>
      <c r="BN111" s="906"/>
      <c r="BO111" s="906"/>
      <c r="BP111" s="907"/>
      <c r="BQ111" s="908">
        <v>1084531</v>
      </c>
      <c r="BR111" s="909"/>
      <c r="BS111" s="909"/>
      <c r="BT111" s="909"/>
      <c r="BU111" s="909"/>
      <c r="BV111" s="909">
        <v>775467</v>
      </c>
      <c r="BW111" s="909"/>
      <c r="BX111" s="909"/>
      <c r="BY111" s="909"/>
      <c r="BZ111" s="909"/>
      <c r="CA111" s="909">
        <v>593033</v>
      </c>
      <c r="CB111" s="909"/>
      <c r="CC111" s="909"/>
      <c r="CD111" s="909"/>
      <c r="CE111" s="909"/>
      <c r="CF111" s="903">
        <v>0.3</v>
      </c>
      <c r="CG111" s="904"/>
      <c r="CH111" s="904"/>
      <c r="CI111" s="904"/>
      <c r="CJ111" s="904"/>
      <c r="CK111" s="931"/>
      <c r="CL111" s="932"/>
      <c r="CM111" s="905" t="s">
        <v>409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410</v>
      </c>
      <c r="B112" s="943"/>
      <c r="C112" s="906" t="s">
        <v>411</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2749643</v>
      </c>
      <c r="AB112" s="936"/>
      <c r="AC112" s="936"/>
      <c r="AD112" s="936"/>
      <c r="AE112" s="937"/>
      <c r="AF112" s="938">
        <v>3082976</v>
      </c>
      <c r="AG112" s="936"/>
      <c r="AH112" s="936"/>
      <c r="AI112" s="936"/>
      <c r="AJ112" s="937"/>
      <c r="AK112" s="938">
        <v>3192067</v>
      </c>
      <c r="AL112" s="936"/>
      <c r="AM112" s="936"/>
      <c r="AN112" s="936"/>
      <c r="AO112" s="937"/>
      <c r="AP112" s="939">
        <v>1.4</v>
      </c>
      <c r="AQ112" s="940"/>
      <c r="AR112" s="940"/>
      <c r="AS112" s="940"/>
      <c r="AT112" s="941"/>
      <c r="AU112" s="891"/>
      <c r="AV112" s="892"/>
      <c r="AW112" s="892"/>
      <c r="AX112" s="892"/>
      <c r="AY112" s="892"/>
      <c r="AZ112" s="905" t="s">
        <v>412</v>
      </c>
      <c r="BA112" s="906"/>
      <c r="BB112" s="906"/>
      <c r="BC112" s="906"/>
      <c r="BD112" s="906"/>
      <c r="BE112" s="906"/>
      <c r="BF112" s="906"/>
      <c r="BG112" s="906"/>
      <c r="BH112" s="906"/>
      <c r="BI112" s="906"/>
      <c r="BJ112" s="906"/>
      <c r="BK112" s="906"/>
      <c r="BL112" s="906"/>
      <c r="BM112" s="906"/>
      <c r="BN112" s="906"/>
      <c r="BO112" s="906"/>
      <c r="BP112" s="907"/>
      <c r="BQ112" s="908" t="s">
        <v>118</v>
      </c>
      <c r="BR112" s="909"/>
      <c r="BS112" s="909"/>
      <c r="BT112" s="909"/>
      <c r="BU112" s="909"/>
      <c r="BV112" s="909" t="s">
        <v>118</v>
      </c>
      <c r="BW112" s="909"/>
      <c r="BX112" s="909"/>
      <c r="BY112" s="909"/>
      <c r="BZ112" s="909"/>
      <c r="CA112" s="909" t="s">
        <v>118</v>
      </c>
      <c r="CB112" s="909"/>
      <c r="CC112" s="909"/>
      <c r="CD112" s="909"/>
      <c r="CE112" s="909"/>
      <c r="CF112" s="903" t="s">
        <v>118</v>
      </c>
      <c r="CG112" s="904"/>
      <c r="CH112" s="904"/>
      <c r="CI112" s="904"/>
      <c r="CJ112" s="904"/>
      <c r="CK112" s="931"/>
      <c r="CL112" s="932"/>
      <c r="CM112" s="905" t="s">
        <v>413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1046845</v>
      </c>
      <c r="DH112" s="909"/>
      <c r="DI112" s="909"/>
      <c r="DJ112" s="909"/>
      <c r="DK112" s="909"/>
      <c r="DL112" s="909">
        <v>775467</v>
      </c>
      <c r="DM112" s="909"/>
      <c r="DN112" s="909"/>
      <c r="DO112" s="909"/>
      <c r="DP112" s="909"/>
      <c r="DQ112" s="909">
        <v>593033</v>
      </c>
      <c r="DR112" s="909"/>
      <c r="DS112" s="909"/>
      <c r="DT112" s="909"/>
      <c r="DU112" s="909"/>
      <c r="DV112" s="910">
        <v>0.3</v>
      </c>
      <c r="DW112" s="910"/>
      <c r="DX112" s="910"/>
      <c r="DY112" s="910"/>
      <c r="DZ112" s="911"/>
    </row>
    <row r="113" spans="1:130" s="229" customFormat="1" ht="26.25" customHeight="1" x14ac:dyDescent="0.2">
      <c r="A113" s="944"/>
      <c r="B113" s="945"/>
      <c r="C113" s="906" t="s">
        <v>414</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213</v>
      </c>
      <c r="AB113" s="936"/>
      <c r="AC113" s="936"/>
      <c r="AD113" s="936"/>
      <c r="AE113" s="937"/>
      <c r="AF113" s="938">
        <v>295</v>
      </c>
      <c r="AG113" s="936"/>
      <c r="AH113" s="936"/>
      <c r="AI113" s="936"/>
      <c r="AJ113" s="937"/>
      <c r="AK113" s="938">
        <v>8260</v>
      </c>
      <c r="AL113" s="936"/>
      <c r="AM113" s="936"/>
      <c r="AN113" s="936"/>
      <c r="AO113" s="937"/>
      <c r="AP113" s="939">
        <v>0</v>
      </c>
      <c r="AQ113" s="940"/>
      <c r="AR113" s="940"/>
      <c r="AS113" s="940"/>
      <c r="AT113" s="941"/>
      <c r="AU113" s="891"/>
      <c r="AV113" s="892"/>
      <c r="AW113" s="892"/>
      <c r="AX113" s="892"/>
      <c r="AY113" s="892"/>
      <c r="AZ113" s="905" t="s">
        <v>415</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416</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v>37686</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x14ac:dyDescent="0.2">
      <c r="A114" s="944"/>
      <c r="B114" s="945"/>
      <c r="C114" s="906" t="s">
        <v>417</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418</v>
      </c>
      <c r="BA114" s="906"/>
      <c r="BB114" s="906"/>
      <c r="BC114" s="906"/>
      <c r="BD114" s="906"/>
      <c r="BE114" s="906"/>
      <c r="BF114" s="906"/>
      <c r="BG114" s="906"/>
      <c r="BH114" s="906"/>
      <c r="BI114" s="906"/>
      <c r="BJ114" s="906"/>
      <c r="BK114" s="906"/>
      <c r="BL114" s="906"/>
      <c r="BM114" s="906"/>
      <c r="BN114" s="906"/>
      <c r="BO114" s="906"/>
      <c r="BP114" s="907"/>
      <c r="BQ114" s="908">
        <v>97549266</v>
      </c>
      <c r="BR114" s="909"/>
      <c r="BS114" s="909"/>
      <c r="BT114" s="909"/>
      <c r="BU114" s="909"/>
      <c r="BV114" s="909">
        <v>95959854</v>
      </c>
      <c r="BW114" s="909"/>
      <c r="BX114" s="909"/>
      <c r="BY114" s="909"/>
      <c r="BZ114" s="909"/>
      <c r="CA114" s="909">
        <v>96719061</v>
      </c>
      <c r="CB114" s="909"/>
      <c r="CC114" s="909"/>
      <c r="CD114" s="909"/>
      <c r="CE114" s="909"/>
      <c r="CF114" s="903">
        <v>42.1</v>
      </c>
      <c r="CG114" s="904"/>
      <c r="CH114" s="904"/>
      <c r="CI114" s="904"/>
      <c r="CJ114" s="904"/>
      <c r="CK114" s="931"/>
      <c r="CL114" s="932"/>
      <c r="CM114" s="905" t="s">
        <v>419</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118</v>
      </c>
      <c r="DH114" s="909"/>
      <c r="DI114" s="909"/>
      <c r="DJ114" s="909"/>
      <c r="DK114" s="909"/>
      <c r="DL114" s="909" t="s">
        <v>118</v>
      </c>
      <c r="DM114" s="909"/>
      <c r="DN114" s="909"/>
      <c r="DO114" s="909"/>
      <c r="DP114" s="909"/>
      <c r="DQ114" s="909" t="s">
        <v>118</v>
      </c>
      <c r="DR114" s="909"/>
      <c r="DS114" s="909"/>
      <c r="DT114" s="909"/>
      <c r="DU114" s="909"/>
      <c r="DV114" s="910" t="s">
        <v>118</v>
      </c>
      <c r="DW114" s="910"/>
      <c r="DX114" s="910"/>
      <c r="DY114" s="910"/>
      <c r="DZ114" s="911"/>
    </row>
    <row r="115" spans="1:130" s="229" customFormat="1" ht="26.25" customHeight="1" x14ac:dyDescent="0.2">
      <c r="A115" s="944"/>
      <c r="B115" s="945"/>
      <c r="C115" s="906" t="s">
        <v>420</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681101</v>
      </c>
      <c r="AB115" s="936"/>
      <c r="AC115" s="936"/>
      <c r="AD115" s="936"/>
      <c r="AE115" s="937"/>
      <c r="AF115" s="938">
        <v>375760</v>
      </c>
      <c r="AG115" s="936"/>
      <c r="AH115" s="936"/>
      <c r="AI115" s="936"/>
      <c r="AJ115" s="937"/>
      <c r="AK115" s="938">
        <v>274318</v>
      </c>
      <c r="AL115" s="936"/>
      <c r="AM115" s="936"/>
      <c r="AN115" s="936"/>
      <c r="AO115" s="937"/>
      <c r="AP115" s="939">
        <v>0.1</v>
      </c>
      <c r="AQ115" s="940"/>
      <c r="AR115" s="940"/>
      <c r="AS115" s="940"/>
      <c r="AT115" s="941"/>
      <c r="AU115" s="891"/>
      <c r="AV115" s="892"/>
      <c r="AW115" s="892"/>
      <c r="AX115" s="892"/>
      <c r="AY115" s="892"/>
      <c r="AZ115" s="905" t="s">
        <v>421</v>
      </c>
      <c r="BA115" s="906"/>
      <c r="BB115" s="906"/>
      <c r="BC115" s="906"/>
      <c r="BD115" s="906"/>
      <c r="BE115" s="906"/>
      <c r="BF115" s="906"/>
      <c r="BG115" s="906"/>
      <c r="BH115" s="906"/>
      <c r="BI115" s="906"/>
      <c r="BJ115" s="906"/>
      <c r="BK115" s="906"/>
      <c r="BL115" s="906"/>
      <c r="BM115" s="906"/>
      <c r="BN115" s="906"/>
      <c r="BO115" s="906"/>
      <c r="BP115" s="907"/>
      <c r="BQ115" s="908">
        <v>304460</v>
      </c>
      <c r="BR115" s="909"/>
      <c r="BS115" s="909"/>
      <c r="BT115" s="909"/>
      <c r="BU115" s="909"/>
      <c r="BV115" s="909">
        <v>388447</v>
      </c>
      <c r="BW115" s="909"/>
      <c r="BX115" s="909"/>
      <c r="BY115" s="909"/>
      <c r="BZ115" s="909"/>
      <c r="CA115" s="909">
        <v>370032</v>
      </c>
      <c r="CB115" s="909"/>
      <c r="CC115" s="909"/>
      <c r="CD115" s="909"/>
      <c r="CE115" s="909"/>
      <c r="CF115" s="903">
        <v>0.2</v>
      </c>
      <c r="CG115" s="904"/>
      <c r="CH115" s="904"/>
      <c r="CI115" s="904"/>
      <c r="CJ115" s="904"/>
      <c r="CK115" s="931"/>
      <c r="CL115" s="932"/>
      <c r="CM115" s="905" t="s">
        <v>422</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2">
      <c r="A116" s="946"/>
      <c r="B116" s="947"/>
      <c r="C116" s="948" t="s">
        <v>423</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1504</v>
      </c>
      <c r="AB116" s="936"/>
      <c r="AC116" s="936"/>
      <c r="AD116" s="936"/>
      <c r="AE116" s="937"/>
      <c r="AF116" s="938">
        <v>1227</v>
      </c>
      <c r="AG116" s="936"/>
      <c r="AH116" s="936"/>
      <c r="AI116" s="936"/>
      <c r="AJ116" s="937"/>
      <c r="AK116" s="938">
        <v>28937</v>
      </c>
      <c r="AL116" s="936"/>
      <c r="AM116" s="936"/>
      <c r="AN116" s="936"/>
      <c r="AO116" s="937"/>
      <c r="AP116" s="939">
        <v>0</v>
      </c>
      <c r="AQ116" s="940"/>
      <c r="AR116" s="940"/>
      <c r="AS116" s="940"/>
      <c r="AT116" s="941"/>
      <c r="AU116" s="891"/>
      <c r="AV116" s="892"/>
      <c r="AW116" s="892"/>
      <c r="AX116" s="892"/>
      <c r="AY116" s="892"/>
      <c r="AZ116" s="950" t="s">
        <v>424</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425</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426</v>
      </c>
      <c r="Z117" s="877"/>
      <c r="AA117" s="958">
        <v>61585673</v>
      </c>
      <c r="AB117" s="959"/>
      <c r="AC117" s="959"/>
      <c r="AD117" s="959"/>
      <c r="AE117" s="960"/>
      <c r="AF117" s="961">
        <v>61443891</v>
      </c>
      <c r="AG117" s="959"/>
      <c r="AH117" s="959"/>
      <c r="AI117" s="959"/>
      <c r="AJ117" s="960"/>
      <c r="AK117" s="961">
        <v>63351333</v>
      </c>
      <c r="AL117" s="959"/>
      <c r="AM117" s="959"/>
      <c r="AN117" s="959"/>
      <c r="AO117" s="960"/>
      <c r="AP117" s="962"/>
      <c r="AQ117" s="963"/>
      <c r="AR117" s="963"/>
      <c r="AS117" s="963"/>
      <c r="AT117" s="964"/>
      <c r="AU117" s="891"/>
      <c r="AV117" s="892"/>
      <c r="AW117" s="892"/>
      <c r="AX117" s="892"/>
      <c r="AY117" s="892"/>
      <c r="AZ117" s="905" t="s">
        <v>427</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428</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402</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400</v>
      </c>
      <c r="AB118" s="876"/>
      <c r="AC118" s="876"/>
      <c r="AD118" s="876"/>
      <c r="AE118" s="877"/>
      <c r="AF118" s="875" t="s">
        <v>297</v>
      </c>
      <c r="AG118" s="876"/>
      <c r="AH118" s="876"/>
      <c r="AI118" s="876"/>
      <c r="AJ118" s="877"/>
      <c r="AK118" s="875" t="s">
        <v>296</v>
      </c>
      <c r="AL118" s="876"/>
      <c r="AM118" s="876"/>
      <c r="AN118" s="876"/>
      <c r="AO118" s="877"/>
      <c r="AP118" s="953" t="s">
        <v>401</v>
      </c>
      <c r="AQ118" s="954"/>
      <c r="AR118" s="954"/>
      <c r="AS118" s="954"/>
      <c r="AT118" s="955"/>
      <c r="AU118" s="891"/>
      <c r="AV118" s="892"/>
      <c r="AW118" s="892"/>
      <c r="AX118" s="892"/>
      <c r="AY118" s="892"/>
      <c r="AZ118" s="956" t="s">
        <v>429</v>
      </c>
      <c r="BA118" s="948"/>
      <c r="BB118" s="948"/>
      <c r="BC118" s="948"/>
      <c r="BD118" s="948"/>
      <c r="BE118" s="948"/>
      <c r="BF118" s="948"/>
      <c r="BG118" s="948"/>
      <c r="BH118" s="948"/>
      <c r="BI118" s="948"/>
      <c r="BJ118" s="948"/>
      <c r="BK118" s="948"/>
      <c r="BL118" s="948"/>
      <c r="BM118" s="948"/>
      <c r="BN118" s="948"/>
      <c r="BO118" s="948"/>
      <c r="BP118" s="949"/>
      <c r="BQ118" s="973">
        <v>412130</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430</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405</v>
      </c>
      <c r="B119" s="930"/>
      <c r="C119" s="912" t="s">
        <v>406</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118</v>
      </c>
      <c r="AB119" s="883"/>
      <c r="AC119" s="883"/>
      <c r="AD119" s="883"/>
      <c r="AE119" s="884"/>
      <c r="AF119" s="885" t="s">
        <v>118</v>
      </c>
      <c r="AG119" s="883"/>
      <c r="AH119" s="883"/>
      <c r="AI119" s="883"/>
      <c r="AJ119" s="884"/>
      <c r="AK119" s="885" t="s">
        <v>118</v>
      </c>
      <c r="AL119" s="883"/>
      <c r="AM119" s="883"/>
      <c r="AN119" s="883"/>
      <c r="AO119" s="884"/>
      <c r="AP119" s="886" t="s">
        <v>118</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431</v>
      </c>
      <c r="BP119" s="978"/>
      <c r="BQ119" s="973">
        <v>852316203</v>
      </c>
      <c r="BR119" s="974"/>
      <c r="BS119" s="974"/>
      <c r="BT119" s="974"/>
      <c r="BU119" s="974"/>
      <c r="BV119" s="974">
        <v>871372481</v>
      </c>
      <c r="BW119" s="974"/>
      <c r="BX119" s="974"/>
      <c r="BY119" s="974"/>
      <c r="BZ119" s="974"/>
      <c r="CA119" s="974">
        <v>863147633</v>
      </c>
      <c r="CB119" s="974"/>
      <c r="CC119" s="974"/>
      <c r="CD119" s="974"/>
      <c r="CE119" s="974"/>
      <c r="CF119" s="975"/>
      <c r="CG119" s="976"/>
      <c r="CH119" s="976"/>
      <c r="CI119" s="976"/>
      <c r="CJ119" s="977"/>
      <c r="CK119" s="933"/>
      <c r="CL119" s="934"/>
      <c r="CM119" s="956" t="s">
        <v>432</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t="s">
        <v>118</v>
      </c>
      <c r="DM119" s="909"/>
      <c r="DN119" s="909"/>
      <c r="DO119" s="909"/>
      <c r="DP119" s="909"/>
      <c r="DQ119" s="909" t="s">
        <v>118</v>
      </c>
      <c r="DR119" s="909"/>
      <c r="DS119" s="909"/>
      <c r="DT119" s="909"/>
      <c r="DU119" s="909"/>
      <c r="DV119" s="910" t="s">
        <v>118</v>
      </c>
      <c r="DW119" s="910"/>
      <c r="DX119" s="910"/>
      <c r="DY119" s="910"/>
      <c r="DZ119" s="911"/>
    </row>
    <row r="120" spans="1:130" s="229" customFormat="1" ht="26.25" customHeight="1" x14ac:dyDescent="0.2">
      <c r="A120" s="1038"/>
      <c r="B120" s="932"/>
      <c r="C120" s="905" t="s">
        <v>409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433</v>
      </c>
      <c r="AV120" s="966"/>
      <c r="AW120" s="966"/>
      <c r="AX120" s="966"/>
      <c r="AY120" s="967"/>
      <c r="AZ120" s="912" t="s">
        <v>434</v>
      </c>
      <c r="BA120" s="880"/>
      <c r="BB120" s="880"/>
      <c r="BC120" s="880"/>
      <c r="BD120" s="880"/>
      <c r="BE120" s="880"/>
      <c r="BF120" s="880"/>
      <c r="BG120" s="880"/>
      <c r="BH120" s="880"/>
      <c r="BI120" s="880"/>
      <c r="BJ120" s="880"/>
      <c r="BK120" s="880"/>
      <c r="BL120" s="880"/>
      <c r="BM120" s="880"/>
      <c r="BN120" s="880"/>
      <c r="BO120" s="880"/>
      <c r="BP120" s="881"/>
      <c r="BQ120" s="913">
        <v>78774189</v>
      </c>
      <c r="BR120" s="914"/>
      <c r="BS120" s="914"/>
      <c r="BT120" s="914"/>
      <c r="BU120" s="914"/>
      <c r="BV120" s="914">
        <v>83749003</v>
      </c>
      <c r="BW120" s="914"/>
      <c r="BX120" s="914"/>
      <c r="BY120" s="914"/>
      <c r="BZ120" s="914"/>
      <c r="CA120" s="914">
        <v>89024705</v>
      </c>
      <c r="CB120" s="914"/>
      <c r="CC120" s="914"/>
      <c r="CD120" s="914"/>
      <c r="CE120" s="914"/>
      <c r="CF120" s="927">
        <v>38.700000000000003</v>
      </c>
      <c r="CG120" s="928"/>
      <c r="CH120" s="928"/>
      <c r="CI120" s="928"/>
      <c r="CJ120" s="928"/>
      <c r="CK120" s="982" t="s">
        <v>435</v>
      </c>
      <c r="CL120" s="983"/>
      <c r="CM120" s="983"/>
      <c r="CN120" s="983"/>
      <c r="CO120" s="984"/>
      <c r="CP120" s="990" t="s">
        <v>381</v>
      </c>
      <c r="CQ120" s="991"/>
      <c r="CR120" s="991"/>
      <c r="CS120" s="991"/>
      <c r="CT120" s="991"/>
      <c r="CU120" s="991"/>
      <c r="CV120" s="991"/>
      <c r="CW120" s="991"/>
      <c r="CX120" s="991"/>
      <c r="CY120" s="991"/>
      <c r="CZ120" s="991"/>
      <c r="DA120" s="991"/>
      <c r="DB120" s="991"/>
      <c r="DC120" s="991"/>
      <c r="DD120" s="991"/>
      <c r="DE120" s="991"/>
      <c r="DF120" s="992"/>
      <c r="DG120" s="913" t="s">
        <v>118</v>
      </c>
      <c r="DH120" s="914"/>
      <c r="DI120" s="914"/>
      <c r="DJ120" s="914"/>
      <c r="DK120" s="914"/>
      <c r="DL120" s="914" t="s">
        <v>118</v>
      </c>
      <c r="DM120" s="914"/>
      <c r="DN120" s="914"/>
      <c r="DO120" s="914"/>
      <c r="DP120" s="914"/>
      <c r="DQ120" s="914" t="s">
        <v>118</v>
      </c>
      <c r="DR120" s="914"/>
      <c r="DS120" s="914"/>
      <c r="DT120" s="914"/>
      <c r="DU120" s="914"/>
      <c r="DV120" s="915" t="s">
        <v>118</v>
      </c>
      <c r="DW120" s="915"/>
      <c r="DX120" s="915"/>
      <c r="DY120" s="915"/>
      <c r="DZ120" s="916"/>
    </row>
    <row r="121" spans="1:130" s="229" customFormat="1" ht="26.25" customHeight="1" x14ac:dyDescent="0.2">
      <c r="A121" s="1038"/>
      <c r="B121" s="932"/>
      <c r="C121" s="979" t="s">
        <v>436</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588410</v>
      </c>
      <c r="AB121" s="936"/>
      <c r="AC121" s="936"/>
      <c r="AD121" s="936"/>
      <c r="AE121" s="937"/>
      <c r="AF121" s="938">
        <v>281230</v>
      </c>
      <c r="AG121" s="936"/>
      <c r="AH121" s="936"/>
      <c r="AI121" s="936"/>
      <c r="AJ121" s="937"/>
      <c r="AK121" s="938">
        <v>185002</v>
      </c>
      <c r="AL121" s="936"/>
      <c r="AM121" s="936"/>
      <c r="AN121" s="936"/>
      <c r="AO121" s="937"/>
      <c r="AP121" s="939">
        <v>0.1</v>
      </c>
      <c r="AQ121" s="940"/>
      <c r="AR121" s="940"/>
      <c r="AS121" s="940"/>
      <c r="AT121" s="941"/>
      <c r="AU121" s="968"/>
      <c r="AV121" s="969"/>
      <c r="AW121" s="969"/>
      <c r="AX121" s="969"/>
      <c r="AY121" s="970"/>
      <c r="AZ121" s="905" t="s">
        <v>437</v>
      </c>
      <c r="BA121" s="906"/>
      <c r="BB121" s="906"/>
      <c r="BC121" s="906"/>
      <c r="BD121" s="906"/>
      <c r="BE121" s="906"/>
      <c r="BF121" s="906"/>
      <c r="BG121" s="906"/>
      <c r="BH121" s="906"/>
      <c r="BI121" s="906"/>
      <c r="BJ121" s="906"/>
      <c r="BK121" s="906"/>
      <c r="BL121" s="906"/>
      <c r="BM121" s="906"/>
      <c r="BN121" s="906"/>
      <c r="BO121" s="906"/>
      <c r="BP121" s="907"/>
      <c r="BQ121" s="908">
        <v>13473465</v>
      </c>
      <c r="BR121" s="909"/>
      <c r="BS121" s="909"/>
      <c r="BT121" s="909"/>
      <c r="BU121" s="909"/>
      <c r="BV121" s="909">
        <v>12642038</v>
      </c>
      <c r="BW121" s="909"/>
      <c r="BX121" s="909"/>
      <c r="BY121" s="909"/>
      <c r="BZ121" s="909"/>
      <c r="CA121" s="909">
        <v>13236441</v>
      </c>
      <c r="CB121" s="909"/>
      <c r="CC121" s="909"/>
      <c r="CD121" s="909"/>
      <c r="CE121" s="909"/>
      <c r="CF121" s="903">
        <v>5.8</v>
      </c>
      <c r="CG121" s="904"/>
      <c r="CH121" s="904"/>
      <c r="CI121" s="904"/>
      <c r="CJ121" s="904"/>
      <c r="CK121" s="985"/>
      <c r="CL121" s="986"/>
      <c r="CM121" s="986"/>
      <c r="CN121" s="986"/>
      <c r="CO121" s="987"/>
      <c r="CP121" s="995" t="s">
        <v>383</v>
      </c>
      <c r="CQ121" s="996"/>
      <c r="CR121" s="996"/>
      <c r="CS121" s="996"/>
      <c r="CT121" s="996"/>
      <c r="CU121" s="996"/>
      <c r="CV121" s="996"/>
      <c r="CW121" s="996"/>
      <c r="CX121" s="996"/>
      <c r="CY121" s="996"/>
      <c r="CZ121" s="996"/>
      <c r="DA121" s="996"/>
      <c r="DB121" s="996"/>
      <c r="DC121" s="996"/>
      <c r="DD121" s="996"/>
      <c r="DE121" s="996"/>
      <c r="DF121" s="997"/>
      <c r="DG121" s="908" t="s">
        <v>118</v>
      </c>
      <c r="DH121" s="909"/>
      <c r="DI121" s="909"/>
      <c r="DJ121" s="909"/>
      <c r="DK121" s="909"/>
      <c r="DL121" s="909" t="s">
        <v>118</v>
      </c>
      <c r="DM121" s="909"/>
      <c r="DN121" s="909"/>
      <c r="DO121" s="909"/>
      <c r="DP121" s="909"/>
      <c r="DQ121" s="909" t="s">
        <v>118</v>
      </c>
      <c r="DR121" s="909"/>
      <c r="DS121" s="909"/>
      <c r="DT121" s="909"/>
      <c r="DU121" s="909"/>
      <c r="DV121" s="910" t="s">
        <v>118</v>
      </c>
      <c r="DW121" s="910"/>
      <c r="DX121" s="910"/>
      <c r="DY121" s="910"/>
      <c r="DZ121" s="911"/>
    </row>
    <row r="122" spans="1:130" s="229" customFormat="1" ht="26.25" customHeight="1" x14ac:dyDescent="0.2">
      <c r="A122" s="1038"/>
      <c r="B122" s="932"/>
      <c r="C122" s="905" t="s">
        <v>419</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118</v>
      </c>
      <c r="AB122" s="936"/>
      <c r="AC122" s="936"/>
      <c r="AD122" s="936"/>
      <c r="AE122" s="937"/>
      <c r="AF122" s="938" t="s">
        <v>118</v>
      </c>
      <c r="AG122" s="936"/>
      <c r="AH122" s="936"/>
      <c r="AI122" s="936"/>
      <c r="AJ122" s="937"/>
      <c r="AK122" s="938" t="s">
        <v>118</v>
      </c>
      <c r="AL122" s="936"/>
      <c r="AM122" s="936"/>
      <c r="AN122" s="936"/>
      <c r="AO122" s="937"/>
      <c r="AP122" s="939" t="s">
        <v>118</v>
      </c>
      <c r="AQ122" s="940"/>
      <c r="AR122" s="940"/>
      <c r="AS122" s="940"/>
      <c r="AT122" s="941"/>
      <c r="AU122" s="968"/>
      <c r="AV122" s="969"/>
      <c r="AW122" s="969"/>
      <c r="AX122" s="969"/>
      <c r="AY122" s="970"/>
      <c r="AZ122" s="956" t="s">
        <v>438</v>
      </c>
      <c r="BA122" s="948"/>
      <c r="BB122" s="948"/>
      <c r="BC122" s="948"/>
      <c r="BD122" s="948"/>
      <c r="BE122" s="948"/>
      <c r="BF122" s="948"/>
      <c r="BG122" s="948"/>
      <c r="BH122" s="948"/>
      <c r="BI122" s="948"/>
      <c r="BJ122" s="948"/>
      <c r="BK122" s="948"/>
      <c r="BL122" s="948"/>
      <c r="BM122" s="948"/>
      <c r="BN122" s="948"/>
      <c r="BO122" s="948"/>
      <c r="BP122" s="949"/>
      <c r="BQ122" s="973">
        <v>488385682</v>
      </c>
      <c r="BR122" s="974"/>
      <c r="BS122" s="974"/>
      <c r="BT122" s="974"/>
      <c r="BU122" s="974"/>
      <c r="BV122" s="974">
        <v>471731620</v>
      </c>
      <c r="BW122" s="974"/>
      <c r="BX122" s="974"/>
      <c r="BY122" s="974"/>
      <c r="BZ122" s="974"/>
      <c r="CA122" s="974">
        <v>449677158</v>
      </c>
      <c r="CB122" s="974"/>
      <c r="CC122" s="974"/>
      <c r="CD122" s="974"/>
      <c r="CE122" s="974"/>
      <c r="CF122" s="993">
        <v>195.6</v>
      </c>
      <c r="CG122" s="994"/>
      <c r="CH122" s="994"/>
      <c r="CI122" s="994"/>
      <c r="CJ122" s="994"/>
      <c r="CK122" s="985"/>
      <c r="CL122" s="986"/>
      <c r="CM122" s="986"/>
      <c r="CN122" s="986"/>
      <c r="CO122" s="987"/>
      <c r="CP122" s="995" t="s">
        <v>385</v>
      </c>
      <c r="CQ122" s="996"/>
      <c r="CR122" s="996"/>
      <c r="CS122" s="996"/>
      <c r="CT122" s="996"/>
      <c r="CU122" s="996"/>
      <c r="CV122" s="996"/>
      <c r="CW122" s="996"/>
      <c r="CX122" s="996"/>
      <c r="CY122" s="996"/>
      <c r="CZ122" s="996"/>
      <c r="DA122" s="996"/>
      <c r="DB122" s="996"/>
      <c r="DC122" s="996"/>
      <c r="DD122" s="996"/>
      <c r="DE122" s="996"/>
      <c r="DF122" s="997"/>
      <c r="DG122" s="908" t="s">
        <v>118</v>
      </c>
      <c r="DH122" s="909"/>
      <c r="DI122" s="909"/>
      <c r="DJ122" s="909"/>
      <c r="DK122" s="909"/>
      <c r="DL122" s="909" t="s">
        <v>118</v>
      </c>
      <c r="DM122" s="909"/>
      <c r="DN122" s="909"/>
      <c r="DO122" s="909"/>
      <c r="DP122" s="909"/>
      <c r="DQ122" s="909" t="s">
        <v>118</v>
      </c>
      <c r="DR122" s="909"/>
      <c r="DS122" s="909"/>
      <c r="DT122" s="909"/>
      <c r="DU122" s="909"/>
      <c r="DV122" s="910" t="s">
        <v>118</v>
      </c>
      <c r="DW122" s="910"/>
      <c r="DX122" s="910"/>
      <c r="DY122" s="910"/>
      <c r="DZ122" s="911"/>
    </row>
    <row r="123" spans="1:130" s="229" customFormat="1" ht="26.25" customHeight="1" x14ac:dyDescent="0.2">
      <c r="A123" s="1038"/>
      <c r="B123" s="932"/>
      <c r="C123" s="905" t="s">
        <v>425</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439</v>
      </c>
      <c r="BP123" s="978"/>
      <c r="BQ123" s="1044">
        <v>580633336</v>
      </c>
      <c r="BR123" s="1045"/>
      <c r="BS123" s="1045"/>
      <c r="BT123" s="1045"/>
      <c r="BU123" s="1045"/>
      <c r="BV123" s="1045">
        <v>568122661</v>
      </c>
      <c r="BW123" s="1045"/>
      <c r="BX123" s="1045"/>
      <c r="BY123" s="1045"/>
      <c r="BZ123" s="1045"/>
      <c r="CA123" s="1045">
        <v>551938304</v>
      </c>
      <c r="CB123" s="1045"/>
      <c r="CC123" s="1045"/>
      <c r="CD123" s="1045"/>
      <c r="CE123" s="1045"/>
      <c r="CF123" s="975"/>
      <c r="CG123" s="976"/>
      <c r="CH123" s="976"/>
      <c r="CI123" s="976"/>
      <c r="CJ123" s="977"/>
      <c r="CK123" s="985"/>
      <c r="CL123" s="986"/>
      <c r="CM123" s="986"/>
      <c r="CN123" s="986"/>
      <c r="CO123" s="987"/>
      <c r="CP123" s="995"/>
      <c r="CQ123" s="996"/>
      <c r="CR123" s="996"/>
      <c r="CS123" s="996"/>
      <c r="CT123" s="996"/>
      <c r="CU123" s="996"/>
      <c r="CV123" s="996"/>
      <c r="CW123" s="996"/>
      <c r="CX123" s="996"/>
      <c r="CY123" s="996"/>
      <c r="CZ123" s="996"/>
      <c r="DA123" s="996"/>
      <c r="DB123" s="996"/>
      <c r="DC123" s="996"/>
      <c r="DD123" s="996"/>
      <c r="DE123" s="996"/>
      <c r="DF123" s="997"/>
      <c r="DG123" s="908"/>
      <c r="DH123" s="909"/>
      <c r="DI123" s="909"/>
      <c r="DJ123" s="909"/>
      <c r="DK123" s="909"/>
      <c r="DL123" s="909"/>
      <c r="DM123" s="909"/>
      <c r="DN123" s="909"/>
      <c r="DO123" s="909"/>
      <c r="DP123" s="909"/>
      <c r="DQ123" s="909"/>
      <c r="DR123" s="909"/>
      <c r="DS123" s="909"/>
      <c r="DT123" s="909"/>
      <c r="DU123" s="909"/>
      <c r="DV123" s="910"/>
      <c r="DW123" s="910"/>
      <c r="DX123" s="910"/>
      <c r="DY123" s="910"/>
      <c r="DZ123" s="911"/>
    </row>
    <row r="124" spans="1:130" s="229" customFormat="1" ht="26.25" customHeight="1" thickBot="1" x14ac:dyDescent="0.25">
      <c r="A124" s="1038"/>
      <c r="B124" s="932"/>
      <c r="C124" s="905" t="s">
        <v>428</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440</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117</v>
      </c>
      <c r="BR124" s="1005"/>
      <c r="BS124" s="1005"/>
      <c r="BT124" s="1005"/>
      <c r="BU124" s="1005"/>
      <c r="BV124" s="1005">
        <v>133.30000000000001</v>
      </c>
      <c r="BW124" s="1005"/>
      <c r="BX124" s="1005"/>
      <c r="BY124" s="1005"/>
      <c r="BZ124" s="1005"/>
      <c r="CA124" s="1005">
        <v>135.30000000000001</v>
      </c>
      <c r="CB124" s="1005"/>
      <c r="CC124" s="1005"/>
      <c r="CD124" s="1005"/>
      <c r="CE124" s="1005"/>
      <c r="CF124" s="1006"/>
      <c r="CG124" s="1007"/>
      <c r="CH124" s="1007"/>
      <c r="CI124" s="1007"/>
      <c r="CJ124" s="1008"/>
      <c r="CK124" s="988"/>
      <c r="CL124" s="988"/>
      <c r="CM124" s="988"/>
      <c r="CN124" s="988"/>
      <c r="CO124" s="989"/>
      <c r="CP124" s="1009" t="s">
        <v>441</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2">
      <c r="A125" s="1038"/>
      <c r="B125" s="932"/>
      <c r="C125" s="905" t="s">
        <v>430</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442</v>
      </c>
      <c r="CL125" s="983"/>
      <c r="CM125" s="983"/>
      <c r="CN125" s="983"/>
      <c r="CO125" s="984"/>
      <c r="CP125" s="912" t="s">
        <v>443</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5">
      <c r="A126" s="1038"/>
      <c r="B126" s="932"/>
      <c r="C126" s="905" t="s">
        <v>432</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444</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2">
      <c r="A127" s="1039"/>
      <c r="B127" s="934"/>
      <c r="C127" s="956" t="s">
        <v>445</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92691</v>
      </c>
      <c r="AB127" s="936"/>
      <c r="AC127" s="936"/>
      <c r="AD127" s="936"/>
      <c r="AE127" s="937"/>
      <c r="AF127" s="938">
        <v>94530</v>
      </c>
      <c r="AG127" s="936"/>
      <c r="AH127" s="936"/>
      <c r="AI127" s="936"/>
      <c r="AJ127" s="937"/>
      <c r="AK127" s="938">
        <v>89316</v>
      </c>
      <c r="AL127" s="936"/>
      <c r="AM127" s="936"/>
      <c r="AN127" s="936"/>
      <c r="AO127" s="937"/>
      <c r="AP127" s="939">
        <v>0</v>
      </c>
      <c r="AQ127" s="940"/>
      <c r="AR127" s="940"/>
      <c r="AS127" s="940"/>
      <c r="AT127" s="941"/>
      <c r="AU127" s="231"/>
      <c r="AV127" s="231"/>
      <c r="AW127" s="231"/>
      <c r="AX127" s="1012" t="s">
        <v>446</v>
      </c>
      <c r="AY127" s="1013"/>
      <c r="AZ127" s="1013"/>
      <c r="BA127" s="1013"/>
      <c r="BB127" s="1013"/>
      <c r="BC127" s="1013"/>
      <c r="BD127" s="1013"/>
      <c r="BE127" s="1014"/>
      <c r="BF127" s="1015" t="s">
        <v>447</v>
      </c>
      <c r="BG127" s="1013"/>
      <c r="BH127" s="1013"/>
      <c r="BI127" s="1013"/>
      <c r="BJ127" s="1013"/>
      <c r="BK127" s="1013"/>
      <c r="BL127" s="1014"/>
      <c r="BM127" s="1015" t="s">
        <v>448</v>
      </c>
      <c r="BN127" s="1013"/>
      <c r="BO127" s="1013"/>
      <c r="BP127" s="1013"/>
      <c r="BQ127" s="1013"/>
      <c r="BR127" s="1013"/>
      <c r="BS127" s="1014"/>
      <c r="BT127" s="1015" t="s">
        <v>449</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450</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5">
      <c r="A128" s="1022" t="s">
        <v>451</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452</v>
      </c>
      <c r="X128" s="1024"/>
      <c r="Y128" s="1024"/>
      <c r="Z128" s="1025"/>
      <c r="AA128" s="1026">
        <v>807568</v>
      </c>
      <c r="AB128" s="1027"/>
      <c r="AC128" s="1027"/>
      <c r="AD128" s="1027"/>
      <c r="AE128" s="1028"/>
      <c r="AF128" s="1029">
        <v>882208</v>
      </c>
      <c r="AG128" s="1027"/>
      <c r="AH128" s="1027"/>
      <c r="AI128" s="1027"/>
      <c r="AJ128" s="1028"/>
      <c r="AK128" s="1029">
        <v>1129283</v>
      </c>
      <c r="AL128" s="1027"/>
      <c r="AM128" s="1027"/>
      <c r="AN128" s="1027"/>
      <c r="AO128" s="1028"/>
      <c r="AP128" s="1030"/>
      <c r="AQ128" s="1031"/>
      <c r="AR128" s="1031"/>
      <c r="AS128" s="1031"/>
      <c r="AT128" s="1032"/>
      <c r="AU128" s="231"/>
      <c r="AV128" s="231"/>
      <c r="AW128" s="231"/>
      <c r="AX128" s="879" t="s">
        <v>453</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454</v>
      </c>
      <c r="CQ128" s="694"/>
      <c r="CR128" s="694"/>
      <c r="CS128" s="694"/>
      <c r="CT128" s="694"/>
      <c r="CU128" s="694"/>
      <c r="CV128" s="694"/>
      <c r="CW128" s="694"/>
      <c r="CX128" s="694"/>
      <c r="CY128" s="694"/>
      <c r="CZ128" s="694"/>
      <c r="DA128" s="694"/>
      <c r="DB128" s="694"/>
      <c r="DC128" s="694"/>
      <c r="DD128" s="694"/>
      <c r="DE128" s="694"/>
      <c r="DF128" s="1017"/>
      <c r="DG128" s="1018">
        <v>304460</v>
      </c>
      <c r="DH128" s="1019"/>
      <c r="DI128" s="1019"/>
      <c r="DJ128" s="1019"/>
      <c r="DK128" s="1019"/>
      <c r="DL128" s="1019">
        <v>388447</v>
      </c>
      <c r="DM128" s="1019"/>
      <c r="DN128" s="1019"/>
      <c r="DO128" s="1019"/>
      <c r="DP128" s="1019"/>
      <c r="DQ128" s="1019">
        <v>370032</v>
      </c>
      <c r="DR128" s="1019"/>
      <c r="DS128" s="1019"/>
      <c r="DT128" s="1019"/>
      <c r="DU128" s="1019"/>
      <c r="DV128" s="1020">
        <v>0.2</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455</v>
      </c>
      <c r="X129" s="1052"/>
      <c r="Y129" s="1052"/>
      <c r="Z129" s="1053"/>
      <c r="AA129" s="935">
        <v>272020331</v>
      </c>
      <c r="AB129" s="936"/>
      <c r="AC129" s="936"/>
      <c r="AD129" s="936"/>
      <c r="AE129" s="937"/>
      <c r="AF129" s="938">
        <v>266020003</v>
      </c>
      <c r="AG129" s="936"/>
      <c r="AH129" s="936"/>
      <c r="AI129" s="936"/>
      <c r="AJ129" s="937"/>
      <c r="AK129" s="938">
        <v>267714418</v>
      </c>
      <c r="AL129" s="936"/>
      <c r="AM129" s="936"/>
      <c r="AN129" s="936"/>
      <c r="AO129" s="937"/>
      <c r="AP129" s="1054"/>
      <c r="AQ129" s="1055"/>
      <c r="AR129" s="1055"/>
      <c r="AS129" s="1055"/>
      <c r="AT129" s="1056"/>
      <c r="AU129" s="232"/>
      <c r="AV129" s="232"/>
      <c r="AW129" s="232"/>
      <c r="AX129" s="1046" t="s">
        <v>456</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457</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458</v>
      </c>
      <c r="X130" s="1052"/>
      <c r="Y130" s="1052"/>
      <c r="Z130" s="1053"/>
      <c r="AA130" s="935">
        <v>40002415</v>
      </c>
      <c r="AB130" s="936"/>
      <c r="AC130" s="936"/>
      <c r="AD130" s="936"/>
      <c r="AE130" s="937"/>
      <c r="AF130" s="938">
        <v>38647223</v>
      </c>
      <c r="AG130" s="936"/>
      <c r="AH130" s="936"/>
      <c r="AI130" s="936"/>
      <c r="AJ130" s="937"/>
      <c r="AK130" s="938">
        <v>37793517</v>
      </c>
      <c r="AL130" s="936"/>
      <c r="AM130" s="936"/>
      <c r="AN130" s="936"/>
      <c r="AO130" s="937"/>
      <c r="AP130" s="1054"/>
      <c r="AQ130" s="1055"/>
      <c r="AR130" s="1055"/>
      <c r="AS130" s="1055"/>
      <c r="AT130" s="1056"/>
      <c r="AU130" s="232"/>
      <c r="AV130" s="232"/>
      <c r="AW130" s="232"/>
      <c r="AX130" s="1046" t="s">
        <v>459</v>
      </c>
      <c r="AY130" s="906"/>
      <c r="AZ130" s="906"/>
      <c r="BA130" s="906"/>
      <c r="BB130" s="906"/>
      <c r="BC130" s="906"/>
      <c r="BD130" s="906"/>
      <c r="BE130" s="907"/>
      <c r="BF130" s="1082">
        <v>9.6999999999999993</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460</v>
      </c>
      <c r="X131" s="1089"/>
      <c r="Y131" s="1089"/>
      <c r="Z131" s="1090"/>
      <c r="AA131" s="1091">
        <v>232017916</v>
      </c>
      <c r="AB131" s="1092"/>
      <c r="AC131" s="1092"/>
      <c r="AD131" s="1092"/>
      <c r="AE131" s="1093"/>
      <c r="AF131" s="1094">
        <v>227372780</v>
      </c>
      <c r="AG131" s="1092"/>
      <c r="AH131" s="1092"/>
      <c r="AI131" s="1092"/>
      <c r="AJ131" s="1093"/>
      <c r="AK131" s="1094">
        <v>229920901</v>
      </c>
      <c r="AL131" s="1092"/>
      <c r="AM131" s="1092"/>
      <c r="AN131" s="1092"/>
      <c r="AO131" s="1093"/>
      <c r="AP131" s="1095"/>
      <c r="AQ131" s="1096"/>
      <c r="AR131" s="1096"/>
      <c r="AS131" s="1096"/>
      <c r="AT131" s="1097"/>
      <c r="AU131" s="232"/>
      <c r="AV131" s="232"/>
      <c r="AW131" s="232"/>
      <c r="AX131" s="1064" t="s">
        <v>461</v>
      </c>
      <c r="AY131" s="694"/>
      <c r="AZ131" s="694"/>
      <c r="BA131" s="694"/>
      <c r="BB131" s="694"/>
      <c r="BC131" s="694"/>
      <c r="BD131" s="694"/>
      <c r="BE131" s="1017"/>
      <c r="BF131" s="1065">
        <v>135.30000000000001</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462</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463</v>
      </c>
      <c r="W132" s="1075"/>
      <c r="X132" s="1075"/>
      <c r="Y132" s="1075"/>
      <c r="Z132" s="1076"/>
      <c r="AA132" s="1077">
        <v>8.9543473010000003</v>
      </c>
      <c r="AB132" s="1078"/>
      <c r="AC132" s="1078"/>
      <c r="AD132" s="1078"/>
      <c r="AE132" s="1079"/>
      <c r="AF132" s="1080">
        <v>9.638119391</v>
      </c>
      <c r="AG132" s="1078"/>
      <c r="AH132" s="1078"/>
      <c r="AI132" s="1078"/>
      <c r="AJ132" s="1079"/>
      <c r="AK132" s="1080">
        <v>10.62475525</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464</v>
      </c>
      <c r="W133" s="1058"/>
      <c r="X133" s="1058"/>
      <c r="Y133" s="1058"/>
      <c r="Z133" s="1059"/>
      <c r="AA133" s="1060">
        <v>8.4</v>
      </c>
      <c r="AB133" s="1061"/>
      <c r="AC133" s="1061"/>
      <c r="AD133" s="1061"/>
      <c r="AE133" s="1062"/>
      <c r="AF133" s="1060">
        <v>8.9</v>
      </c>
      <c r="AG133" s="1061"/>
      <c r="AH133" s="1061"/>
      <c r="AI133" s="1061"/>
      <c r="AJ133" s="1062"/>
      <c r="AK133" s="1060">
        <v>9.6999999999999993</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0Aeb/ui2PYlNT79u+8B5EDM65YDvmcb3CpHlTUB3StNDFeyjwXxLePalVA+T/HjfuRVbGRA4grs3gWOEnNb4sw==" saltValue="P/mOKGKVstQm5Q3KaOEH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55" zoomScaleNormal="85" zoomScaleSheetLayoutView="55" workbookViewId="0"/>
  </sheetViews>
  <sheetFormatPr defaultColWidth="0" defaultRowHeight="13.5" customHeight="1" zeroHeight="1" x14ac:dyDescent="0.2"/>
  <cols>
    <col min="1" max="2" width="2.81640625" style="259" customWidth="1"/>
    <col min="3" max="120" width="2.81640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Azuxz+DwSBis0HLvXXtlizQaI3AraW7I1wTBit2HQ0LI67w6foX4hB3QE/SZeeym3jH9yR8zE1VtNziejVJ2NA==" saltValue="BSrCegT9MHJQYo2FefdvD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x8AewelDB/y+oPCTLx2JaZaFYSD8dYNew5Fe8lwGrYcFqcGT25EUGI1blscazFSuUxjJj9vG2wBGBYtY9RDr1A==" saltValue="JVgHo3akkPfXCW4uug+1aA=="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467</v>
      </c>
      <c r="AP7" s="271"/>
      <c r="AQ7" s="272" t="s">
        <v>468</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469</v>
      </c>
      <c r="AQ8" s="278" t="s">
        <v>470</v>
      </c>
      <c r="AR8" s="279" t="s">
        <v>471</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472</v>
      </c>
      <c r="AL9" s="1099"/>
      <c r="AM9" s="1099"/>
      <c r="AN9" s="1100"/>
      <c r="AO9" s="280">
        <v>119656726</v>
      </c>
      <c r="AP9" s="280">
        <v>149375</v>
      </c>
      <c r="AQ9" s="281">
        <v>131703</v>
      </c>
      <c r="AR9" s="282">
        <v>13.4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473</v>
      </c>
      <c r="AL10" s="1099"/>
      <c r="AM10" s="1099"/>
      <c r="AN10" s="1100"/>
      <c r="AO10" s="280" t="s">
        <v>474</v>
      </c>
      <c r="AP10" s="280" t="s">
        <v>474</v>
      </c>
      <c r="AQ10" s="281">
        <v>694</v>
      </c>
      <c r="AR10" s="282" t="s">
        <v>474</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475</v>
      </c>
      <c r="AL11" s="1099"/>
      <c r="AM11" s="1099"/>
      <c r="AN11" s="1100"/>
      <c r="AO11" s="280" t="s">
        <v>474</v>
      </c>
      <c r="AP11" s="280" t="s">
        <v>474</v>
      </c>
      <c r="AQ11" s="281" t="s">
        <v>474</v>
      </c>
      <c r="AR11" s="282" t="s">
        <v>474</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476</v>
      </c>
      <c r="AL12" s="1099"/>
      <c r="AM12" s="1099"/>
      <c r="AN12" s="1100"/>
      <c r="AO12" s="280" t="s">
        <v>474</v>
      </c>
      <c r="AP12" s="280" t="s">
        <v>474</v>
      </c>
      <c r="AQ12" s="281">
        <v>4</v>
      </c>
      <c r="AR12" s="282" t="s">
        <v>474</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477</v>
      </c>
      <c r="AL13" s="1099"/>
      <c r="AM13" s="1099"/>
      <c r="AN13" s="1100"/>
      <c r="AO13" s="280">
        <v>1117535</v>
      </c>
      <c r="AP13" s="280">
        <v>1395</v>
      </c>
      <c r="AQ13" s="281">
        <v>2528</v>
      </c>
      <c r="AR13" s="282">
        <v>-44.8</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478</v>
      </c>
      <c r="AL14" s="1099"/>
      <c r="AM14" s="1099"/>
      <c r="AN14" s="1100"/>
      <c r="AO14" s="280">
        <v>-6191840</v>
      </c>
      <c r="AP14" s="280">
        <v>-7730</v>
      </c>
      <c r="AQ14" s="281">
        <v>-6417</v>
      </c>
      <c r="AR14" s="282">
        <v>20.5</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114582421</v>
      </c>
      <c r="AP15" s="280">
        <v>143040</v>
      </c>
      <c r="AQ15" s="281">
        <v>128512</v>
      </c>
      <c r="AR15" s="282">
        <v>11.3</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483</v>
      </c>
      <c r="AL21" s="1105"/>
      <c r="AM21" s="1105"/>
      <c r="AN21" s="1106"/>
      <c r="AO21" s="295">
        <v>1680.67</v>
      </c>
      <c r="AP21" s="296">
        <v>1539.42</v>
      </c>
      <c r="AQ21" s="297">
        <v>141.25</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484</v>
      </c>
      <c r="AL22" s="1105"/>
      <c r="AM22" s="1105"/>
      <c r="AN22" s="1106"/>
      <c r="AO22" s="300">
        <v>99.5</v>
      </c>
      <c r="AP22" s="301">
        <v>98.7</v>
      </c>
      <c r="AQ22" s="302">
        <v>0.8</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7" t="s">
        <v>485</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x14ac:dyDescent="0.2">
      <c r="A27" s="307"/>
      <c r="AO27" s="261"/>
      <c r="AP27" s="261"/>
      <c r="AQ27" s="261"/>
      <c r="AR27" s="261"/>
      <c r="AS27" s="261"/>
      <c r="AT27" s="261"/>
    </row>
    <row r="28" spans="1:46" ht="16.5" x14ac:dyDescent="0.2">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467</v>
      </c>
      <c r="AP30" s="271"/>
      <c r="AQ30" s="272" t="s">
        <v>468</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469</v>
      </c>
      <c r="AQ31" s="278" t="s">
        <v>470</v>
      </c>
      <c r="AR31" s="279" t="s">
        <v>471</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488</v>
      </c>
      <c r="AL32" s="1119"/>
      <c r="AM32" s="1119"/>
      <c r="AN32" s="1120"/>
      <c r="AO32" s="280">
        <v>59847751</v>
      </c>
      <c r="AP32" s="280">
        <v>74712</v>
      </c>
      <c r="AQ32" s="281">
        <v>68216</v>
      </c>
      <c r="AR32" s="282">
        <v>9.5</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489</v>
      </c>
      <c r="AL33" s="1119"/>
      <c r="AM33" s="1119"/>
      <c r="AN33" s="1120"/>
      <c r="AO33" s="280" t="s">
        <v>474</v>
      </c>
      <c r="AP33" s="280" t="s">
        <v>474</v>
      </c>
      <c r="AQ33" s="281">
        <v>6</v>
      </c>
      <c r="AR33" s="282" t="s">
        <v>474</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490</v>
      </c>
      <c r="AL34" s="1119"/>
      <c r="AM34" s="1119"/>
      <c r="AN34" s="1120"/>
      <c r="AO34" s="280">
        <v>3192067</v>
      </c>
      <c r="AP34" s="280">
        <v>3985</v>
      </c>
      <c r="AQ34" s="281">
        <v>6885</v>
      </c>
      <c r="AR34" s="282">
        <v>-42.1</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491</v>
      </c>
      <c r="AL35" s="1119"/>
      <c r="AM35" s="1119"/>
      <c r="AN35" s="1120"/>
      <c r="AO35" s="280">
        <v>8260</v>
      </c>
      <c r="AP35" s="280">
        <v>10</v>
      </c>
      <c r="AQ35" s="281">
        <v>1850</v>
      </c>
      <c r="AR35" s="282">
        <v>-99.5</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492</v>
      </c>
      <c r="AL36" s="1119"/>
      <c r="AM36" s="1119"/>
      <c r="AN36" s="1120"/>
      <c r="AO36" s="280" t="s">
        <v>474</v>
      </c>
      <c r="AP36" s="280" t="s">
        <v>474</v>
      </c>
      <c r="AQ36" s="281">
        <v>124</v>
      </c>
      <c r="AR36" s="282" t="s">
        <v>474</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493</v>
      </c>
      <c r="AL37" s="1119"/>
      <c r="AM37" s="1119"/>
      <c r="AN37" s="1120"/>
      <c r="AO37" s="280">
        <v>274318</v>
      </c>
      <c r="AP37" s="280">
        <v>342</v>
      </c>
      <c r="AQ37" s="281">
        <v>519</v>
      </c>
      <c r="AR37" s="282">
        <v>-34.1</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494</v>
      </c>
      <c r="AL38" s="1116"/>
      <c r="AM38" s="1116"/>
      <c r="AN38" s="1117"/>
      <c r="AO38" s="310">
        <v>28937</v>
      </c>
      <c r="AP38" s="310">
        <v>36</v>
      </c>
      <c r="AQ38" s="311">
        <v>8</v>
      </c>
      <c r="AR38" s="302">
        <v>350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495</v>
      </c>
      <c r="AL39" s="1116"/>
      <c r="AM39" s="1116"/>
      <c r="AN39" s="1117"/>
      <c r="AO39" s="280">
        <v>-1129283</v>
      </c>
      <c r="AP39" s="280">
        <v>-1410</v>
      </c>
      <c r="AQ39" s="281">
        <v>-2187</v>
      </c>
      <c r="AR39" s="282">
        <v>-35.5</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496</v>
      </c>
      <c r="AL40" s="1119"/>
      <c r="AM40" s="1119"/>
      <c r="AN40" s="1120"/>
      <c r="AO40" s="280">
        <v>-37793517</v>
      </c>
      <c r="AP40" s="280">
        <v>-47180</v>
      </c>
      <c r="AQ40" s="281">
        <v>-45425</v>
      </c>
      <c r="AR40" s="282">
        <v>3.9</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497</v>
      </c>
      <c r="AL41" s="1102"/>
      <c r="AM41" s="1102"/>
      <c r="AN41" s="1103"/>
      <c r="AO41" s="280">
        <v>24428533</v>
      </c>
      <c r="AP41" s="280">
        <v>30496</v>
      </c>
      <c r="AQ41" s="281">
        <v>29997</v>
      </c>
      <c r="AR41" s="282">
        <v>1.7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467</v>
      </c>
      <c r="AN49" s="1112" t="s">
        <v>500</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501</v>
      </c>
      <c r="AO50" s="323" t="s">
        <v>502</v>
      </c>
      <c r="AP50" s="324" t="s">
        <v>503</v>
      </c>
      <c r="AQ50" s="325" t="s">
        <v>504</v>
      </c>
      <c r="AR50" s="326" t="s">
        <v>505</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93797091</v>
      </c>
      <c r="AN51" s="328">
        <v>113858</v>
      </c>
      <c r="AO51" s="329">
        <v>10.7</v>
      </c>
      <c r="AP51" s="330">
        <v>111577</v>
      </c>
      <c r="AQ51" s="331">
        <v>5.7</v>
      </c>
      <c r="AR51" s="332">
        <v>5</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36850485</v>
      </c>
      <c r="AN52" s="336">
        <v>44732</v>
      </c>
      <c r="AO52" s="337">
        <v>11.6</v>
      </c>
      <c r="AP52" s="338">
        <v>26257</v>
      </c>
      <c r="AQ52" s="339">
        <v>0.1</v>
      </c>
      <c r="AR52" s="340">
        <v>11.5</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119600377</v>
      </c>
      <c r="AN53" s="328">
        <v>146166</v>
      </c>
      <c r="AO53" s="329">
        <v>28.4</v>
      </c>
      <c r="AP53" s="330">
        <v>122371</v>
      </c>
      <c r="AQ53" s="331">
        <v>9.6999999999999993</v>
      </c>
      <c r="AR53" s="332">
        <v>18.7</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50885939</v>
      </c>
      <c r="AN54" s="336">
        <v>62189</v>
      </c>
      <c r="AO54" s="337">
        <v>39</v>
      </c>
      <c r="AP54" s="338">
        <v>28038</v>
      </c>
      <c r="AQ54" s="339">
        <v>6.8</v>
      </c>
      <c r="AR54" s="340">
        <v>32.200000000000003</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127903187</v>
      </c>
      <c r="AN55" s="328">
        <v>157479</v>
      </c>
      <c r="AO55" s="329">
        <v>7.7</v>
      </c>
      <c r="AP55" s="330">
        <v>125393</v>
      </c>
      <c r="AQ55" s="331">
        <v>2.5</v>
      </c>
      <c r="AR55" s="332">
        <v>5.2</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56056206</v>
      </c>
      <c r="AN56" s="336">
        <v>69018</v>
      </c>
      <c r="AO56" s="337">
        <v>11</v>
      </c>
      <c r="AP56" s="338">
        <v>28054</v>
      </c>
      <c r="AQ56" s="339">
        <v>0.1</v>
      </c>
      <c r="AR56" s="340">
        <v>10.9</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132390397</v>
      </c>
      <c r="AN57" s="328">
        <v>164078</v>
      </c>
      <c r="AO57" s="329">
        <v>4.2</v>
      </c>
      <c r="AP57" s="330">
        <v>115991</v>
      </c>
      <c r="AQ57" s="331">
        <v>-7.5</v>
      </c>
      <c r="AR57" s="332">
        <v>11.7</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62823893</v>
      </c>
      <c r="AN58" s="336">
        <v>77861</v>
      </c>
      <c r="AO58" s="337">
        <v>12.8</v>
      </c>
      <c r="AP58" s="338">
        <v>28546</v>
      </c>
      <c r="AQ58" s="339">
        <v>1.8</v>
      </c>
      <c r="AR58" s="340">
        <v>11</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102035237</v>
      </c>
      <c r="AN59" s="328">
        <v>127377</v>
      </c>
      <c r="AO59" s="329">
        <v>-22.4</v>
      </c>
      <c r="AP59" s="330">
        <v>118517</v>
      </c>
      <c r="AQ59" s="331">
        <v>2.2000000000000002</v>
      </c>
      <c r="AR59" s="332">
        <v>-24.6</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38062515</v>
      </c>
      <c r="AN60" s="336">
        <v>47516</v>
      </c>
      <c r="AO60" s="337">
        <v>-39</v>
      </c>
      <c r="AP60" s="338">
        <v>30926</v>
      </c>
      <c r="AQ60" s="339">
        <v>8.3000000000000007</v>
      </c>
      <c r="AR60" s="340">
        <v>-47.3</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115145258</v>
      </c>
      <c r="AN61" s="343">
        <v>141792</v>
      </c>
      <c r="AO61" s="344">
        <v>5.7</v>
      </c>
      <c r="AP61" s="345">
        <v>118770</v>
      </c>
      <c r="AQ61" s="346">
        <v>2.5</v>
      </c>
      <c r="AR61" s="332">
        <v>3.2</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48935808</v>
      </c>
      <c r="AN62" s="336">
        <v>60263</v>
      </c>
      <c r="AO62" s="337">
        <v>7.1</v>
      </c>
      <c r="AP62" s="338">
        <v>28364</v>
      </c>
      <c r="AQ62" s="339">
        <v>3.4</v>
      </c>
      <c r="AR62" s="340">
        <v>3.7</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lnhuIjIS7NG053CjIulr0qi8CBKNKC98mm53F0zmw5o4k5apyeJlOwYyIs+XAHlCkFu33ssm+JpuQ6kBcWSJdQ==" saltValue="hVacnyP3JRtB51YPdYz+v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7GWygBTkxxbgKeUMcX5Km14gR9pVwLYmYoW23nHMeG03xm/FHx/C+uisVc35FgxByQnbWACIZOMbLw7wg4872A==" saltValue="Wn9uorgSoFknI4O6J0EgT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55" zoomScaleNormal="55"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YW9VgPvQDlJIb9pMpXZexQ5ri8m5J7rN+JEzrTORGDYhP3cik9/aY1nUj3abelGxqUAamO7CBsUqnqF3sPp6Ng==" saltValue="Ft3xhhATY/UDhK1VC5cbN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513</v>
      </c>
      <c r="G46" s="350" t="s">
        <v>514</v>
      </c>
      <c r="H46" s="350" t="s">
        <v>515</v>
      </c>
      <c r="I46" s="350" t="s">
        <v>516</v>
      </c>
      <c r="J46" s="351" t="s">
        <v>517</v>
      </c>
    </row>
    <row r="47" spans="2:10" ht="57.75" customHeight="1" x14ac:dyDescent="0.2">
      <c r="B47" s="7"/>
      <c r="C47" s="1121" t="s">
        <v>4</v>
      </c>
      <c r="D47" s="1121"/>
      <c r="E47" s="1122"/>
      <c r="F47" s="352">
        <v>6.65</v>
      </c>
      <c r="G47" s="353">
        <v>6.78</v>
      </c>
      <c r="H47" s="353">
        <v>6.89</v>
      </c>
      <c r="I47" s="353">
        <v>6.77</v>
      </c>
      <c r="J47" s="354">
        <v>6.65</v>
      </c>
    </row>
    <row r="48" spans="2:10" ht="57.75" customHeight="1" x14ac:dyDescent="0.2">
      <c r="B48" s="8"/>
      <c r="C48" s="1123" t="s">
        <v>5</v>
      </c>
      <c r="D48" s="1123"/>
      <c r="E48" s="1124"/>
      <c r="F48" s="355">
        <v>2.14</v>
      </c>
      <c r="G48" s="356">
        <v>3.58</v>
      </c>
      <c r="H48" s="356">
        <v>0.51</v>
      </c>
      <c r="I48" s="356">
        <v>4.17</v>
      </c>
      <c r="J48" s="357">
        <v>3.6</v>
      </c>
    </row>
    <row r="49" spans="2:10" ht="57.75" customHeight="1" thickBot="1" x14ac:dyDescent="0.25">
      <c r="B49" s="9"/>
      <c r="C49" s="1125" t="s">
        <v>6</v>
      </c>
      <c r="D49" s="1125"/>
      <c r="E49" s="1126"/>
      <c r="F49" s="358">
        <v>0.87</v>
      </c>
      <c r="G49" s="359">
        <v>1.76</v>
      </c>
      <c r="H49" s="359" t="s">
        <v>518</v>
      </c>
      <c r="I49" s="359">
        <v>3.37</v>
      </c>
      <c r="J49" s="360" t="s">
        <v>519</v>
      </c>
    </row>
    <row r="50" spans="2:10" ht="13.5" customHeight="1" x14ac:dyDescent="0.2"/>
  </sheetData>
  <sheetProtection algorithmName="SHA-512" hashValue="jRZe3d1qa0anKsLi7Z5uZdW3KsN0sKzcGxQZ+XARfrI3U77lG9NjH3vOwB0JwaWpjsl8fzSaUb1waiTjWHlkrg==" saltValue="H/Qmx+22ivvGfq0N1lQeq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51"/>
  <sheetViews>
    <sheetView showGridLines="0" zoomScale="70" zoomScaleNormal="7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2">
      <c r="A34" s="10"/>
      <c r="B34" s="19"/>
      <c r="C34" s="1133" t="s">
        <v>520</v>
      </c>
      <c r="D34" s="1133"/>
      <c r="E34" s="1134"/>
      <c r="F34" s="20">
        <v>2.1</v>
      </c>
      <c r="G34" s="21">
        <v>3.54</v>
      </c>
      <c r="H34" s="21">
        <v>0.48</v>
      </c>
      <c r="I34" s="21">
        <v>4.12</v>
      </c>
      <c r="J34" s="22">
        <v>3.55</v>
      </c>
      <c r="K34" s="10"/>
      <c r="L34" s="10"/>
      <c r="M34" s="10"/>
      <c r="N34" s="10"/>
      <c r="O34" s="10"/>
      <c r="P34" s="10"/>
    </row>
    <row r="35" spans="1:16" ht="39" customHeight="1" x14ac:dyDescent="0.2">
      <c r="A35" s="10"/>
      <c r="B35" s="23"/>
      <c r="C35" s="1127" t="s">
        <v>521</v>
      </c>
      <c r="D35" s="1128"/>
      <c r="E35" s="1129"/>
      <c r="F35" s="24">
        <v>0.8</v>
      </c>
      <c r="G35" s="25">
        <v>0.79</v>
      </c>
      <c r="H35" s="25">
        <v>0.77</v>
      </c>
      <c r="I35" s="25">
        <v>0.78</v>
      </c>
      <c r="J35" s="26">
        <v>0.78</v>
      </c>
      <c r="K35" s="10"/>
      <c r="L35" s="10"/>
      <c r="M35" s="10"/>
      <c r="N35" s="10"/>
      <c r="O35" s="10"/>
      <c r="P35" s="10"/>
    </row>
    <row r="36" spans="1:16" ht="39" customHeight="1" x14ac:dyDescent="0.2">
      <c r="A36" s="10"/>
      <c r="B36" s="23"/>
      <c r="C36" s="1127" t="s">
        <v>522</v>
      </c>
      <c r="D36" s="1128"/>
      <c r="E36" s="1129"/>
      <c r="F36" s="24">
        <v>0.67</v>
      </c>
      <c r="G36" s="25">
        <v>1.62</v>
      </c>
      <c r="H36" s="25">
        <v>1.64</v>
      </c>
      <c r="I36" s="25">
        <v>0.37</v>
      </c>
      <c r="J36" s="26">
        <v>0.19</v>
      </c>
      <c r="K36" s="10"/>
      <c r="L36" s="10"/>
      <c r="M36" s="10"/>
      <c r="N36" s="10"/>
      <c r="O36" s="10"/>
      <c r="P36" s="10"/>
    </row>
    <row r="37" spans="1:16" ht="39" customHeight="1" x14ac:dyDescent="0.2">
      <c r="A37" s="10"/>
      <c r="B37" s="23"/>
      <c r="C37" s="1127" t="s">
        <v>523</v>
      </c>
      <c r="D37" s="1128"/>
      <c r="E37" s="1129"/>
      <c r="F37" s="24">
        <v>0.21</v>
      </c>
      <c r="G37" s="25">
        <v>0.22</v>
      </c>
      <c r="H37" s="25">
        <v>0.2</v>
      </c>
      <c r="I37" s="25">
        <v>0.19</v>
      </c>
      <c r="J37" s="26">
        <v>0.16</v>
      </c>
      <c r="K37" s="10"/>
      <c r="L37" s="10"/>
      <c r="M37" s="10"/>
      <c r="N37" s="10"/>
      <c r="O37" s="10"/>
      <c r="P37" s="10"/>
    </row>
    <row r="38" spans="1:16" ht="39" customHeight="1" x14ac:dyDescent="0.2">
      <c r="A38" s="10"/>
      <c r="B38" s="23"/>
      <c r="C38" s="1127" t="s">
        <v>524</v>
      </c>
      <c r="D38" s="1128"/>
      <c r="E38" s="1129"/>
      <c r="F38" s="24">
        <v>0.03</v>
      </c>
      <c r="G38" s="25">
        <v>0.03</v>
      </c>
      <c r="H38" s="25">
        <v>0.02</v>
      </c>
      <c r="I38" s="25">
        <v>0.03</v>
      </c>
      <c r="J38" s="26">
        <v>0.04</v>
      </c>
      <c r="K38" s="10"/>
      <c r="L38" s="10"/>
      <c r="M38" s="10"/>
      <c r="N38" s="10"/>
      <c r="O38" s="10"/>
      <c r="P38" s="10"/>
    </row>
    <row r="39" spans="1:16" ht="39" customHeight="1" x14ac:dyDescent="0.2">
      <c r="A39" s="10"/>
      <c r="B39" s="23"/>
      <c r="C39" s="1127" t="s">
        <v>525</v>
      </c>
      <c r="D39" s="1128"/>
      <c r="E39" s="1129"/>
      <c r="F39" s="24">
        <v>0</v>
      </c>
      <c r="G39" s="25">
        <v>0</v>
      </c>
      <c r="H39" s="25">
        <v>0</v>
      </c>
      <c r="I39" s="25">
        <v>0</v>
      </c>
      <c r="J39" s="26">
        <v>0</v>
      </c>
      <c r="K39" s="10"/>
      <c r="L39" s="10"/>
      <c r="M39" s="10"/>
      <c r="N39" s="10"/>
      <c r="O39" s="10"/>
      <c r="P39" s="10"/>
    </row>
    <row r="40" spans="1:16" ht="39" customHeight="1" x14ac:dyDescent="0.2">
      <c r="A40" s="10"/>
      <c r="B40" s="23"/>
      <c r="C40" s="1127" t="s">
        <v>526</v>
      </c>
      <c r="D40" s="1128"/>
      <c r="E40" s="1129"/>
      <c r="F40" s="24">
        <v>0</v>
      </c>
      <c r="G40" s="25">
        <v>0</v>
      </c>
      <c r="H40" s="25">
        <v>0</v>
      </c>
      <c r="I40" s="25">
        <v>0</v>
      </c>
      <c r="J40" s="26">
        <v>0</v>
      </c>
      <c r="K40" s="10"/>
      <c r="L40" s="10"/>
      <c r="M40" s="10"/>
      <c r="N40" s="10"/>
      <c r="O40" s="10"/>
      <c r="P40" s="10"/>
    </row>
    <row r="41" spans="1:16" ht="39" customHeight="1" x14ac:dyDescent="0.2">
      <c r="A41" s="10"/>
      <c r="B41" s="23"/>
      <c r="C41" s="1127" t="s">
        <v>527</v>
      </c>
      <c r="D41" s="1128"/>
      <c r="E41" s="1129"/>
      <c r="F41" s="24">
        <v>0</v>
      </c>
      <c r="G41" s="25">
        <v>0</v>
      </c>
      <c r="H41" s="25">
        <v>0</v>
      </c>
      <c r="I41" s="25">
        <v>0</v>
      </c>
      <c r="J41" s="26">
        <v>0</v>
      </c>
      <c r="K41" s="10"/>
      <c r="L41" s="10"/>
      <c r="M41" s="10"/>
      <c r="N41" s="10"/>
      <c r="O41" s="10"/>
      <c r="P41" s="10"/>
    </row>
    <row r="42" spans="1:16" ht="39" customHeight="1" x14ac:dyDescent="0.2">
      <c r="A42" s="10"/>
      <c r="B42" s="27"/>
      <c r="C42" s="1127" t="s">
        <v>528</v>
      </c>
      <c r="D42" s="1128"/>
      <c r="E42" s="1129"/>
      <c r="F42" s="24" t="s">
        <v>474</v>
      </c>
      <c r="G42" s="25" t="s">
        <v>474</v>
      </c>
      <c r="H42" s="25" t="s">
        <v>474</v>
      </c>
      <c r="I42" s="25" t="s">
        <v>474</v>
      </c>
      <c r="J42" s="26" t="s">
        <v>474</v>
      </c>
      <c r="K42" s="10"/>
      <c r="L42" s="10"/>
      <c r="M42" s="10"/>
      <c r="N42" s="10"/>
      <c r="O42" s="10"/>
      <c r="P42" s="10"/>
    </row>
    <row r="43" spans="1:16" ht="39" customHeight="1" thickBot="1" x14ac:dyDescent="0.25">
      <c r="A43" s="10"/>
      <c r="B43" s="28"/>
      <c r="C43" s="1130" t="s">
        <v>529</v>
      </c>
      <c r="D43" s="1131"/>
      <c r="E43" s="1132"/>
      <c r="F43" s="29">
        <v>0.65</v>
      </c>
      <c r="G43" s="30">
        <v>0.48</v>
      </c>
      <c r="H43" s="30">
        <v>0.42</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row r="49" s="11" customFormat="1" ht="13.5" hidden="1" customHeight="1" x14ac:dyDescent="0.2"/>
    <row r="50" s="11" customFormat="1" ht="13.5" hidden="1" customHeight="1" x14ac:dyDescent="0.2"/>
    <row r="51" s="11" customFormat="1" ht="13.5" hidden="1" customHeight="1" x14ac:dyDescent="0.2"/>
  </sheetData>
  <sheetProtection algorithmName="SHA-512" hashValue="Cpmz+hOmmq472VegY03suarZybwREj/K5y0uHP9JUQU2KWsDW9BVSxvcQDvoKlm/liBIg91eGGWd2LV2BzEGNA==" saltValue="cbZflXkmqZa9FzjGzAfQ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8"/>
  <sheetViews>
    <sheetView showGridLines="0" zoomScale="70" zoomScaleNormal="7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61179</v>
      </c>
      <c r="L45" s="48">
        <v>58255</v>
      </c>
      <c r="M45" s="48">
        <v>58153</v>
      </c>
      <c r="N45" s="48">
        <v>57984</v>
      </c>
      <c r="O45" s="49">
        <v>59848</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474</v>
      </c>
      <c r="L46" s="52" t="s">
        <v>474</v>
      </c>
      <c r="M46" s="52" t="s">
        <v>474</v>
      </c>
      <c r="N46" s="52" t="s">
        <v>474</v>
      </c>
      <c r="O46" s="53" t="s">
        <v>474</v>
      </c>
      <c r="P46" s="36"/>
      <c r="Q46" s="36"/>
      <c r="R46" s="36"/>
      <c r="S46" s="36"/>
      <c r="T46" s="36"/>
      <c r="U46" s="36"/>
    </row>
    <row r="47" spans="1:21" ht="30.75" customHeight="1" x14ac:dyDescent="0.2">
      <c r="A47" s="36"/>
      <c r="B47" s="1137"/>
      <c r="C47" s="1138"/>
      <c r="D47" s="50"/>
      <c r="E47" s="1143" t="s">
        <v>13</v>
      </c>
      <c r="F47" s="1143"/>
      <c r="G47" s="1143"/>
      <c r="H47" s="1143"/>
      <c r="I47" s="1143"/>
      <c r="J47" s="1144"/>
      <c r="K47" s="51">
        <v>2000</v>
      </c>
      <c r="L47" s="52">
        <v>2333</v>
      </c>
      <c r="M47" s="52">
        <v>2750</v>
      </c>
      <c r="N47" s="52">
        <v>3083</v>
      </c>
      <c r="O47" s="53">
        <v>3192</v>
      </c>
      <c r="P47" s="36"/>
      <c r="Q47" s="36"/>
      <c r="R47" s="36"/>
      <c r="S47" s="36"/>
      <c r="T47" s="36"/>
      <c r="U47" s="36"/>
    </row>
    <row r="48" spans="1:21" ht="30.75" customHeight="1" x14ac:dyDescent="0.2">
      <c r="A48" s="36"/>
      <c r="B48" s="1137"/>
      <c r="C48" s="1138"/>
      <c r="D48" s="50"/>
      <c r="E48" s="1143" t="s">
        <v>14</v>
      </c>
      <c r="F48" s="1143"/>
      <c r="G48" s="1143"/>
      <c r="H48" s="1143"/>
      <c r="I48" s="1143"/>
      <c r="J48" s="1144"/>
      <c r="K48" s="51" t="s">
        <v>474</v>
      </c>
      <c r="L48" s="52" t="s">
        <v>474</v>
      </c>
      <c r="M48" s="52">
        <v>0</v>
      </c>
      <c r="N48" s="52">
        <v>0</v>
      </c>
      <c r="O48" s="53">
        <v>8</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474</v>
      </c>
      <c r="L49" s="52" t="s">
        <v>474</v>
      </c>
      <c r="M49" s="52" t="s">
        <v>474</v>
      </c>
      <c r="N49" s="52" t="s">
        <v>474</v>
      </c>
      <c r="O49" s="53" t="s">
        <v>474</v>
      </c>
      <c r="P49" s="36"/>
      <c r="Q49" s="36"/>
      <c r="R49" s="36"/>
      <c r="S49" s="36"/>
      <c r="T49" s="36"/>
      <c r="U49" s="36"/>
    </row>
    <row r="50" spans="1:21" ht="30.75" customHeight="1" x14ac:dyDescent="0.2">
      <c r="A50" s="36"/>
      <c r="B50" s="1137"/>
      <c r="C50" s="1138"/>
      <c r="D50" s="50"/>
      <c r="E50" s="1143" t="s">
        <v>16</v>
      </c>
      <c r="F50" s="1143"/>
      <c r="G50" s="1143"/>
      <c r="H50" s="1143"/>
      <c r="I50" s="1143"/>
      <c r="J50" s="1144"/>
      <c r="K50" s="51">
        <v>1122</v>
      </c>
      <c r="L50" s="52">
        <v>911</v>
      </c>
      <c r="M50" s="52">
        <v>681</v>
      </c>
      <c r="N50" s="52">
        <v>376</v>
      </c>
      <c r="O50" s="53">
        <v>274</v>
      </c>
      <c r="P50" s="36"/>
      <c r="Q50" s="36"/>
      <c r="R50" s="36"/>
      <c r="S50" s="36"/>
      <c r="T50" s="36"/>
      <c r="U50" s="36"/>
    </row>
    <row r="51" spans="1:21" ht="30.75" customHeight="1" x14ac:dyDescent="0.2">
      <c r="A51" s="36"/>
      <c r="B51" s="1139"/>
      <c r="C51" s="1140"/>
      <c r="D51" s="54"/>
      <c r="E51" s="1143" t="s">
        <v>17</v>
      </c>
      <c r="F51" s="1143"/>
      <c r="G51" s="1143"/>
      <c r="H51" s="1143"/>
      <c r="I51" s="1143"/>
      <c r="J51" s="1144"/>
      <c r="K51" s="51">
        <v>0</v>
      </c>
      <c r="L51" s="52">
        <v>9</v>
      </c>
      <c r="M51" s="52">
        <v>2</v>
      </c>
      <c r="N51" s="52">
        <v>1</v>
      </c>
      <c r="O51" s="53">
        <v>29</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47369</v>
      </c>
      <c r="L52" s="52">
        <v>43168</v>
      </c>
      <c r="M52" s="52">
        <v>40865</v>
      </c>
      <c r="N52" s="52">
        <v>39530</v>
      </c>
      <c r="O52" s="53">
        <v>38922</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16932</v>
      </c>
      <c r="L53" s="57">
        <v>18340</v>
      </c>
      <c r="M53" s="57">
        <v>20721</v>
      </c>
      <c r="N53" s="57">
        <v>21914</v>
      </c>
      <c r="O53" s="58">
        <v>24429</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3">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v>0</v>
      </c>
      <c r="L57" s="70">
        <v>0</v>
      </c>
      <c r="M57" s="70">
        <v>0</v>
      </c>
      <c r="N57" s="70">
        <v>0</v>
      </c>
      <c r="O57" s="71">
        <v>0</v>
      </c>
      <c r="P57" s="36"/>
      <c r="Q57" s="36"/>
      <c r="R57" s="36"/>
      <c r="S57" s="36"/>
      <c r="T57" s="36"/>
      <c r="U57" s="36"/>
    </row>
    <row r="58" spans="1:21" ht="30.75" customHeight="1" x14ac:dyDescent="0.2">
      <c r="A58" s="36"/>
      <c r="B58" s="1153"/>
      <c r="C58" s="1154"/>
      <c r="D58" s="1160" t="s">
        <v>26</v>
      </c>
      <c r="E58" s="1161"/>
      <c r="F58" s="1161"/>
      <c r="G58" s="1161"/>
      <c r="H58" s="1161"/>
      <c r="I58" s="1161"/>
      <c r="J58" s="1162"/>
      <c r="K58" s="72">
        <v>1765</v>
      </c>
      <c r="L58" s="73">
        <v>3529</v>
      </c>
      <c r="M58" s="73">
        <v>5882</v>
      </c>
      <c r="N58" s="73">
        <v>9164</v>
      </c>
      <c r="O58" s="74">
        <v>13230</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5000</v>
      </c>
      <c r="L59" s="76">
        <v>7000</v>
      </c>
      <c r="M59" s="76">
        <v>9333</v>
      </c>
      <c r="N59" s="76">
        <v>12083</v>
      </c>
      <c r="O59" s="77">
        <v>15875</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row r="65" s="37" customFormat="1" ht="13.5" hidden="1" customHeight="1" x14ac:dyDescent="0.2"/>
    <row r="66" s="37" customFormat="1" ht="13.5" hidden="1" customHeight="1" x14ac:dyDescent="0.2"/>
    <row r="67" s="37" customFormat="1" ht="13.5" hidden="1" customHeight="1" x14ac:dyDescent="0.2"/>
    <row r="68" s="37" customFormat="1" ht="13.5" hidden="1" customHeight="1" x14ac:dyDescent="0.2"/>
  </sheetData>
  <sheetProtection algorithmName="SHA-512" hashValue="jtPSPdPYuT64zd565/mGLY3yKzcmR4+tGDsFra2zpTyP6C4KK+5n/BHnWqLYh0yiuLG5n4byRzf/KluRDra2MQ==" saltValue="PNHbUiEan14KzYiJy0KN5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s="81" customFormat="1" ht="15" customHeight="1" x14ac:dyDescent="0.2"/>
    <row r="25" s="81" customFormat="1" ht="15" customHeight="1" x14ac:dyDescent="0.2"/>
    <row r="26" s="81" customFormat="1" ht="15" customHeight="1" x14ac:dyDescent="0.2"/>
    <row r="27" s="81" customFormat="1" ht="15" customHeight="1" x14ac:dyDescent="0.2"/>
    <row r="28" s="81" customFormat="1" ht="15" customHeight="1" x14ac:dyDescent="0.2"/>
    <row r="29" s="81" customFormat="1" ht="15" customHeight="1" x14ac:dyDescent="0.2"/>
    <row r="30" s="81" customFormat="1" ht="15" customHeight="1" x14ac:dyDescent="0.2"/>
    <row r="31" s="81" customFormat="1" ht="15" customHeight="1" x14ac:dyDescent="0.2"/>
    <row r="32" s="81"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513</v>
      </c>
      <c r="J40" s="363" t="s">
        <v>514</v>
      </c>
      <c r="K40" s="363" t="s">
        <v>515</v>
      </c>
      <c r="L40" s="363" t="s">
        <v>516</v>
      </c>
      <c r="M40" s="364" t="s">
        <v>517</v>
      </c>
    </row>
    <row r="41" spans="2:13" ht="27.75" customHeight="1" x14ac:dyDescent="0.2">
      <c r="B41" s="1166" t="s">
        <v>30</v>
      </c>
      <c r="C41" s="1167"/>
      <c r="D41" s="87"/>
      <c r="E41" s="1172" t="s">
        <v>31</v>
      </c>
      <c r="F41" s="1172"/>
      <c r="G41" s="1172"/>
      <c r="H41" s="1173"/>
      <c r="I41" s="365">
        <v>697940</v>
      </c>
      <c r="J41" s="366">
        <v>727236</v>
      </c>
      <c r="K41" s="366">
        <v>752966</v>
      </c>
      <c r="L41" s="366">
        <v>774249</v>
      </c>
      <c r="M41" s="367">
        <v>765466</v>
      </c>
    </row>
    <row r="42" spans="2:13" ht="27.75" customHeight="1" x14ac:dyDescent="0.2">
      <c r="B42" s="1168"/>
      <c r="C42" s="1169"/>
      <c r="D42" s="88"/>
      <c r="E42" s="1174" t="s">
        <v>32</v>
      </c>
      <c r="F42" s="1174"/>
      <c r="G42" s="1174"/>
      <c r="H42" s="1175"/>
      <c r="I42" s="368">
        <v>2552</v>
      </c>
      <c r="J42" s="369">
        <v>1694</v>
      </c>
      <c r="K42" s="369">
        <v>1085</v>
      </c>
      <c r="L42" s="369">
        <v>775</v>
      </c>
      <c r="M42" s="370">
        <v>593</v>
      </c>
    </row>
    <row r="43" spans="2:13" ht="27.75" customHeight="1" x14ac:dyDescent="0.2">
      <c r="B43" s="1168"/>
      <c r="C43" s="1169"/>
      <c r="D43" s="88"/>
      <c r="E43" s="1174" t="s">
        <v>33</v>
      </c>
      <c r="F43" s="1174"/>
      <c r="G43" s="1174"/>
      <c r="H43" s="1175"/>
      <c r="I43" s="368" t="s">
        <v>474</v>
      </c>
      <c r="J43" s="369" t="s">
        <v>474</v>
      </c>
      <c r="K43" s="369" t="s">
        <v>474</v>
      </c>
      <c r="L43" s="369" t="s">
        <v>474</v>
      </c>
      <c r="M43" s="370" t="s">
        <v>474</v>
      </c>
    </row>
    <row r="44" spans="2:13" ht="27.75" customHeight="1" x14ac:dyDescent="0.2">
      <c r="B44" s="1168"/>
      <c r="C44" s="1169"/>
      <c r="D44" s="88"/>
      <c r="E44" s="1174" t="s">
        <v>34</v>
      </c>
      <c r="F44" s="1174"/>
      <c r="G44" s="1174"/>
      <c r="H44" s="1175"/>
      <c r="I44" s="368" t="s">
        <v>474</v>
      </c>
      <c r="J44" s="369" t="s">
        <v>474</v>
      </c>
      <c r="K44" s="369" t="s">
        <v>474</v>
      </c>
      <c r="L44" s="369" t="s">
        <v>474</v>
      </c>
      <c r="M44" s="370" t="s">
        <v>474</v>
      </c>
    </row>
    <row r="45" spans="2:13" ht="27.75" customHeight="1" x14ac:dyDescent="0.2">
      <c r="B45" s="1168"/>
      <c r="C45" s="1169"/>
      <c r="D45" s="88"/>
      <c r="E45" s="1174" t="s">
        <v>35</v>
      </c>
      <c r="F45" s="1174"/>
      <c r="G45" s="1174"/>
      <c r="H45" s="1175"/>
      <c r="I45" s="368">
        <v>104420</v>
      </c>
      <c r="J45" s="369">
        <v>102958</v>
      </c>
      <c r="K45" s="369">
        <v>97549</v>
      </c>
      <c r="L45" s="369">
        <v>95960</v>
      </c>
      <c r="M45" s="370">
        <v>96719</v>
      </c>
    </row>
    <row r="46" spans="2:13" ht="27.75" customHeight="1" x14ac:dyDescent="0.2">
      <c r="B46" s="1168"/>
      <c r="C46" s="1169"/>
      <c r="D46" s="89"/>
      <c r="E46" s="1176" t="s">
        <v>36</v>
      </c>
      <c r="F46" s="1176"/>
      <c r="G46" s="1176"/>
      <c r="H46" s="1177"/>
      <c r="I46" s="368">
        <v>540</v>
      </c>
      <c r="J46" s="369">
        <v>460</v>
      </c>
      <c r="K46" s="369">
        <v>304</v>
      </c>
      <c r="L46" s="369">
        <v>388</v>
      </c>
      <c r="M46" s="370">
        <v>370</v>
      </c>
    </row>
    <row r="47" spans="2:13" ht="27.75" customHeight="1" x14ac:dyDescent="0.2">
      <c r="B47" s="1168"/>
      <c r="C47" s="1169"/>
      <c r="D47" s="90"/>
      <c r="E47" s="1178" t="s">
        <v>37</v>
      </c>
      <c r="F47" s="1179"/>
      <c r="G47" s="1179"/>
      <c r="H47" s="1180"/>
      <c r="I47" s="368" t="s">
        <v>474</v>
      </c>
      <c r="J47" s="369" t="s">
        <v>474</v>
      </c>
      <c r="K47" s="369" t="s">
        <v>474</v>
      </c>
      <c r="L47" s="369" t="s">
        <v>474</v>
      </c>
      <c r="M47" s="370" t="s">
        <v>474</v>
      </c>
    </row>
    <row r="48" spans="2:13" ht="27.75" customHeight="1" x14ac:dyDescent="0.2">
      <c r="B48" s="1168"/>
      <c r="C48" s="1169"/>
      <c r="D48" s="88"/>
      <c r="E48" s="1174" t="s">
        <v>38</v>
      </c>
      <c r="F48" s="1174"/>
      <c r="G48" s="1174"/>
      <c r="H48" s="1175"/>
      <c r="I48" s="368" t="s">
        <v>474</v>
      </c>
      <c r="J48" s="369" t="s">
        <v>474</v>
      </c>
      <c r="K48" s="369" t="s">
        <v>474</v>
      </c>
      <c r="L48" s="369" t="s">
        <v>474</v>
      </c>
      <c r="M48" s="370" t="s">
        <v>474</v>
      </c>
    </row>
    <row r="49" spans="2:13" ht="27.75" customHeight="1" x14ac:dyDescent="0.2">
      <c r="B49" s="1170"/>
      <c r="C49" s="1171"/>
      <c r="D49" s="88"/>
      <c r="E49" s="1174" t="s">
        <v>39</v>
      </c>
      <c r="F49" s="1174"/>
      <c r="G49" s="1174"/>
      <c r="H49" s="1175"/>
      <c r="I49" s="368">
        <v>18</v>
      </c>
      <c r="J49" s="369" t="s">
        <v>474</v>
      </c>
      <c r="K49" s="369">
        <v>412</v>
      </c>
      <c r="L49" s="369" t="s">
        <v>474</v>
      </c>
      <c r="M49" s="370" t="s">
        <v>474</v>
      </c>
    </row>
    <row r="50" spans="2:13" ht="27.75" customHeight="1" x14ac:dyDescent="0.2">
      <c r="B50" s="1181" t="s">
        <v>40</v>
      </c>
      <c r="C50" s="1182"/>
      <c r="D50" s="91"/>
      <c r="E50" s="1174" t="s">
        <v>41</v>
      </c>
      <c r="F50" s="1174"/>
      <c r="G50" s="1174"/>
      <c r="H50" s="1175"/>
      <c r="I50" s="368">
        <v>57673</v>
      </c>
      <c r="J50" s="369">
        <v>62336</v>
      </c>
      <c r="K50" s="369">
        <v>78774</v>
      </c>
      <c r="L50" s="369">
        <v>83749</v>
      </c>
      <c r="M50" s="370">
        <v>89025</v>
      </c>
    </row>
    <row r="51" spans="2:13" ht="27.75" customHeight="1" x14ac:dyDescent="0.2">
      <c r="B51" s="1168"/>
      <c r="C51" s="1169"/>
      <c r="D51" s="88"/>
      <c r="E51" s="1174" t="s">
        <v>42</v>
      </c>
      <c r="F51" s="1174"/>
      <c r="G51" s="1174"/>
      <c r="H51" s="1175"/>
      <c r="I51" s="368">
        <v>12297</v>
      </c>
      <c r="J51" s="369">
        <v>13048</v>
      </c>
      <c r="K51" s="369">
        <v>13473</v>
      </c>
      <c r="L51" s="369">
        <v>12642</v>
      </c>
      <c r="M51" s="370">
        <v>13236</v>
      </c>
    </row>
    <row r="52" spans="2:13" ht="27.75" customHeight="1" x14ac:dyDescent="0.2">
      <c r="B52" s="1170"/>
      <c r="C52" s="1171"/>
      <c r="D52" s="88"/>
      <c r="E52" s="1174" t="s">
        <v>43</v>
      </c>
      <c r="F52" s="1174"/>
      <c r="G52" s="1174"/>
      <c r="H52" s="1175"/>
      <c r="I52" s="368">
        <v>492469</v>
      </c>
      <c r="J52" s="369">
        <v>493511</v>
      </c>
      <c r="K52" s="369">
        <v>488386</v>
      </c>
      <c r="L52" s="369">
        <v>471732</v>
      </c>
      <c r="M52" s="370">
        <v>449677</v>
      </c>
    </row>
    <row r="53" spans="2:13" ht="27.75" customHeight="1" thickBot="1" x14ac:dyDescent="0.25">
      <c r="B53" s="1183" t="s">
        <v>20</v>
      </c>
      <c r="C53" s="1184"/>
      <c r="D53" s="92"/>
      <c r="E53" s="1185" t="s">
        <v>44</v>
      </c>
      <c r="F53" s="1185"/>
      <c r="G53" s="1185"/>
      <c r="H53" s="1186"/>
      <c r="I53" s="371">
        <v>243031</v>
      </c>
      <c r="J53" s="372">
        <v>263453</v>
      </c>
      <c r="K53" s="372">
        <v>271683</v>
      </c>
      <c r="L53" s="372">
        <v>303250</v>
      </c>
      <c r="M53" s="373">
        <v>311209</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lHcLY7HmfBuQqg9RygcO6PC/Jbux0SfPK94N3ipb5eKwt76GvcUxisqBAFBflkEgmTE9dXRmgBbUbgle/Q1BMg==" saltValue="ld+Qg+piRZS9xdBM8BYI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9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515</v>
      </c>
      <c r="G54" s="100" t="s">
        <v>516</v>
      </c>
      <c r="H54" s="101" t="s">
        <v>517</v>
      </c>
    </row>
    <row r="55" spans="2:8" ht="52.5" customHeight="1" x14ac:dyDescent="0.2">
      <c r="B55" s="102"/>
      <c r="C55" s="1192" t="s">
        <v>46</v>
      </c>
      <c r="D55" s="1192"/>
      <c r="E55" s="1193"/>
      <c r="F55" s="103">
        <v>18741</v>
      </c>
      <c r="G55" s="103">
        <v>18004</v>
      </c>
      <c r="H55" s="104">
        <v>17797</v>
      </c>
    </row>
    <row r="56" spans="2:8" ht="52.5" customHeight="1" x14ac:dyDescent="0.2">
      <c r="B56" s="105"/>
      <c r="C56" s="1194" t="s">
        <v>47</v>
      </c>
      <c r="D56" s="1194"/>
      <c r="E56" s="1195"/>
      <c r="F56" s="106">
        <v>17283</v>
      </c>
      <c r="G56" s="106">
        <v>15929</v>
      </c>
      <c r="H56" s="107">
        <v>17166</v>
      </c>
    </row>
    <row r="57" spans="2:8" ht="53.25" customHeight="1" x14ac:dyDescent="0.2">
      <c r="B57" s="105"/>
      <c r="C57" s="1196" t="s">
        <v>48</v>
      </c>
      <c r="D57" s="1196"/>
      <c r="E57" s="1197"/>
      <c r="F57" s="108">
        <v>37265</v>
      </c>
      <c r="G57" s="108">
        <v>38801</v>
      </c>
      <c r="H57" s="109">
        <v>40493</v>
      </c>
    </row>
    <row r="58" spans="2:8" ht="45.75" customHeight="1" x14ac:dyDescent="0.2">
      <c r="B58" s="110"/>
      <c r="C58" s="1187" t="s">
        <v>536</v>
      </c>
      <c r="D58" s="1188"/>
      <c r="E58" s="1189"/>
      <c r="F58" s="111">
        <v>12137</v>
      </c>
      <c r="G58" s="111">
        <v>11841</v>
      </c>
      <c r="H58" s="112">
        <v>12044</v>
      </c>
    </row>
    <row r="59" spans="2:8" ht="45.75" customHeight="1" x14ac:dyDescent="0.2">
      <c r="B59" s="110"/>
      <c r="C59" s="1187" t="s">
        <v>537</v>
      </c>
      <c r="D59" s="1188"/>
      <c r="E59" s="1189"/>
      <c r="F59" s="111">
        <v>6506</v>
      </c>
      <c r="G59" s="111">
        <v>9743</v>
      </c>
      <c r="H59" s="112">
        <v>10887</v>
      </c>
    </row>
    <row r="60" spans="2:8" ht="45.75" customHeight="1" x14ac:dyDescent="0.2">
      <c r="B60" s="110"/>
      <c r="C60" s="1187" t="s">
        <v>538</v>
      </c>
      <c r="D60" s="1188"/>
      <c r="E60" s="1189"/>
      <c r="F60" s="111">
        <v>3319</v>
      </c>
      <c r="G60" s="111">
        <v>3156</v>
      </c>
      <c r="H60" s="112">
        <v>2632</v>
      </c>
    </row>
    <row r="61" spans="2:8" ht="45.75" customHeight="1" x14ac:dyDescent="0.2">
      <c r="B61" s="110"/>
      <c r="C61" s="1187" t="s">
        <v>539</v>
      </c>
      <c r="D61" s="1188"/>
      <c r="E61" s="1189"/>
      <c r="F61" s="111">
        <v>30</v>
      </c>
      <c r="G61" s="111">
        <v>30</v>
      </c>
      <c r="H61" s="112">
        <v>2530</v>
      </c>
    </row>
    <row r="62" spans="2:8" ht="45.75" customHeight="1" thickBot="1" x14ac:dyDescent="0.25">
      <c r="B62" s="113"/>
      <c r="C62" s="1187" t="s">
        <v>540</v>
      </c>
      <c r="D62" s="1188"/>
      <c r="E62" s="1189"/>
      <c r="F62" s="114">
        <v>1659</v>
      </c>
      <c r="G62" s="114">
        <v>1659</v>
      </c>
      <c r="H62" s="115">
        <v>1660</v>
      </c>
    </row>
    <row r="63" spans="2:8" ht="52.5" customHeight="1" thickBot="1" x14ac:dyDescent="0.25">
      <c r="B63" s="116"/>
      <c r="C63" s="1190" t="s">
        <v>49</v>
      </c>
      <c r="D63" s="1190"/>
      <c r="E63" s="1191"/>
      <c r="F63" s="117">
        <v>73288</v>
      </c>
      <c r="G63" s="117">
        <v>72734</v>
      </c>
      <c r="H63" s="118">
        <v>75456</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row r="83" s="1" customFormat="1" ht="13.5" hidden="1" customHeight="1" x14ac:dyDescent="0.2"/>
    <row r="84" s="1" customFormat="1" ht="13.5" hidden="1" customHeight="1" x14ac:dyDescent="0.2"/>
    <row r="85" s="1" customFormat="1" ht="13.5" hidden="1" customHeight="1" x14ac:dyDescent="0.2"/>
    <row r="86" s="1" customFormat="1" ht="13.5" hidden="1" customHeight="1" x14ac:dyDescent="0.2"/>
    <row r="87" s="1" customFormat="1" ht="13.5" hidden="1" customHeight="1" x14ac:dyDescent="0.2"/>
    <row r="88" s="1" customFormat="1" ht="13.5" hidden="1" customHeight="1" x14ac:dyDescent="0.2"/>
    <row r="89" s="1" customFormat="1" ht="13.5" hidden="1" customHeight="1" x14ac:dyDescent="0.2"/>
    <row r="90" s="1" customFormat="1" ht="13.5" hidden="1" customHeight="1" x14ac:dyDescent="0.2"/>
    <row r="91" s="1" customFormat="1" ht="13.5" hidden="1" customHeight="1" x14ac:dyDescent="0.2"/>
    <row r="92" s="1" customFormat="1" ht="13.5" hidden="1" customHeight="1" x14ac:dyDescent="0.2"/>
    <row r="93" s="1" customFormat="1" ht="13.5" hidden="1" customHeight="1" x14ac:dyDescent="0.2"/>
    <row r="94" s="1" customFormat="1" ht="13.5" hidden="1" customHeight="1" x14ac:dyDescent="0.2"/>
  </sheetData>
  <sheetProtection algorithmName="SHA-512" hashValue="trDLb1qfaLfC8VJCLcXD3eeFnDrFxCIUytLeV+/Z2vkKyaIPs30uFQzx6PtA8mD5/+kMYtPcfHkDNAs/DYAtEQ==" saltValue="zpH2eb/yNHjEAZz4AWnd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506</v>
      </c>
      <c r="B3" s="134"/>
      <c r="C3" s="135"/>
      <c r="D3" s="136">
        <v>113858</v>
      </c>
      <c r="E3" s="137"/>
      <c r="F3" s="138">
        <v>111577</v>
      </c>
      <c r="G3" s="139"/>
      <c r="H3" s="140"/>
    </row>
    <row r="4" spans="1:8" x14ac:dyDescent="0.2">
      <c r="A4" s="141"/>
      <c r="B4" s="142"/>
      <c r="C4" s="143"/>
      <c r="D4" s="144">
        <v>44732</v>
      </c>
      <c r="E4" s="145"/>
      <c r="F4" s="146">
        <v>26257</v>
      </c>
      <c r="G4" s="147"/>
      <c r="H4" s="148"/>
    </row>
    <row r="5" spans="1:8" x14ac:dyDescent="0.2">
      <c r="A5" s="129" t="s">
        <v>508</v>
      </c>
      <c r="B5" s="134"/>
      <c r="C5" s="135"/>
      <c r="D5" s="136">
        <v>146166</v>
      </c>
      <c r="E5" s="137"/>
      <c r="F5" s="138">
        <v>122371</v>
      </c>
      <c r="G5" s="139"/>
      <c r="H5" s="140"/>
    </row>
    <row r="6" spans="1:8" x14ac:dyDescent="0.2">
      <c r="A6" s="141"/>
      <c r="B6" s="142"/>
      <c r="C6" s="143"/>
      <c r="D6" s="144">
        <v>62189</v>
      </c>
      <c r="E6" s="145"/>
      <c r="F6" s="146">
        <v>28038</v>
      </c>
      <c r="G6" s="147"/>
      <c r="H6" s="148"/>
    </row>
    <row r="7" spans="1:8" x14ac:dyDescent="0.2">
      <c r="A7" s="129" t="s">
        <v>509</v>
      </c>
      <c r="B7" s="134"/>
      <c r="C7" s="135"/>
      <c r="D7" s="136">
        <v>157479</v>
      </c>
      <c r="E7" s="137"/>
      <c r="F7" s="138">
        <v>125393</v>
      </c>
      <c r="G7" s="139"/>
      <c r="H7" s="140"/>
    </row>
    <row r="8" spans="1:8" x14ac:dyDescent="0.2">
      <c r="A8" s="141"/>
      <c r="B8" s="142"/>
      <c r="C8" s="143"/>
      <c r="D8" s="144">
        <v>69018</v>
      </c>
      <c r="E8" s="145"/>
      <c r="F8" s="146">
        <v>28054</v>
      </c>
      <c r="G8" s="147"/>
      <c r="H8" s="148"/>
    </row>
    <row r="9" spans="1:8" x14ac:dyDescent="0.2">
      <c r="A9" s="129" t="s">
        <v>510</v>
      </c>
      <c r="B9" s="134"/>
      <c r="C9" s="135"/>
      <c r="D9" s="136">
        <v>164078</v>
      </c>
      <c r="E9" s="137"/>
      <c r="F9" s="138">
        <v>115991</v>
      </c>
      <c r="G9" s="139"/>
      <c r="H9" s="140"/>
    </row>
    <row r="10" spans="1:8" x14ac:dyDescent="0.2">
      <c r="A10" s="141"/>
      <c r="B10" s="142"/>
      <c r="C10" s="143"/>
      <c r="D10" s="144">
        <v>77861</v>
      </c>
      <c r="E10" s="145"/>
      <c r="F10" s="146">
        <v>28546</v>
      </c>
      <c r="G10" s="147"/>
      <c r="H10" s="148"/>
    </row>
    <row r="11" spans="1:8" x14ac:dyDescent="0.2">
      <c r="A11" s="129" t="s">
        <v>511</v>
      </c>
      <c r="B11" s="134"/>
      <c r="C11" s="135"/>
      <c r="D11" s="136">
        <v>127377</v>
      </c>
      <c r="E11" s="137"/>
      <c r="F11" s="138">
        <v>118517</v>
      </c>
      <c r="G11" s="139"/>
      <c r="H11" s="140"/>
    </row>
    <row r="12" spans="1:8" x14ac:dyDescent="0.2">
      <c r="A12" s="141"/>
      <c r="B12" s="142"/>
      <c r="C12" s="149"/>
      <c r="D12" s="144">
        <v>47516</v>
      </c>
      <c r="E12" s="145"/>
      <c r="F12" s="146">
        <v>30926</v>
      </c>
      <c r="G12" s="147"/>
      <c r="H12" s="148"/>
    </row>
    <row r="13" spans="1:8" x14ac:dyDescent="0.2">
      <c r="A13" s="129"/>
      <c r="B13" s="134"/>
      <c r="C13" s="150"/>
      <c r="D13" s="151">
        <v>141792</v>
      </c>
      <c r="E13" s="152"/>
      <c r="F13" s="153">
        <v>118770</v>
      </c>
      <c r="G13" s="154"/>
      <c r="H13" s="140"/>
    </row>
    <row r="14" spans="1:8" x14ac:dyDescent="0.2">
      <c r="A14" s="141"/>
      <c r="B14" s="142"/>
      <c r="C14" s="143"/>
      <c r="D14" s="144">
        <v>60263</v>
      </c>
      <c r="E14" s="145"/>
      <c r="F14" s="146">
        <v>28364</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2.14</v>
      </c>
      <c r="C19" s="155">
        <f>ROUND(VALUE(SUBSTITUTE(実質収支比率等に係る経年分析!G$48,"▲","-")),2)</f>
        <v>3.58</v>
      </c>
      <c r="D19" s="155">
        <f>ROUND(VALUE(SUBSTITUTE(実質収支比率等に係る経年分析!H$48,"▲","-")),2)</f>
        <v>0.51</v>
      </c>
      <c r="E19" s="155">
        <f>ROUND(VALUE(SUBSTITUTE(実質収支比率等に係る経年分析!I$48,"▲","-")),2)</f>
        <v>4.17</v>
      </c>
      <c r="F19" s="155">
        <f>ROUND(VALUE(SUBSTITUTE(実質収支比率等に係る経年分析!J$48,"▲","-")),2)</f>
        <v>3.6</v>
      </c>
    </row>
    <row r="20" spans="1:11" x14ac:dyDescent="0.2">
      <c r="A20" s="155" t="s">
        <v>54</v>
      </c>
      <c r="B20" s="155">
        <f>ROUND(VALUE(SUBSTITUTE(実質収支比率等に係る経年分析!F$47,"▲","-")),2)</f>
        <v>6.65</v>
      </c>
      <c r="C20" s="155">
        <f>ROUND(VALUE(SUBSTITUTE(実質収支比率等に係る経年分析!G$47,"▲","-")),2)</f>
        <v>6.78</v>
      </c>
      <c r="D20" s="155">
        <f>ROUND(VALUE(SUBSTITUTE(実質収支比率等に係る経年分析!H$47,"▲","-")),2)</f>
        <v>6.89</v>
      </c>
      <c r="E20" s="155">
        <f>ROUND(VALUE(SUBSTITUTE(実質収支比率等に係る経年分析!I$47,"▲","-")),2)</f>
        <v>6.77</v>
      </c>
      <c r="F20" s="155">
        <f>ROUND(VALUE(SUBSTITUTE(実質収支比率等に係る経年分析!J$47,"▲","-")),2)</f>
        <v>6.65</v>
      </c>
    </row>
    <row r="21" spans="1:11" x14ac:dyDescent="0.2">
      <c r="A21" s="155" t="s">
        <v>55</v>
      </c>
      <c r="B21" s="155">
        <f>IF(ISNUMBER(VALUE(SUBSTITUTE(実質収支比率等に係る経年分析!F$49,"▲","-"))),ROUND(VALUE(SUBSTITUTE(実質収支比率等に係る経年分析!F$49,"▲","-")),2),NA())</f>
        <v>0.87</v>
      </c>
      <c r="C21" s="155">
        <f>IF(ISNUMBER(VALUE(SUBSTITUTE(実質収支比率等に係る経年分析!G$49,"▲","-"))),ROUND(VALUE(SUBSTITUTE(実質収支比率等に係る経年分析!G$49,"▲","-")),2),NA())</f>
        <v>1.76</v>
      </c>
      <c r="D21" s="155">
        <f>IF(ISNUMBER(VALUE(SUBSTITUTE(実質収支比率等に係る経年分析!H$49,"▲","-"))),ROUND(VALUE(SUBSTITUTE(実質収支比率等に係る経年分析!H$49,"▲","-")),2),NA())</f>
        <v>-2.56</v>
      </c>
      <c r="E21" s="155">
        <f>IF(ISNUMBER(VALUE(SUBSTITUTE(実質収支比率等に係る経年分析!I$49,"▲","-"))),ROUND(VALUE(SUBSTITUTE(実質収支比率等に係る経年分析!I$49,"▲","-")),2),NA())</f>
        <v>3.37</v>
      </c>
      <c r="F21" s="155">
        <f>IF(ISNUMBER(VALUE(SUBSTITUTE(実質収支比率等に係る経年分析!J$49,"▲","-"))),ROUND(VALUE(SUBSTITUTE(実質収支比率等に係る経年分析!J$49,"▲","-")),2),NA())</f>
        <v>-0.61</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0.65</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0.48</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0.42</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就農支援資金特別会計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母子父子寡婦福祉資金特別会計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災害救助基金特別会計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v>
      </c>
    </row>
    <row r="32" spans="1:11" x14ac:dyDescent="0.2">
      <c r="A32" s="156" t="str">
        <f>IF(連結実質赤字比率に係る赤字・黒字の構成分析!C$38="",NA(),連結実質赤字比率に係る赤字・黒字の構成分析!C$38)</f>
        <v>証紙特別会計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0.03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0.03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0.02</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0.03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0.04</v>
      </c>
    </row>
    <row r="33" spans="1:16" x14ac:dyDescent="0.2">
      <c r="A33" s="156" t="str">
        <f>IF(連結実質赤字比率に係る赤字・黒字の構成分析!C$37="",NA(),連結実質赤字比率に係る赤字・黒字の構成分析!C$37)</f>
        <v>佐賀県港湾整備事業特別会計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0.21</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0.19</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0.16</v>
      </c>
    </row>
    <row r="34" spans="1:16" x14ac:dyDescent="0.2">
      <c r="A34" s="156" t="str">
        <f>IF(連結実質赤字比率に係る赤字・黒字の構成分析!C$36="",NA(),連結実質赤字比率に係る赤字・黒字の構成分析!C$36)</f>
        <v>国民健康保険事業特別会計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0.67</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1.62</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1.64</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0.37</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0.19</v>
      </c>
    </row>
    <row r="35" spans="1:16" x14ac:dyDescent="0.2">
      <c r="A35" s="156" t="str">
        <f>IF(連結実質赤字比率に係る赤字・黒字の構成分析!C$35="",NA(),連結実質赤字比率に係る赤字・黒字の構成分析!C$35)</f>
        <v>佐賀県工業用水道事業会計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0.8</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0.79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0.77</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0.78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0.78</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2.1</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3.54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0.48</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4.12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3.55</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47369</v>
      </c>
      <c r="E42" s="157"/>
      <c r="F42" s="157"/>
      <c r="G42" s="157">
        <f>'実質公債費比率（分子）の構造'!L$52</f>
        <v>43168</v>
      </c>
      <c r="H42" s="157"/>
      <c r="I42" s="157"/>
      <c r="J42" s="157">
        <f>'実質公債費比率（分子）の構造'!M$52</f>
        <v>40865</v>
      </c>
      <c r="K42" s="157"/>
      <c r="L42" s="157"/>
      <c r="M42" s="157">
        <f>'実質公債費比率（分子）の構造'!N$52</f>
        <v>39530</v>
      </c>
      <c r="N42" s="157"/>
      <c r="O42" s="157"/>
      <c r="P42" s="157">
        <f>'実質公債費比率（分子）の構造'!O$52</f>
        <v>38922</v>
      </c>
    </row>
    <row r="43" spans="1:16" x14ac:dyDescent="0.2">
      <c r="A43" s="157" t="s">
        <v>17</v>
      </c>
      <c r="B43" s="157">
        <f>'実質公債費比率（分子）の構造'!K$51</f>
        <v>0</v>
      </c>
      <c r="C43" s="157"/>
      <c r="D43" s="157"/>
      <c r="E43" s="157">
        <f>'実質公債費比率（分子）の構造'!L$51</f>
        <v>9</v>
      </c>
      <c r="F43" s="157"/>
      <c r="G43" s="157"/>
      <c r="H43" s="157">
        <f>'実質公債費比率（分子）の構造'!M$51</f>
        <v>2</v>
      </c>
      <c r="I43" s="157"/>
      <c r="J43" s="157"/>
      <c r="K43" s="157">
        <f>'実質公債費比率（分子）の構造'!N$51</f>
        <v>1</v>
      </c>
      <c r="L43" s="157"/>
      <c r="M43" s="157"/>
      <c r="N43" s="157">
        <f>'実質公債費比率（分子）の構造'!O$51</f>
        <v>29</v>
      </c>
      <c r="O43" s="157"/>
      <c r="P43" s="157"/>
    </row>
    <row r="44" spans="1:16" x14ac:dyDescent="0.2">
      <c r="A44" s="157" t="s">
        <v>63</v>
      </c>
      <c r="B44" s="157">
        <f>'実質公債費比率（分子）の構造'!K$50</f>
        <v>1122</v>
      </c>
      <c r="C44" s="157"/>
      <c r="D44" s="157"/>
      <c r="E44" s="157">
        <f>'実質公債費比率（分子）の構造'!L$50</f>
        <v>911</v>
      </c>
      <c r="F44" s="157"/>
      <c r="G44" s="157"/>
      <c r="H44" s="157">
        <f>'実質公債費比率（分子）の構造'!M$50</f>
        <v>681</v>
      </c>
      <c r="I44" s="157"/>
      <c r="J44" s="157"/>
      <c r="K44" s="157">
        <f>'実質公債費比率（分子）の構造'!N$50</f>
        <v>376</v>
      </c>
      <c r="L44" s="157"/>
      <c r="M44" s="157"/>
      <c r="N44" s="157">
        <f>'実質公債費比率（分子）の構造'!O$50</f>
        <v>274</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t="str">
        <f>'実質公債費比率（分子）の構造'!K$48</f>
        <v>-</v>
      </c>
      <c r="C46" s="157"/>
      <c r="D46" s="157"/>
      <c r="E46" s="157" t="str">
        <f>'実質公債費比率（分子）の構造'!L$48</f>
        <v>-</v>
      </c>
      <c r="F46" s="157"/>
      <c r="G46" s="157"/>
      <c r="H46" s="157">
        <f>'実質公債費比率（分子）の構造'!M$48</f>
        <v>0</v>
      </c>
      <c r="I46" s="157"/>
      <c r="J46" s="157"/>
      <c r="K46" s="157">
        <f>'実質公債費比率（分子）の構造'!N$48</f>
        <v>0</v>
      </c>
      <c r="L46" s="157"/>
      <c r="M46" s="157"/>
      <c r="N46" s="157">
        <f>'実質公債費比率（分子）の構造'!O$48</f>
        <v>8</v>
      </c>
      <c r="O46" s="157"/>
      <c r="P46" s="157"/>
    </row>
    <row r="47" spans="1:16" x14ac:dyDescent="0.2">
      <c r="A47" s="157" t="s">
        <v>13</v>
      </c>
      <c r="B47" s="157">
        <f>'実質公債費比率（分子）の構造'!K$47</f>
        <v>2000</v>
      </c>
      <c r="C47" s="157"/>
      <c r="D47" s="157"/>
      <c r="E47" s="157">
        <f>'実質公債費比率（分子）の構造'!L$47</f>
        <v>2333</v>
      </c>
      <c r="F47" s="157"/>
      <c r="G47" s="157"/>
      <c r="H47" s="157">
        <f>'実質公債費比率（分子）の構造'!M$47</f>
        <v>2750</v>
      </c>
      <c r="I47" s="157"/>
      <c r="J47" s="157"/>
      <c r="K47" s="157">
        <f>'実質公債費比率（分子）の構造'!N$47</f>
        <v>3083</v>
      </c>
      <c r="L47" s="157"/>
      <c r="M47" s="157"/>
      <c r="N47" s="157">
        <f>'実質公債費比率（分子）の構造'!O$47</f>
        <v>3192</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61179</v>
      </c>
      <c r="C49" s="157"/>
      <c r="D49" s="157"/>
      <c r="E49" s="157">
        <f>'実質公債費比率（分子）の構造'!L$45</f>
        <v>58255</v>
      </c>
      <c r="F49" s="157"/>
      <c r="G49" s="157"/>
      <c r="H49" s="157">
        <f>'実質公債費比率（分子）の構造'!M$45</f>
        <v>58153</v>
      </c>
      <c r="I49" s="157"/>
      <c r="J49" s="157"/>
      <c r="K49" s="157">
        <f>'実質公債費比率（分子）の構造'!N$45</f>
        <v>57984</v>
      </c>
      <c r="L49" s="157"/>
      <c r="M49" s="157"/>
      <c r="N49" s="157">
        <f>'実質公債費比率（分子）の構造'!O$45</f>
        <v>59848</v>
      </c>
      <c r="O49" s="157"/>
      <c r="P49" s="157"/>
    </row>
    <row r="50" spans="1:16" x14ac:dyDescent="0.2">
      <c r="A50" s="157" t="s">
        <v>68</v>
      </c>
      <c r="B50" s="157" t="e">
        <f>NA()</f>
        <v>#N/A</v>
      </c>
      <c r="C50" s="157">
        <f>IF(ISNUMBER('実質公債費比率（分子）の構造'!K$53),'実質公債費比率（分子）の構造'!K$53,NA())</f>
        <v>16932</v>
      </c>
      <c r="D50" s="157" t="e">
        <f>NA()</f>
        <v>#N/A</v>
      </c>
      <c r="E50" s="157" t="e">
        <f>NA()</f>
        <v>#N/A</v>
      </c>
      <c r="F50" s="157">
        <f>IF(ISNUMBER('実質公債費比率（分子）の構造'!L$53),'実質公債費比率（分子）の構造'!L$53,NA())</f>
        <v>18340</v>
      </c>
      <c r="G50" s="157" t="e">
        <f>NA()</f>
        <v>#N/A</v>
      </c>
      <c r="H50" s="157" t="e">
        <f>NA()</f>
        <v>#N/A</v>
      </c>
      <c r="I50" s="157">
        <f>IF(ISNUMBER('実質公債費比率（分子）の構造'!M$53),'実質公債費比率（分子）の構造'!M$53,NA())</f>
        <v>20721</v>
      </c>
      <c r="J50" s="157" t="e">
        <f>NA()</f>
        <v>#N/A</v>
      </c>
      <c r="K50" s="157" t="e">
        <f>NA()</f>
        <v>#N/A</v>
      </c>
      <c r="L50" s="157">
        <f>IF(ISNUMBER('実質公債費比率（分子）の構造'!N$53),'実質公債費比率（分子）の構造'!N$53,NA())</f>
        <v>21914</v>
      </c>
      <c r="M50" s="157" t="e">
        <f>NA()</f>
        <v>#N/A</v>
      </c>
      <c r="N50" s="157" t="e">
        <f>NA()</f>
        <v>#N/A</v>
      </c>
      <c r="O50" s="157">
        <f>IF(ISNUMBER('実質公債費比率（分子）の構造'!O$53),'実質公債費比率（分子）の構造'!O$53,NA())</f>
        <v>24429</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492469</v>
      </c>
      <c r="E56" s="156"/>
      <c r="F56" s="156"/>
      <c r="G56" s="156">
        <f>'将来負担比率（分子）の構造'!J$52</f>
        <v>493511</v>
      </c>
      <c r="H56" s="156"/>
      <c r="I56" s="156"/>
      <c r="J56" s="156">
        <f>'将来負担比率（分子）の構造'!K$52</f>
        <v>488386</v>
      </c>
      <c r="K56" s="156"/>
      <c r="L56" s="156"/>
      <c r="M56" s="156">
        <f>'将来負担比率（分子）の構造'!L$52</f>
        <v>471732</v>
      </c>
      <c r="N56" s="156"/>
      <c r="O56" s="156"/>
      <c r="P56" s="156">
        <f>'将来負担比率（分子）の構造'!M$52</f>
        <v>449677</v>
      </c>
    </row>
    <row r="57" spans="1:16" x14ac:dyDescent="0.2">
      <c r="A57" s="156" t="s">
        <v>42</v>
      </c>
      <c r="B57" s="156"/>
      <c r="C57" s="156"/>
      <c r="D57" s="156">
        <f>'将来負担比率（分子）の構造'!I$51</f>
        <v>12297</v>
      </c>
      <c r="E57" s="156"/>
      <c r="F57" s="156"/>
      <c r="G57" s="156">
        <f>'将来負担比率（分子）の構造'!J$51</f>
        <v>13048</v>
      </c>
      <c r="H57" s="156"/>
      <c r="I57" s="156"/>
      <c r="J57" s="156">
        <f>'将来負担比率（分子）の構造'!K$51</f>
        <v>13473</v>
      </c>
      <c r="K57" s="156"/>
      <c r="L57" s="156"/>
      <c r="M57" s="156">
        <f>'将来負担比率（分子）の構造'!L$51</f>
        <v>12642</v>
      </c>
      <c r="N57" s="156"/>
      <c r="O57" s="156"/>
      <c r="P57" s="156">
        <f>'将来負担比率（分子）の構造'!M$51</f>
        <v>13236</v>
      </c>
    </row>
    <row r="58" spans="1:16" x14ac:dyDescent="0.2">
      <c r="A58" s="156" t="s">
        <v>41</v>
      </c>
      <c r="B58" s="156"/>
      <c r="C58" s="156"/>
      <c r="D58" s="156">
        <f>'将来負担比率（分子）の構造'!I$50</f>
        <v>57673</v>
      </c>
      <c r="E58" s="156"/>
      <c r="F58" s="156"/>
      <c r="G58" s="156">
        <f>'将来負担比率（分子）の構造'!J$50</f>
        <v>62336</v>
      </c>
      <c r="H58" s="156"/>
      <c r="I58" s="156"/>
      <c r="J58" s="156">
        <f>'将来負担比率（分子）の構造'!K$50</f>
        <v>78774</v>
      </c>
      <c r="K58" s="156"/>
      <c r="L58" s="156"/>
      <c r="M58" s="156">
        <f>'将来負担比率（分子）の構造'!L$50</f>
        <v>83749</v>
      </c>
      <c r="N58" s="156"/>
      <c r="O58" s="156"/>
      <c r="P58" s="156">
        <f>'将来負担比率（分子）の構造'!M$50</f>
        <v>89025</v>
      </c>
    </row>
    <row r="59" spans="1:16" x14ac:dyDescent="0.2">
      <c r="A59" s="156" t="s">
        <v>39</v>
      </c>
      <c r="B59" s="156">
        <f>'将来負担比率（分子）の構造'!I$49</f>
        <v>18</v>
      </c>
      <c r="C59" s="156"/>
      <c r="D59" s="156"/>
      <c r="E59" s="156" t="str">
        <f>'将来負担比率（分子）の構造'!J$49</f>
        <v>-</v>
      </c>
      <c r="F59" s="156"/>
      <c r="G59" s="156"/>
      <c r="H59" s="156">
        <f>'将来負担比率（分子）の構造'!K$49</f>
        <v>412</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540</v>
      </c>
      <c r="C61" s="156"/>
      <c r="D61" s="156"/>
      <c r="E61" s="156">
        <f>'将来負担比率（分子）の構造'!J$46</f>
        <v>460</v>
      </c>
      <c r="F61" s="156"/>
      <c r="G61" s="156"/>
      <c r="H61" s="156">
        <f>'将来負担比率（分子）の構造'!K$46</f>
        <v>304</v>
      </c>
      <c r="I61" s="156"/>
      <c r="J61" s="156"/>
      <c r="K61" s="156">
        <f>'将来負担比率（分子）の構造'!L$46</f>
        <v>388</v>
      </c>
      <c r="L61" s="156"/>
      <c r="M61" s="156"/>
      <c r="N61" s="156">
        <f>'将来負担比率（分子）の構造'!M$46</f>
        <v>370</v>
      </c>
      <c r="O61" s="156"/>
      <c r="P61" s="156"/>
    </row>
    <row r="62" spans="1:16" x14ac:dyDescent="0.2">
      <c r="A62" s="156" t="s">
        <v>35</v>
      </c>
      <c r="B62" s="156">
        <f>'将来負担比率（分子）の構造'!I$45</f>
        <v>104420</v>
      </c>
      <c r="C62" s="156"/>
      <c r="D62" s="156"/>
      <c r="E62" s="156">
        <f>'将来負担比率（分子）の構造'!J$45</f>
        <v>102958</v>
      </c>
      <c r="F62" s="156"/>
      <c r="G62" s="156"/>
      <c r="H62" s="156">
        <f>'将来負担比率（分子）の構造'!K$45</f>
        <v>97549</v>
      </c>
      <c r="I62" s="156"/>
      <c r="J62" s="156"/>
      <c r="K62" s="156">
        <f>'将来負担比率（分子）の構造'!L$45</f>
        <v>95960</v>
      </c>
      <c r="L62" s="156"/>
      <c r="M62" s="156"/>
      <c r="N62" s="156">
        <f>'将来負担比率（分子）の構造'!M$45</f>
        <v>96719</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t="str">
        <f>'将来負担比率（分子）の構造'!I$43</f>
        <v>-</v>
      </c>
      <c r="C64" s="156"/>
      <c r="D64" s="156"/>
      <c r="E64" s="156" t="str">
        <f>'将来負担比率（分子）の構造'!J$43</f>
        <v>-</v>
      </c>
      <c r="F64" s="156"/>
      <c r="G64" s="156"/>
      <c r="H64" s="156" t="str">
        <f>'将来負担比率（分子）の構造'!K$43</f>
        <v>-</v>
      </c>
      <c r="I64" s="156"/>
      <c r="J64" s="156"/>
      <c r="K64" s="156" t="str">
        <f>'将来負担比率（分子）の構造'!L$43</f>
        <v>-</v>
      </c>
      <c r="L64" s="156"/>
      <c r="M64" s="156"/>
      <c r="N64" s="156" t="str">
        <f>'将来負担比率（分子）の構造'!M$43</f>
        <v>-</v>
      </c>
      <c r="O64" s="156"/>
      <c r="P64" s="156"/>
    </row>
    <row r="65" spans="1:16" x14ac:dyDescent="0.2">
      <c r="A65" s="156" t="s">
        <v>32</v>
      </c>
      <c r="B65" s="156">
        <f>'将来負担比率（分子）の構造'!I$42</f>
        <v>2552</v>
      </c>
      <c r="C65" s="156"/>
      <c r="D65" s="156"/>
      <c r="E65" s="156">
        <f>'将来負担比率（分子）の構造'!J$42</f>
        <v>1694</v>
      </c>
      <c r="F65" s="156"/>
      <c r="G65" s="156"/>
      <c r="H65" s="156">
        <f>'将来負担比率（分子）の構造'!K$42</f>
        <v>1085</v>
      </c>
      <c r="I65" s="156"/>
      <c r="J65" s="156"/>
      <c r="K65" s="156">
        <f>'将来負担比率（分子）の構造'!L$42</f>
        <v>775</v>
      </c>
      <c r="L65" s="156"/>
      <c r="M65" s="156"/>
      <c r="N65" s="156">
        <f>'将来負担比率（分子）の構造'!M$42</f>
        <v>593</v>
      </c>
      <c r="O65" s="156"/>
      <c r="P65" s="156"/>
    </row>
    <row r="66" spans="1:16" x14ac:dyDescent="0.2">
      <c r="A66" s="156" t="s">
        <v>31</v>
      </c>
      <c r="B66" s="156">
        <f>'将来負担比率（分子）の構造'!I$41</f>
        <v>697940</v>
      </c>
      <c r="C66" s="156"/>
      <c r="D66" s="156"/>
      <c r="E66" s="156">
        <f>'将来負担比率（分子）の構造'!J$41</f>
        <v>727236</v>
      </c>
      <c r="F66" s="156"/>
      <c r="G66" s="156"/>
      <c r="H66" s="156">
        <f>'将来負担比率（分子）の構造'!K$41</f>
        <v>752966</v>
      </c>
      <c r="I66" s="156"/>
      <c r="J66" s="156"/>
      <c r="K66" s="156">
        <f>'将来負担比率（分子）の構造'!L$41</f>
        <v>774249</v>
      </c>
      <c r="L66" s="156"/>
      <c r="M66" s="156"/>
      <c r="N66" s="156">
        <f>'将来負担比率（分子）の構造'!M$41</f>
        <v>765466</v>
      </c>
      <c r="O66" s="156"/>
      <c r="P66" s="156"/>
    </row>
    <row r="67" spans="1:16" x14ac:dyDescent="0.2">
      <c r="A67" s="156" t="s">
        <v>72</v>
      </c>
      <c r="B67" s="156" t="e">
        <f>NA()</f>
        <v>#N/A</v>
      </c>
      <c r="C67" s="156">
        <f>IF(ISNUMBER('将来負担比率（分子）の構造'!I$53), IF('将来負担比率（分子）の構造'!I$53 &lt; 0, 0, '将来負担比率（分子）の構造'!I$53), NA())</f>
        <v>243031</v>
      </c>
      <c r="D67" s="156" t="e">
        <f>NA()</f>
        <v>#N/A</v>
      </c>
      <c r="E67" s="156" t="e">
        <f>NA()</f>
        <v>#N/A</v>
      </c>
      <c r="F67" s="156">
        <f>IF(ISNUMBER('将来負担比率（分子）の構造'!J$53), IF('将来負担比率（分子）の構造'!J$53 &lt; 0, 0, '将来負担比率（分子）の構造'!J$53), NA())</f>
        <v>263453</v>
      </c>
      <c r="G67" s="156" t="e">
        <f>NA()</f>
        <v>#N/A</v>
      </c>
      <c r="H67" s="156" t="e">
        <f>NA()</f>
        <v>#N/A</v>
      </c>
      <c r="I67" s="156">
        <f>IF(ISNUMBER('将来負担比率（分子）の構造'!K$53), IF('将来負担比率（分子）の構造'!K$53 &lt; 0, 0, '将来負担比率（分子）の構造'!K$53), NA())</f>
        <v>271683</v>
      </c>
      <c r="J67" s="156" t="e">
        <f>NA()</f>
        <v>#N/A</v>
      </c>
      <c r="K67" s="156" t="e">
        <f>NA()</f>
        <v>#N/A</v>
      </c>
      <c r="L67" s="156">
        <f>IF(ISNUMBER('将来負担比率（分子）の構造'!L$53), IF('将来負担比率（分子）の構造'!L$53 &lt; 0, 0, '将来負担比率（分子）の構造'!L$53), NA())</f>
        <v>303250</v>
      </c>
      <c r="M67" s="156" t="e">
        <f>NA()</f>
        <v>#N/A</v>
      </c>
      <c r="N67" s="156" t="e">
        <f>NA()</f>
        <v>#N/A</v>
      </c>
      <c r="O67" s="156">
        <f>IF(ISNUMBER('将来負担比率（分子）の構造'!M$53), IF('将来負担比率（分子）の構造'!M$53 &lt; 0, 0, '将来負担比率（分子）の構造'!M$53), NA())</f>
        <v>311209</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18741</v>
      </c>
      <c r="C72" s="160">
        <f>基金残高に係る経年分析!G55</f>
        <v>18004</v>
      </c>
      <c r="D72" s="160">
        <f>基金残高に係る経年分析!H55</f>
        <v>17797</v>
      </c>
    </row>
    <row r="73" spans="1:16" x14ac:dyDescent="0.2">
      <c r="A73" s="159" t="s">
        <v>75</v>
      </c>
      <c r="B73" s="160">
        <f>基金残高に係る経年分析!F56</f>
        <v>17283</v>
      </c>
      <c r="C73" s="160">
        <f>基金残高に係る経年分析!G56</f>
        <v>15929</v>
      </c>
      <c r="D73" s="160">
        <f>基金残高に係る経年分析!H56</f>
        <v>17166</v>
      </c>
    </row>
    <row r="74" spans="1:16" x14ac:dyDescent="0.2">
      <c r="A74" s="159" t="s">
        <v>76</v>
      </c>
      <c r="B74" s="160">
        <f>基金残高に係る経年分析!F57</f>
        <v>37265</v>
      </c>
      <c r="C74" s="160">
        <f>基金残高に係る経年分析!G57</f>
        <v>38801</v>
      </c>
      <c r="D74" s="160">
        <f>基金残高に係る経年分析!H57</f>
        <v>40493</v>
      </c>
    </row>
  </sheetData>
  <sheetProtection algorithmName="SHA-512" hashValue="8Rh+LA5tKHjDyjyS+zfVUbgzq9ndIOQfByLcLvHpKgauj1Id5gUs21APHWYAnoov0Vrh1PjibZ+8RJnGugMVXw==" saltValue="zOXFZQaFtvU89lPVDarF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0C2BA84A-1BBA-45E9-A0EB-88E8DB66C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7C9F20-2E48-4BE1-B5B6-3915F701582A}">
  <ds:schemaRefs>
    <ds:schemaRef ds:uri="http://schemas.microsoft.com/sharepoint/v3/contenttype/forms"/>
  </ds:schemaRefs>
</ds:datastoreItem>
</file>

<file path=customXml/itemProps3.xml><?xml version="1.0" encoding="utf-8"?>
<ds:datastoreItem xmlns:ds="http://schemas.openxmlformats.org/officeDocument/2006/customXml" ds:itemID="{3AEB88EB-B619-474B-99F9-F14A89ADD2F5}">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http://purl.org/dc/elements/1.1/"/>
    <ds:schemaRef ds:uri="fd32c9f7-8932-4d07-b49b-91c8a1e26893"/>
    <ds:schemaRef ds:uri="a4e28f63-7028-4a93-8047-9653a98e0e88"/>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酒井 郁哉(SAKAI Fumiya)</cp:lastModifiedBy>
  <cp:lastPrinted>2025-03-10T11:26:55Z</cp:lastPrinted>
  <dcterms:created xsi:type="dcterms:W3CDTF">2025-02-12T10:25:14Z</dcterms:created>
  <dcterms:modified xsi:type="dcterms:W3CDTF">2025-03-19T04:32:37Z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