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4　市町→\○19 白石町\02修正\"/>
    </mc:Choice>
  </mc:AlternateContent>
  <xr:revisionPtr revIDLastSave="0" documentId="13_ncr:1_{2A0E6DDC-9F47-4439-8D22-F61789CAABA2}"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BE34" i="10"/>
  <c r="U34" i="10"/>
  <c r="U35" i="10" s="1"/>
  <c r="C34" i="10"/>
  <c r="BW34" i="10" l="1"/>
  <c r="BW35" i="10" s="1"/>
  <c r="BW36" i="10" s="1"/>
  <c r="BW37" i="10" s="1"/>
  <c r="BW38" i="10" s="1"/>
  <c r="BW39" i="10" s="1"/>
  <c r="BW40" i="10" s="1"/>
  <c r="BW41" i="10" s="1"/>
  <c r="BW42" i="10" s="1"/>
  <c r="BW43"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<sst xmlns="http://schemas.openxmlformats.org/spreadsheetml/2006/main" count="1067" uniqueCount="558">
  <si>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</si>
  <si>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</si>
  <si>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</si>
  <si>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</si>
  <si>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</si>
  <si>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</si>
  <si>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</si>
  <si>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</si>
  <si>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</si>
  <si>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</si>
  <si>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</si>
  <si>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</si>
  <si>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</si>
  <si>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</si>
  <si>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</si>
  <si>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</si>
  <si>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</si>
  <si>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</si>
  <si>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</si>
  <si>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</si>
  <si>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</si>
  <si>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</si>
  <si>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</si>
  <si>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</si>
  <si>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</si>
  <si>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</si>
  <si>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</si>
  <si>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</si>
  <si>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</si>
  <si>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</si>
  <si>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</si>
  <si>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</si>
  <si>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</si>
  <si>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</si>
  <si>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</si>
  <si>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</si>
  <si>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</si>
  <si>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</si>
  <si>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</si>
  <si>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</si>
  <si>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</si>
  <si>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</si>
  <si>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</si>
  <si>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</si>
  <si>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</si>
  <si>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</si>
  <si>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</si>
  <si>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</si>
  <si>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</si>
  <si>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</si>
  <si>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</si>
  <si>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</si>
  <si>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</si>
  <si>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</si>
  <si>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</si>
  <si>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</si>
  <si>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</si>
  <si>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</si>
  <si>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</si>
  <si>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</si>
  <si>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</si>
  <si>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</si>
  <si>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</si>
  <si>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</si>
  <si>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</si>
  <si>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</si>
  <si>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</si>
  <si>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</si>
  <si>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</si>
  <si>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</si>
  <si>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</si>
  <si>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</si>
  <si>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</si>
  <si>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</si>
  <si>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</si>
  <si>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</si>
  <si>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</si>
  <si>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</si>
  <si>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</si>
  <si>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</si>
  <si>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</si>
  <si>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</si>
  <si>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</si>
  <si>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</si>
  <si>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</si>
  <si>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</si>
  <si>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</si>
  <si>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</si>
  <si>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</si>
  <si>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</si>
  <si>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</si>
  <si>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</si>
  <si>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</si>
  <si>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</si>
  <si>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</si>
  <si>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</si>
  <si>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</si>
  <si>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</si>
  <si>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</si>
  <si>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</si>
  <si>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</si>
  <si>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</si>
  <si>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</si>
  <si>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</si>
  <si>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</si>
  <si>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</si>
  <si>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</si>
  <si>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</si>
  <si>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</si>
  <si>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</si>
  <si>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</si>
  <si>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</si>
  <si>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</si>
  <si>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</si>
  <si>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</si>
  <si>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</si>
  <si>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</si>
  <si>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</si>
  <si>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</si>
  <si>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</si>
  <si>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</si>
  <si>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</si>
  <si>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</si>
  <si>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</si>
  <si>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</si>
  <si>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</si>
  <si>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</si>
  <si>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</si>
  <si>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</si>
  <si>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</si>
  <si>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</si>
  <si>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</si>
  <si>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</si>
  <si>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</si>
  <si>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</si>
  <si>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</si>
  <si>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</si>
  <si>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</si>
  <si>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</si>
  <si>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</si>
  <si>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</si>
  <si>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</si>
  <si>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</si>
  <si>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</si>
  <si>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</si>
  <si>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</si>
  <si>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</si>
  <si>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</si>
  <si>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</si>
  <si>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</si>
  <si>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</si>
  <si>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</si>
  <si>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</si>
  <si>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</si>
  <si>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</si>
  <si>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</si>
  <si>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</si>
  <si>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</si>
  <si>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</si>
  <si>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</si>
  <si>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</si>
  <si>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</si>
  <si>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</si>
  <si>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</si>
  <si>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</si>
  <si>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</si>
  <si>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</si>
  <si>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</si>
  <si>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</si>
  <si>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</si>
  <si>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</si>
  <si>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</si>
  <si>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</si>
  <si>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</si>
  <si>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</si>
  <si>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</si>
  <si>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</si>
  <si>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</si>
  <si>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</si>
  <si>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</si>
  <si>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</si>
  <si>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</si>
  <si>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</si>
  <si>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</si>
  <si>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</si>
  <si>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</si>
  <si>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</si>
  <si>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</si>
  <si>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</si>
  <si>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</si>
  <si>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</si>
  <si>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</si>
  <si>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</si>
  <si>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</si>
  <si>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</si>
  <si>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</si>
  <si>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</si>
  <si>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</si>
  <si>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</si>
  <si>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</si>
  <si>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</si>
  <si>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</si>
  <si>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</si>
  <si>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</si>
  <si>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佐賀県白石町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</si>
  <si>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</si>
  <si>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</si>
  <si>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</si>
  <si>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</si>
  <si>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</si>
  <si>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</si>
  <si>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</si>
  <si>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</si>
  <si>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</si>
  <si>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</si>
  <si>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</si>
  <si>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</si>
  <si>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</si>
  <si>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</si>
  <si>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</si>
  <si>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</si>
  <si>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</si>
  <si>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</si>
  <si>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</si>
  <si>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</si>
  <si>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</si>
  <si>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</si>
  <si>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</si>
  <si>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</si>
  <si>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</si>
  <si>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</si>
  <si>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</si>
  <si>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</si>
  <si>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</si>
  <si>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</si>
  <si>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</si>
  <si>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</si>
  <si>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</si>
  <si>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</si>
  <si>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</si>
  <si>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</si>
  <si>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</si>
  <si>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</si>
  <si>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</si>
  <si>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</si>
  <si>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</si>
  <si>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</si>
  <si>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</si>
  <si>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</si>
  <si>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</si>
  <si>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</si>
  <si>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</si>
  <si>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</si>
  <si>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</si>
  <si>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</si>
  <si>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</si>
  <si>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</si>
  <si>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</si>
  <si>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</si>
  <si>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</si>
  <si>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</si>
  <si>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</si>
  <si>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</si>
  <si>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</si>
  <si>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</si>
  <si>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</si>
  <si>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</si>
  <si>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</si>
  <si>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</si>
  <si>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</si>
  <si>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</si>
  <si>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</si>
  <si>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</si>
  <si>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</si>
  <si>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</si>
  <si>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</si>
  <si>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</si>
  <si>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</si>
  <si>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</si>
  <si>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</si>
  <si>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</si>
  <si>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</si>
  <si>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</si>
  <si>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</si>
  <si>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</si>
  <si>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</si>
  <si>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</si>
  <si>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</si>
  <si>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</si>
  <si>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</si>
  <si>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</si>
  <si>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</si>
  <si>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</si>
  <si>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</si>
  <si>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</si>
  <si>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</si>
  <si>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</si>
  <si>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</si>
  <si>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</si>
  <si>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</si>
  <si>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</si>
  <si>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</si>
  <si>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</si>
  <si>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</si>
  <si>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</si>
  <si>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</si>
  <si>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</si>
  <si>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</si>
  <si>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</si>
  <si>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</si>
  <si>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</si>
  <si>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</si>
  <si>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</si>
  <si>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</si>
  <si>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</si>
  <si>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</si>
  <si>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</si>
  <si>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</si>
  <si>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</si>
  <si>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</si>
  <si>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</si>
  <si>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</si>
  <si>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</si>
  <si>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</si>
  <si>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</si>
  <si>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</si>
  <si>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</si>
  <si>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</si>
  <si>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</si>
  <si>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</si>
  <si>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</si>
  <si>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</si>
  <si>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</si>
  <si>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</si>
  <si>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</si>
  <si>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</si>
  <si>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</si>
  <si>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</si>
  <si>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</si>
  <si>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</si>
  <si>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</si>
  <si>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</si>
  <si>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</si>
  <si>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</si>
  <si>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</si>
  <si>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</si>
  <si>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</si>
  <si>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</si>
  <si>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</si>
  <si>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</si>
  <si>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</si>
  <si>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</si>
  <si>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</si>
  <si>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</si>
  <si>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</si>
  <si>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佐賀県白石町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</si>
  <si>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</si>
  <si>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</si>
  <si>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</si>
  <si>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</si>
  <si>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</si>
  <si>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</si>
  <si>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</si>
  <si>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</si>
  <si>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</si>
  <si>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</si>
  <si>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</si>
  <si>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</si>
  <si>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</si>
  <si>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</si>
  <si>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</si>
  <si>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</si>
  <si>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</si>
  <si>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</si>
  <si>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</si>
  <si>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</si>
  <si>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</si>
  <si>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</si>
  <si>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</si>
  <si>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</si>
  <si>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</si>
  <si>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</si>
  <si>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</si>
  <si>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</si>
  <si>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</si>
  <si>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</si>
  <si>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</si>
  <si>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</si>
  <si>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</si>
  <si>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白石町国民健康保険特別会計</t>
    <phoneticPr fontId="5"/>
  </si>
  <si>
    <t>白石町後期高齢者医療特別会計</t>
    <phoneticPr fontId="5"/>
  </si>
  <si>
    <t>白石町下水道事業会計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</si>
  <si>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</si>
  <si>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</si>
  <si>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</si>
  <si>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</si>
  <si>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</si>
  <si>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</si>
  <si>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</si>
  <si>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</si>
  <si>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</si>
  <si>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</si>
  <si>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</si>
  <si>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</si>
  <si>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</si>
  <si>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</si>
  <si>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</si>
  <si>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</si>
  <si>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</si>
  <si>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</si>
  <si>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</si>
  <si>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</si>
  <si>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</si>
  <si>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</si>
  <si>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</si>
  <si>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</si>
  <si>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</si>
  <si>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</si>
  <si>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</si>
  <si>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</si>
  <si>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</si>
  <si>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</si>
  <si>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</si>
  <si>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</si>
  <si>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</si>
  <si>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</si>
  <si>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</si>
  <si>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</si>
  <si>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</si>
  <si>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</si>
  <si>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</si>
  <si>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</si>
  <si>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</si>
  <si>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</si>
  <si>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</si>
  <si>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</si>
  <si>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</si>
  <si>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</si>
  <si>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</si>
  <si>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</si>
  <si>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</si>
  <si>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</si>
  <si>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</si>
  <si>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</si>
  <si>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</si>
  <si>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</si>
  <si>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</si>
  <si>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</si>
  <si>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</si>
  <si>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</si>
  <si>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</si>
  <si>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</si>
  <si>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</si>
  <si>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</si>
  <si>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</si>
  <si>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</si>
  <si>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</si>
  <si>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</si>
  <si>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</si>
  <si>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</si>
  <si>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</si>
  <si>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</si>
  <si>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</si>
  <si>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</si>
  <si>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</si>
  <si>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</si>
  <si>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</si>
  <si>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</si>
  <si>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</si>
  <si>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</si>
  <si>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</si>
  <si>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</si>
  <si>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</si>
  <si>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</si>
  <si>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</si>
  <si>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</si>
  <si>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</si>
  <si>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</si>
  <si>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</si>
  <si>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</si>
  <si>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</si>
  <si>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</si>
  <si>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</si>
  <si>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</si>
  <si>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</si>
  <si>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</si>
  <si>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</si>
  <si>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</si>
  <si>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</si>
  <si>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</si>
  <si>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</si>
  <si>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</si>
  <si>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</si>
  <si>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</si>
  <si>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</si>
  <si>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</si>
  <si>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</si>
  <si>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</si>
  <si>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</si>
  <si>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</si>
  <si>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</si>
  <si>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</si>
  <si>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</si>
  <si>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</si>
  <si>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</si>
  <si>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</si>
  <si>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</si>
  <si>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</si>
  <si>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</si>
  <si>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</si>
  <si>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</si>
  <si>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</si>
  <si>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</si>
  <si>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</si>
  <si>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</si>
  <si>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</si>
  <si>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</si>
  <si>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</si>
  <si>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</si>
  <si>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</si>
  <si>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</si>
  <si>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</si>
  <si>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</si>
  <si>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</si>
  <si>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</si>
  <si>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</si>
  <si>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</si>
  <si>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</si>
  <si>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2.87</t>
  </si>
  <si>
    <t>一般会計</t>
  </si>
  <si>
    <t>白石町下水道事業会計</t>
  </si>
  <si>
    <t>白石町国民健康保険特別会計</t>
  </si>
  <si>
    <t>白石町後期高齢者医療特別会計</t>
  </si>
  <si>
    <t>その他会計（赤字）</t>
  </si>
  <si>
    <t>その他会計（黒字）</t>
  </si>
  <si>
    <t>R01</t>
    <phoneticPr fontId="5"/>
  </si>
  <si>
    <t>R02</t>
    <phoneticPr fontId="5"/>
  </si>
  <si>
    <t>R03</t>
    <phoneticPr fontId="5"/>
  </si>
  <si>
    <t>R04</t>
    <phoneticPr fontId="5"/>
  </si>
  <si>
    <t>R05</t>
    <phoneticPr fontId="5"/>
  </si>
  <si>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10"/>
  </si>
  <si>
    <t>杵藤地区広域市町村圏組合（特別会計）</t>
    <rPh sb="13" eb="15">
      <t>トクベツ</t>
    </rPh>
    <phoneticPr fontId="10"/>
  </si>
  <si>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10"/>
  </si>
  <si>
    <t>佐賀県市町総合事務組合（特別会計）</t>
    <rPh sb="12" eb="14">
      <t>トクベツ</t>
    </rPh>
    <phoneticPr fontId="10"/>
  </si>
  <si>
    <t>佐賀県西部広域環境組合</t>
    <rPh sb="0" eb="5">
      <t>サガケンセイブ</t>
    </rPh>
    <rPh sb="5" eb="7">
      <t>コウイキ</t>
    </rPh>
    <rPh sb="7" eb="9">
      <t>カンキョウ</t>
    </rPh>
    <rPh sb="9" eb="11">
      <t>クミアイ</t>
    </rPh>
    <phoneticPr fontId="10"/>
  </si>
  <si>
    <t>杵島地区衛生処理組合</t>
    <rPh sb="0" eb="2">
      <t>キシマ</t>
    </rPh>
    <rPh sb="2" eb="4">
      <t>チク</t>
    </rPh>
    <rPh sb="4" eb="6">
      <t>エイセイ</t>
    </rPh>
    <rPh sb="6" eb="8">
      <t>ショリ</t>
    </rPh>
    <rPh sb="8" eb="10">
      <t>クミアイ</t>
    </rPh>
    <phoneticPr fontId="10"/>
  </si>
  <si>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10"/>
  </si>
  <si>
    <t>佐賀県後期高齢者医療広域連合（特別会計）</t>
    <rPh sb="15" eb="17">
      <t>トクベツ</t>
    </rPh>
    <phoneticPr fontId="10"/>
  </si>
  <si>
    <t>佐賀西部広域水道企業団（水道事業会計）</t>
    <rPh sb="0" eb="2">
      <t>サガ</t>
    </rPh>
    <rPh sb="2" eb="4">
      <t>セイブ</t>
    </rPh>
    <rPh sb="4" eb="6">
      <t>コウイキ</t>
    </rPh>
    <rPh sb="6" eb="8">
      <t>スイドウ</t>
    </rPh>
    <rPh sb="8" eb="10">
      <t>キギョウ</t>
    </rPh>
    <rPh sb="10" eb="11">
      <t>ダン</t>
    </rPh>
    <rPh sb="12" eb="14">
      <t>スイドウ</t>
    </rPh>
    <rPh sb="14" eb="16">
      <t>ジギョウ</t>
    </rPh>
    <rPh sb="16" eb="18">
      <t>カイケイ</t>
    </rPh>
    <phoneticPr fontId="10"/>
  </si>
  <si>
    <t>佐賀西部広域水道企業団（用水供給事業会計）</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10"/>
  </si>
  <si>
    <t>-</t>
    <phoneticPr fontId="2"/>
  </si>
  <si>
    <t>財団法人文化振興財団</t>
    <rPh sb="0" eb="2">
      <t>ザイダン</t>
    </rPh>
    <rPh sb="2" eb="4">
      <t>ホウジン</t>
    </rPh>
    <rPh sb="4" eb="6">
      <t>ブンカ</t>
    </rPh>
    <rPh sb="6" eb="8">
      <t>シンコウ</t>
    </rPh>
    <rPh sb="8" eb="10">
      <t>ザイダン</t>
    </rPh>
    <phoneticPr fontId="2"/>
  </si>
  <si>
    <t>株式会社只江川スポーツパーク</t>
    <rPh sb="0" eb="4">
      <t>カブシキガイシャ</t>
    </rPh>
    <rPh sb="4" eb="5">
      <t>タダ</t>
    </rPh>
    <rPh sb="5" eb="7">
      <t>エガワ</t>
    </rPh>
    <phoneticPr fontId="2"/>
  </si>
  <si>
    <t>振興基金</t>
    <rPh sb="0" eb="4">
      <t>シンコウキキン</t>
    </rPh>
    <phoneticPr fontId="5"/>
  </si>
  <si>
    <t>公共施設整備基金</t>
    <rPh sb="0" eb="8">
      <t>コウキョウシセツセイビキキン</t>
    </rPh>
    <phoneticPr fontId="5"/>
  </si>
  <si>
    <t>ふるさと基金</t>
    <rPh sb="4" eb="6">
      <t>キキン</t>
    </rPh>
    <phoneticPr fontId="5"/>
  </si>
  <si>
    <t>公共施設維持管理基金</t>
    <phoneticPr fontId="5"/>
  </si>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</sst>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68548</c:v>
                </c:pt>
                <c:pt idx="1">
                  <c:v>78575</c:v>
                </c:pt>
                <c:pt idx="2">
                  <c:v>61630</c:v>
                </c:pt>
                <c:pt idx="3">
                  <c:v>76485</c:v>
                </c:pt>
                <c:pt idx="4">
                  <c:v>112663</c:v>
                </c:pt>
              </c:numCache>
            </c:numRef>
          </c:val>
          <c:smooth val="0"/>
          <c:extLst>
            <c:ext xmlns:c16="http://schemas.microsoft.com/office/drawing/2014/chart" uri="{C3380CC4-5D6E-409C-BE32-E72D297353CC}">
              <c16:uniqueId val="{00000000-5C5F-40F9-B8ED-363245D13D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89175</c:v>
                </c:pt>
                <c:pt idx="1">
                  <c:v>98453</c:v>
                </c:pt>
                <c:pt idx="2">
                  <c:v>69807</c:v>
                </c:pt>
                <c:pt idx="3">
                  <c:v>135824</c:v>
                </c:pt>
                <c:pt idx="4">
                  <c:v>244085</c:v>
                </c:pt>
              </c:numCache>
            </c:numRef>
          </c:val>
          <c:smooth val="0"/>
          <c:extLst>
            <c:ext xmlns:c16="http://schemas.microsoft.com/office/drawing/2014/chart" uri="{C3380CC4-5D6E-409C-BE32-E72D297353CC}">
              <c16:uniqueId val="{00000001-5C5F-40F9-B8ED-363245D13D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4.6399999999999997</c:v>
                </c:pt>
                <c:pt idx="1">
                  <c:v>5.33</c:v>
                </c:pt>
                <c:pt idx="2">
                  <c:v>7.07</c:v>
                </c:pt>
                <c:pt idx="3">
                  <c:v>7.5</c:v>
                </c:pt>
                <c:pt idx="4">
                  <c:v>8.59</c:v>
                </c:pt>
              </c:numCache>
            </c:numRef>
          </c:val>
          <c:extLst>
            <c:ext xmlns:c16="http://schemas.microsoft.com/office/drawing/2014/chart" uri="{C3380CC4-5D6E-409C-BE32-E72D297353CC}">
              <c16:uniqueId val="{00000000-7F74-4C29-BED6-9EDD8D3F4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29.38</c:v>
                </c:pt>
                <c:pt idx="1">
                  <c:v>32.450000000000003</c:v>
                </c:pt>
                <c:pt idx="2">
                  <c:v>30.89</c:v>
                </c:pt>
                <c:pt idx="3">
                  <c:v>36.36</c:v>
                </c:pt>
                <c:pt idx="4">
                  <c:v>35.74</c:v>
                </c:pt>
              </c:numCache>
            </c:numRef>
          </c:val>
          <c:extLst>
            <c:ext xmlns:c16="http://schemas.microsoft.com/office/drawing/2014/chart" uri="{C3380CC4-5D6E-409C-BE32-E72D297353CC}">
              <c16:uniqueId val="{00000001-7F74-4C29-BED6-9EDD8D3F4A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-2.87</c:v>
                </c:pt>
                <c:pt idx="1">
                  <c:v>3.87</c:v>
                </c:pt>
                <c:pt idx="2">
                  <c:v>1.87</c:v>
                </c:pt>
                <c:pt idx="3">
                  <c:v>5.23</c:v>
                </c:pt>
                <c:pt idx="4">
                  <c:v>1.17</c:v>
                </c:pt>
              </c:numCache>
            </c:numRef>
          </c:val>
          <c:smooth val="0"/>
          <c:extLst>
            <c:ext xmlns:c16="http://schemas.microsoft.com/office/drawing/2014/chart" uri="{C3380CC4-5D6E-409C-BE32-E72D297353CC}">
              <c16:uniqueId val="{00000002-7F74-4C29-BED6-9EDD8D3F4A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16.11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1B-490D-9D84-25046089EA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1B-490D-9D84-25046089EA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A1B-490D-9D84-25046089EA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A1B-490D-9D84-25046089EA3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A1B-490D-9D84-25046089EA3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A1B-490D-9D84-25046089EA37}"/>
            </c:ext>
          </c:extLst>
        </c:ser>
        <c:ser>
          <c:idx val="6"/>
          <c:order val="6"/>
          <c:tx>
            <c:strRef>
              <c:f>データシート!$A$33</c:f>
              <c:strCache>
                <c:ptCount val="1"/>
                <c:pt idx="0">
                  <c:v>白石町後期高齢者医療特別会計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9A1B-490D-9D84-25046089EA37}"/>
            </c:ext>
          </c:extLst>
        </c:ser>
        <c:ser>
          <c:idx val="7"/>
          <c:order val="7"/>
          <c:tx>
            <c:strRef>
              <c:f>データシート!$A$34</c:f>
              <c:strCache>
                <c:ptCount val="1"/>
                <c:pt idx="0">
                  <c:v>白石町国民健康保険特別会計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1.47</c:v>
                </c:pt>
                <c:pt idx="2">
                  <c:v>#N/A</c:v>
                </c:pt>
                <c:pt idx="3">
                  <c:v>1.98</c:v>
                </c:pt>
                <c:pt idx="4">
                  <c:v>#N/A</c:v>
                </c:pt>
                <c:pt idx="5">
                  <c:v>3.24</c:v>
                </c:pt>
                <c:pt idx="6">
                  <c:v>#N/A</c:v>
                </c:pt>
                <c:pt idx="7">
                  <c:v>3.78</c:v>
                </c:pt>
                <c:pt idx="8">
                  <c:v>#N/A</c:v>
                </c:pt>
                <c:pt idx="9">
                  <c:v>5.69</c:v>
                </c:pt>
              </c:numCache>
            </c:numRef>
          </c:val>
          <c:extLst>
            <c:ext xmlns:c16="http://schemas.microsoft.com/office/drawing/2014/chart" uri="{C3380CC4-5D6E-409C-BE32-E72D297353CC}">
              <c16:uniqueId val="{00000007-9A1B-490D-9D84-25046089EA37}"/>
            </c:ext>
          </c:extLst>
        </c:ser>
        <c:ser>
          <c:idx val="8"/>
          <c:order val="8"/>
          <c:tx>
            <c:strRef>
              <c:f>データシート!$A$35</c:f>
              <c:strCache>
                <c:ptCount val="1"/>
                <c:pt idx="0">
                  <c:v>白石町下水道事業会計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c:v>
                </c:pt>
                <c:pt idx="2">
                  <c:v>#N/A</c:v>
                </c:pt>
                <c:pt idx="3">
                  <c:v>7.1</c:v>
                </c:pt>
                <c:pt idx="4">
                  <c:v>#N/A</c:v>
                </c:pt>
                <c:pt idx="5">
                  <c:v>7.07</c:v>
                </c:pt>
                <c:pt idx="6">
                  <c:v>#N/A</c:v>
                </c:pt>
                <c:pt idx="7">
                  <c:v>7.32</c:v>
                </c:pt>
                <c:pt idx="8">
                  <c:v>#N/A</c:v>
                </c:pt>
                <c:pt idx="9">
                  <c:v>7.46</c:v>
                </c:pt>
              </c:numCache>
            </c:numRef>
          </c:val>
          <c:extLst>
            <c:ext xmlns:c16="http://schemas.microsoft.com/office/drawing/2014/chart" uri="{C3380CC4-5D6E-409C-BE32-E72D297353CC}">
              <c16:uniqueId val="{00000008-9A1B-490D-9D84-25046089EA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4.63</c:v>
                </c:pt>
                <c:pt idx="2">
                  <c:v>#N/A</c:v>
                </c:pt>
                <c:pt idx="3">
                  <c:v>5.83</c:v>
                </c:pt>
                <c:pt idx="4">
                  <c:v>#N/A</c:v>
                </c:pt>
                <c:pt idx="5">
                  <c:v>7.06</c:v>
                </c:pt>
                <c:pt idx="6">
                  <c:v>#N/A</c:v>
                </c:pt>
                <c:pt idx="7">
                  <c:v>7.5</c:v>
                </c:pt>
                <c:pt idx="8">
                  <c:v>#N/A</c:v>
                </c:pt>
                <c:pt idx="9">
                  <c:v>8.59</c:v>
                </c:pt>
              </c:numCache>
            </c:numRef>
          </c:val>
          <c:extLst>
            <c:ext xmlns:c16="http://schemas.microsoft.com/office/drawing/2014/chart" uri="{C3380CC4-5D6E-409C-BE32-E72D297353CC}">
              <c16:uniqueId val="{00000009-9A1B-490D-9D84-25046089EA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1403</c:v>
                </c:pt>
                <c:pt idx="5">
                  <c:v>1400</c:v>
                </c:pt>
                <c:pt idx="8">
                  <c:v>1464</c:v>
                </c:pt>
                <c:pt idx="11">
                  <c:v>1510</c:v>
                </c:pt>
                <c:pt idx="14">
                  <c:v>1611</c:v>
                </c:pt>
              </c:numCache>
            </c:numRef>
          </c:val>
          <c:extLst>
            <c:ext xmlns:c16="http://schemas.microsoft.com/office/drawing/2014/chart" uri="{C3380CC4-5D6E-409C-BE32-E72D297353CC}">
              <c16:uniqueId val="{00000000-4F67-40ED-9F46-2F8BE70EC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67-40ED-9F46-2F8BE70EC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13</c:v>
                </c:pt>
                <c:pt idx="6">
                  <c:v>18</c:v>
                </c:pt>
                <c:pt idx="9">
                  <c:v>2</c:v>
                </c:pt>
                <c:pt idx="12">
                  <c:v>2</c:v>
                </c:pt>
              </c:numCache>
            </c:numRef>
          </c:val>
          <c:extLst>
            <c:ext xmlns:c16="http://schemas.microsoft.com/office/drawing/2014/chart" uri="{C3380CC4-5D6E-409C-BE32-E72D297353CC}">
              <c16:uniqueId val="{00000002-4F67-40ED-9F46-2F8BE70EC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85</c:v>
                </c:pt>
                <c:pt idx="3">
                  <c:v>96</c:v>
                </c:pt>
                <c:pt idx="6">
                  <c:v>97</c:v>
                </c:pt>
                <c:pt idx="9">
                  <c:v>98</c:v>
                </c:pt>
                <c:pt idx="12">
                  <c:v>102</c:v>
                </c:pt>
              </c:numCache>
            </c:numRef>
          </c:val>
          <c:extLst>
            <c:ext xmlns:c16="http://schemas.microsoft.com/office/drawing/2014/chart" uri="{C3380CC4-5D6E-409C-BE32-E72D297353CC}">
              <c16:uniqueId val="{00000003-4F67-40ED-9F46-2F8BE70EC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348</c:v>
                </c:pt>
                <c:pt idx="3">
                  <c:v>304</c:v>
                </c:pt>
                <c:pt idx="6">
                  <c:v>289</c:v>
                </c:pt>
                <c:pt idx="9">
                  <c:v>289</c:v>
                </c:pt>
                <c:pt idx="12">
                  <c:v>290</c:v>
                </c:pt>
              </c:numCache>
            </c:numRef>
          </c:val>
          <c:extLst>
            <c:ext xmlns:c16="http://schemas.microsoft.com/office/drawing/2014/chart" uri="{C3380CC4-5D6E-409C-BE32-E72D297353CC}">
              <c16:uniqueId val="{00000004-4F67-40ED-9F46-2F8BE70EC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67-40ED-9F46-2F8BE70EC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67-40ED-9F46-2F8BE70EC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1563</c:v>
                </c:pt>
                <c:pt idx="3">
                  <c:v>1666</c:v>
                </c:pt>
                <c:pt idx="6">
                  <c:v>1667</c:v>
                </c:pt>
                <c:pt idx="9">
                  <c:v>1741</c:v>
                </c:pt>
                <c:pt idx="12">
                  <c:v>1945</c:v>
                </c:pt>
              </c:numCache>
            </c:numRef>
          </c:val>
          <c:extLst>
            <c:ext xmlns:c16="http://schemas.microsoft.com/office/drawing/2014/chart" uri="{C3380CC4-5D6E-409C-BE32-E72D297353CC}">
              <c16:uniqueId val="{00000007-4F67-40ED-9F46-2F8BE70EC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595</c:v>
                </c:pt>
                <c:pt idx="2">
                  <c:v>#N/A</c:v>
                </c:pt>
                <c:pt idx="3">
                  <c:v>#N/A</c:v>
                </c:pt>
                <c:pt idx="4">
                  <c:v>679</c:v>
                </c:pt>
                <c:pt idx="5">
                  <c:v>#N/A</c:v>
                </c:pt>
                <c:pt idx="6">
                  <c:v>#N/A</c:v>
                </c:pt>
                <c:pt idx="7">
                  <c:v>607</c:v>
                </c:pt>
                <c:pt idx="8">
                  <c:v>#N/A</c:v>
                </c:pt>
                <c:pt idx="9">
                  <c:v>#N/A</c:v>
                </c:pt>
                <c:pt idx="10">
                  <c:v>620</c:v>
                </c:pt>
                <c:pt idx="11">
                  <c:v>#N/A</c:v>
                </c:pt>
                <c:pt idx="12">
                  <c:v>#N/A</c:v>
                </c:pt>
                <c:pt idx="13">
                  <c:v>728</c:v>
                </c:pt>
                <c:pt idx="14">
                  <c:v>#N/A</c:v>
                </c:pt>
              </c:numCache>
            </c:numRef>
          </c:val>
          <c:smooth val="0"/>
          <c:extLst>
            <c:ext xmlns:c16="http://schemas.microsoft.com/office/drawing/2014/chart" uri="{C3380CC4-5D6E-409C-BE32-E72D297353CC}">
              <c16:uniqueId val="{00000008-4F67-40ED-9F46-2F8BE70EC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14124</c:v>
                </c:pt>
                <c:pt idx="5">
                  <c:v>13986</c:v>
                </c:pt>
                <c:pt idx="8">
                  <c:v>14129</c:v>
                </c:pt>
                <c:pt idx="11">
                  <c:v>13878</c:v>
                </c:pt>
                <c:pt idx="14">
                  <c:v>14141</c:v>
                </c:pt>
              </c:numCache>
            </c:numRef>
          </c:val>
          <c:extLst>
            <c:ext xmlns:c16="http://schemas.microsoft.com/office/drawing/2014/chart" uri="{C3380CC4-5D6E-409C-BE32-E72D297353CC}">
              <c16:uniqueId val="{00000000-DECF-4D1C-A005-E7BBA699EA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c:v>
                </c:pt>
                <c:pt idx="5">
                  <c:v>61</c:v>
                </c:pt>
                <c:pt idx="8">
                  <c:v>51</c:v>
                </c:pt>
                <c:pt idx="11">
                  <c:v>41</c:v>
                </c:pt>
                <c:pt idx="14">
                  <c:v>32</c:v>
                </c:pt>
              </c:numCache>
            </c:numRef>
          </c:val>
          <c:extLst>
            <c:ext xmlns:c16="http://schemas.microsoft.com/office/drawing/2014/chart" uri="{C3380CC4-5D6E-409C-BE32-E72D297353CC}">
              <c16:uniqueId val="{00000001-DECF-4D1C-A005-E7BBA699EA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7336</c:v>
                </c:pt>
                <c:pt idx="5">
                  <c:v>7301</c:v>
                </c:pt>
                <c:pt idx="8">
                  <c:v>7924</c:v>
                </c:pt>
                <c:pt idx="11">
                  <c:v>8385</c:v>
                </c:pt>
                <c:pt idx="14">
                  <c:v>8378</c:v>
                </c:pt>
              </c:numCache>
            </c:numRef>
          </c:val>
          <c:extLst>
            <c:ext xmlns:c16="http://schemas.microsoft.com/office/drawing/2014/chart" uri="{C3380CC4-5D6E-409C-BE32-E72D297353CC}">
              <c16:uniqueId val="{00000002-DECF-4D1C-A005-E7BBA699EA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CF-4D1C-A005-E7BBA699EA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CF-4D1C-A005-E7BBA699EA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CF-4D1C-A005-E7BBA699EA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1421</c:v>
                </c:pt>
                <c:pt idx="3">
                  <c:v>1478</c:v>
                </c:pt>
                <c:pt idx="6">
                  <c:v>1358</c:v>
                </c:pt>
                <c:pt idx="9">
                  <c:v>1376</c:v>
                </c:pt>
                <c:pt idx="12">
                  <c:v>1317</c:v>
                </c:pt>
              </c:numCache>
            </c:numRef>
          </c:val>
          <c:extLst>
            <c:ext xmlns:c16="http://schemas.microsoft.com/office/drawing/2014/chart" uri="{C3380CC4-5D6E-409C-BE32-E72D297353CC}">
              <c16:uniqueId val="{00000006-DECF-4D1C-A005-E7BBA699EA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1117</c:v>
                </c:pt>
                <c:pt idx="3">
                  <c:v>1162</c:v>
                </c:pt>
                <c:pt idx="6">
                  <c:v>1128</c:v>
                </c:pt>
                <c:pt idx="9">
                  <c:v>1116</c:v>
                </c:pt>
                <c:pt idx="12">
                  <c:v>1000</c:v>
                </c:pt>
              </c:numCache>
            </c:numRef>
          </c:val>
          <c:extLst>
            <c:ext xmlns:c16="http://schemas.microsoft.com/office/drawing/2014/chart" uri="{C3380CC4-5D6E-409C-BE32-E72D297353CC}">
              <c16:uniqueId val="{00000007-DECF-4D1C-A005-E7BBA699EA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6040</c:v>
                </c:pt>
                <c:pt idx="3">
                  <c:v>5200</c:v>
                </c:pt>
                <c:pt idx="6">
                  <c:v>4517</c:v>
                </c:pt>
                <c:pt idx="9">
                  <c:v>4016</c:v>
                </c:pt>
                <c:pt idx="12">
                  <c:v>3656</c:v>
                </c:pt>
              </c:numCache>
            </c:numRef>
          </c:val>
          <c:extLst>
            <c:ext xmlns:c16="http://schemas.microsoft.com/office/drawing/2014/chart" uri="{C3380CC4-5D6E-409C-BE32-E72D297353CC}">
              <c16:uniqueId val="{00000008-DECF-4D1C-A005-E7BBA699EA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ECF-4D1C-A005-E7BBA699EA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13915</c:v>
                </c:pt>
                <c:pt idx="3">
                  <c:v>13775</c:v>
                </c:pt>
                <c:pt idx="6">
                  <c:v>14045</c:v>
                </c:pt>
                <c:pt idx="9">
                  <c:v>14020</c:v>
                </c:pt>
                <c:pt idx="12">
                  <c:v>14645</c:v>
                </c:pt>
              </c:numCache>
            </c:numRef>
          </c:val>
          <c:extLst>
            <c:ext xmlns:c16="http://schemas.microsoft.com/office/drawing/2014/chart" uri="{C3380CC4-5D6E-409C-BE32-E72D297353CC}">
              <c16:uniqueId val="{0000000A-DECF-4D1C-A005-E7BBA699EA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962</c:v>
                </c:pt>
                <c:pt idx="2">
                  <c:v>#N/A</c:v>
                </c:pt>
                <c:pt idx="3">
                  <c:v>#N/A</c:v>
                </c:pt>
                <c:pt idx="4">
                  <c:v>267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CF-4D1C-A005-E7BBA699EA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2450</c:v>
                </c:pt>
                <c:pt idx="1">
                  <c:v>2834</c:v>
                </c:pt>
                <c:pt idx="2">
                  <c:v>2831</c:v>
                </c:pt>
              </c:numCache>
            </c:numRef>
          </c:val>
          <c:extLst>
            <c:ext xmlns:c16="http://schemas.microsoft.com/office/drawing/2014/chart" uri="{C3380CC4-5D6E-409C-BE32-E72D297353CC}">
              <c16:uniqueId val="{00000000-51CB-4D74-864F-FF146A7FF7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1912</c:v>
                </c:pt>
                <c:pt idx="1">
                  <c:v>2013</c:v>
                </c:pt>
                <c:pt idx="2">
                  <c:v>2020</c:v>
                </c:pt>
              </c:numCache>
            </c:numRef>
          </c:val>
          <c:extLst>
            <c:ext xmlns:c16="http://schemas.microsoft.com/office/drawing/2014/chart" uri="{C3380CC4-5D6E-409C-BE32-E72D297353CC}">
              <c16:uniqueId val="{00000001-51CB-4D74-864F-FF146A7FF7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4621</c:v>
                </c:pt>
                <c:pt idx="1">
                  <c:v>4578</c:v>
                </c:pt>
                <c:pt idx="2">
                  <c:v>4571</c:v>
                </c:pt>
              </c:numCache>
            </c:numRef>
          </c:val>
          <c:extLst>
            <c:ext xmlns:c16="http://schemas.microsoft.com/office/drawing/2014/chart" uri="{C3380CC4-5D6E-409C-BE32-E72D297353CC}">
              <c16:uniqueId val="{00000002-51CB-4D74-864F-FF146A7FF7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21,120
99.56
19,948,763
19,179,590
680,819
7,921,754
14,644,548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次産業主体の農村地帯であり、法人数が少ないため法人町民税が少ないことなどの要因により、財政基盤が弱く、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今後も、企業進出などを見込むことが難しく、数値の改善は容易ではない。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収納率の向上の強化や人口流出を食い止めることなどにより自主財源の確保に努めながら、事業の取捨選択、事務事業の見直し、公共施設の再編等の行財政改革により財政健全化を図る。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20320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1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163847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20320</xdr:rowOff>
    </xdr:from>
    <xdr:to>
      <xdr:col>24</xdr:col>
      <xdr:colOff>12700</xdr:colOff>
      <xdr:row>44</xdr:row>
      <xdr:rowOff>20320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114317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49530</xdr:rowOff>
    </xdr:from>
    <xdr:to>
      <xdr:col>11</xdr:col>
      <xdr:colOff>82550</xdr:colOff>
      <xdr:row>41</xdr:row>
      <xdr:rowOff>151130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分母となる臨時財政対策債が減少したことなどにより、前年度より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今後も扶助費の増加、町債発行に伴う公債費の増加が予想され、経常一般財源等の減少も予想されることから上昇が予想される。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優先度の低い事務事業の廃止・縮小、公共施設の統合再編などにより、経常経費の削減に努めていく。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28222</xdr:rowOff>
    </xdr:from>
    <xdr:to>
      <xdr:col>23</xdr:col>
      <xdr:colOff>133350</xdr:colOff>
      <xdr:row>64</xdr:row>
      <xdr:rowOff>36689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86672"/>
          <a:ext cx="0" cy="522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8766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8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36689</xdr:rowOff>
    </xdr:from>
    <xdr:to>
      <xdr:col>24</xdr:col>
      <xdr:colOff>12700</xdr:colOff>
      <xdr:row>64</xdr:row>
      <xdr:rowOff>36689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0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114599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28222</xdr:rowOff>
    </xdr:from>
    <xdr:to>
      <xdr:col>24</xdr:col>
      <xdr:colOff>12700</xdr:colOff>
      <xdr:row>61</xdr:row>
      <xdr:rowOff>28222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8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151695</xdr:rowOff>
    </xdr:from>
    <xdr:to>
      <xdr:col>23</xdr:col>
      <xdr:colOff>133350</xdr:colOff>
      <xdr:row>64</xdr:row>
      <xdr:rowOff>36689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1595"/>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104016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87489</xdr:rowOff>
    </xdr:from>
    <xdr:to>
      <xdr:col>23</xdr:col>
      <xdr:colOff>184150</xdr:colOff>
      <xdr:row>63</xdr:row>
      <xdr:rowOff>17639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62</xdr:row>
      <xdr:rowOff>151695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30883"/>
          <a:ext cx="889000" cy="7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64</xdr:row>
      <xdr:rowOff>170745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30883"/>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143228</xdr:rowOff>
    </xdr:from>
    <xdr:to>
      <xdr:col>15</xdr:col>
      <xdr:colOff>133350</xdr:colOff>
      <xdr:row>59</xdr:row>
      <xdr:rowOff>73378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58155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170745</xdr:rowOff>
    </xdr:from>
    <xdr:to>
      <xdr:col>11</xdr:col>
      <xdr:colOff>31750</xdr:colOff>
      <xdr:row>68</xdr:row>
      <xdr:rowOff>21167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3545"/>
          <a:ext cx="889000" cy="5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52510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9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157339</xdr:rowOff>
    </xdr:from>
    <xdr:to>
      <xdr:col>23</xdr:col>
      <xdr:colOff>184150</xdr:colOff>
      <xdr:row>64</xdr:row>
      <xdr:rowOff>87489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53216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5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100895</xdr:rowOff>
    </xdr:from>
    <xdr:to>
      <xdr:col>19</xdr:col>
      <xdr:colOff>184150</xdr:colOff>
      <xdr:row>63</xdr:row>
      <xdr:rowOff>31045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41222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9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119945</xdr:rowOff>
    </xdr:from>
    <xdr:to>
      <xdr:col>11</xdr:col>
      <xdr:colOff>82550</xdr:colOff>
      <xdr:row>65</xdr:row>
      <xdr:rowOff>50095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34872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141817</xdr:rowOff>
    </xdr:from>
    <xdr:to>
      <xdr:col>7</xdr:col>
      <xdr:colOff>31750</xdr:colOff>
      <xdr:row>68</xdr:row>
      <xdr:rowOff>71967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56744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給与改定のため増額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ふるさと納税関連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増加、分母となる人口が減少したことにより、前年度より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円増加した。類似団体平均、全国平均及び県平均と比較すると高い状況にある。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公共施設の統合再編などにより、維持管理経費の削減等に努めていく。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90881</xdr:rowOff>
    </xdr:from>
    <xdr:to>
      <xdr:col>23</xdr:col>
      <xdr:colOff>133350</xdr:colOff>
      <xdr:row>89</xdr:row>
      <xdr:rowOff>169218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321231"/>
          <a:ext cx="0" cy="110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141295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169218</xdr:rowOff>
    </xdr:from>
    <xdr:to>
      <xdr:col>24</xdr:col>
      <xdr:colOff>12700</xdr:colOff>
      <xdr:row>89</xdr:row>
      <xdr:rowOff>169218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5808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06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90881</xdr:rowOff>
    </xdr:from>
    <xdr:to>
      <xdr:col>24</xdr:col>
      <xdr:colOff>12700</xdr:colOff>
      <xdr:row>83</xdr:row>
      <xdr:rowOff>90881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32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25988</xdr:rowOff>
    </xdr:from>
    <xdr:to>
      <xdr:col>23</xdr:col>
      <xdr:colOff>133350</xdr:colOff>
      <xdr:row>89</xdr:row>
      <xdr:rowOff>36237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113588"/>
          <a:ext cx="8382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94418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839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77891</xdr:rowOff>
    </xdr:from>
    <xdr:to>
      <xdr:col>23</xdr:col>
      <xdr:colOff>184150</xdr:colOff>
      <xdr:row>88</xdr:row>
      <xdr:rowOff>8041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99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84860</xdr:rowOff>
    </xdr:from>
    <xdr:to>
      <xdr:col>19</xdr:col>
      <xdr:colOff>133350</xdr:colOff>
      <xdr:row>88</xdr:row>
      <xdr:rowOff>25988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58110"/>
          <a:ext cx="889000" cy="4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141680</xdr:rowOff>
    </xdr:from>
    <xdr:to>
      <xdr:col>19</xdr:col>
      <xdr:colOff>184150</xdr:colOff>
      <xdr:row>86</xdr:row>
      <xdr:rowOff>71830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71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82007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27848</xdr:rowOff>
    </xdr:from>
    <xdr:to>
      <xdr:col>15</xdr:col>
      <xdr:colOff>82550</xdr:colOff>
      <xdr:row>85</xdr:row>
      <xdr:rowOff>84860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9648"/>
          <a:ext cx="889000" cy="2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97070</xdr:rowOff>
    </xdr:from>
    <xdr:to>
      <xdr:col>15</xdr:col>
      <xdr:colOff>133350</xdr:colOff>
      <xdr:row>85</xdr:row>
      <xdr:rowOff>27220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161789</xdr:rowOff>
    </xdr:from>
    <xdr:to>
      <xdr:col>11</xdr:col>
      <xdr:colOff>31750</xdr:colOff>
      <xdr:row>84</xdr:row>
      <xdr:rowOff>27848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9239"/>
          <a:ext cx="889000" cy="3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104026</xdr:rowOff>
    </xdr:from>
    <xdr:to>
      <xdr:col>11</xdr:col>
      <xdr:colOff>82550</xdr:colOff>
      <xdr:row>84</xdr:row>
      <xdr:rowOff>34176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44353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97051</xdr:rowOff>
    </xdr:from>
    <xdr:to>
      <xdr:col>7</xdr:col>
      <xdr:colOff>31750</xdr:colOff>
      <xdr:row>84</xdr:row>
      <xdr:rowOff>27201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11978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156887</xdr:rowOff>
    </xdr:from>
    <xdr:to>
      <xdr:col>23</xdr:col>
      <xdr:colOff>184150</xdr:colOff>
      <xdr:row>89</xdr:row>
      <xdr:rowOff>87037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2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128964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2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146638</xdr:rowOff>
    </xdr:from>
    <xdr:to>
      <xdr:col>19</xdr:col>
      <xdr:colOff>184150</xdr:colOff>
      <xdr:row>88</xdr:row>
      <xdr:rowOff>76788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0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61565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14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34060</xdr:rowOff>
    </xdr:from>
    <xdr:to>
      <xdr:col>15</xdr:col>
      <xdr:colOff>133350</xdr:colOff>
      <xdr:row>85</xdr:row>
      <xdr:rowOff>135660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120437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9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148498</xdr:rowOff>
    </xdr:from>
    <xdr:to>
      <xdr:col>11</xdr:col>
      <xdr:colOff>82550</xdr:colOff>
      <xdr:row>84</xdr:row>
      <xdr:rowOff>78648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63425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110989</xdr:rowOff>
    </xdr:from>
    <xdr:to>
      <xdr:col>7</xdr:col>
      <xdr:colOff>31750</xdr:colOff>
      <xdr:row>82</xdr:row>
      <xdr:rowOff>41139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51316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6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年度数値の誤りが判明し、実際の数値は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類似団体平均と比較すると低い状況にあるが、全国町村平均より上回る状況であるため、一層の給与の適正化に努める。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59266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89</xdr:row>
      <xdr:rowOff>69850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44134"/>
          <a:ext cx="8382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843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626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83</xdr:row>
      <xdr:rowOff>52916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143934</xdr:rowOff>
    </xdr:from>
    <xdr:to>
      <xdr:col>68</xdr:col>
      <xdr:colOff>203200</xdr:colOff>
      <xdr:row>82</xdr:row>
      <xdr:rowOff>74084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139293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88493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定員適正化計画に基づき、職員数の削減に取り組んでいるが、町の人口減少率が大きく、前年度より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ポイント増加した。類似団体平均、全国平均及び県平均と比較すると高い状況にある。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142059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7110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114136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142059</xdr:rowOff>
    </xdr:from>
    <xdr:to>
      <xdr:col>81</xdr:col>
      <xdr:colOff>133350</xdr:colOff>
      <xdr:row>67</xdr:row>
      <xdr:rowOff>142059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147138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2293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56804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858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5806</xdr:rowOff>
    </xdr:from>
    <xdr:to>
      <xdr:col>77</xdr:col>
      <xdr:colOff>44450</xdr:colOff>
      <xdr:row>65</xdr:row>
      <xdr:rowOff>85090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5005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54066</xdr:rowOff>
    </xdr:from>
    <xdr:to>
      <xdr:col>77</xdr:col>
      <xdr:colOff>95250</xdr:colOff>
      <xdr:row>64</xdr:row>
      <xdr:rowOff>155666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165843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9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122101</xdr:rowOff>
    </xdr:from>
    <xdr:to>
      <xdr:col>72</xdr:col>
      <xdr:colOff>203200</xdr:colOff>
      <xdr:row>65</xdr:row>
      <xdr:rowOff>5806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9490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36830</xdr:rowOff>
    </xdr:from>
    <xdr:to>
      <xdr:col>73</xdr:col>
      <xdr:colOff>44450</xdr:colOff>
      <xdr:row>64</xdr:row>
      <xdr:rowOff>138430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148607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122101</xdr:rowOff>
    </xdr:from>
    <xdr:to>
      <xdr:col>68</xdr:col>
      <xdr:colOff>152400</xdr:colOff>
      <xdr:row>64</xdr:row>
      <xdr:rowOff>132443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949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153126</xdr:rowOff>
    </xdr:from>
    <xdr:to>
      <xdr:col>68</xdr:col>
      <xdr:colOff>203200</xdr:colOff>
      <xdr:row>64</xdr:row>
      <xdr:rowOff>83276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2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45538</xdr:rowOff>
    </xdr:from>
    <xdr:to>
      <xdr:col>64</xdr:col>
      <xdr:colOff>152400</xdr:colOff>
      <xdr:row>66</xdr:row>
      <xdr:rowOff>147138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131915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96338</xdr:rowOff>
    </xdr:from>
    <xdr:to>
      <xdr:col>81</xdr:col>
      <xdr:colOff>95250</xdr:colOff>
      <xdr:row>66</xdr:row>
      <xdr:rowOff>26488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68415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1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126456</xdr:rowOff>
    </xdr:from>
    <xdr:to>
      <xdr:col>73</xdr:col>
      <xdr:colOff>44450</xdr:colOff>
      <xdr:row>65</xdr:row>
      <xdr:rowOff>56606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41383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71301</xdr:rowOff>
    </xdr:from>
    <xdr:to>
      <xdr:col>68</xdr:col>
      <xdr:colOff>203200</xdr:colOff>
      <xdr:row>65</xdr:row>
      <xdr:rowOff>1451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157678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81643</xdr:rowOff>
    </xdr:from>
    <xdr:to>
      <xdr:col>64</xdr:col>
      <xdr:colOff>152400</xdr:colOff>
      <xdr:row>65</xdr:row>
      <xdr:rowOff>11793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21970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町債発行に伴う元利償還金の増による分子が増加、臨時財政対策債発行可能額の減少による分母の減少等により比率は上昇し、前年から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％となった。類似団体平均を下回っているものの、全国平均、県平均と比較すると高い状況にある。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今後は小学校再編に伴う大規模な建設事業が続き、多額の起債が見込まれるため、既存の起債事業について緊急度・住民ニーズを的確に把握し、事業の選択を行い新規発行の抑制に努めていく。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64558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36635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64558</xdr:rowOff>
    </xdr:from>
    <xdr:to>
      <xdr:col>81</xdr:col>
      <xdr:colOff>133350</xdr:colOff>
      <xdr:row>44</xdr:row>
      <xdr:rowOff>64558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147108</xdr:rowOff>
    </xdr:from>
    <xdr:to>
      <xdr:col>81</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147108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96308</xdr:rowOff>
    </xdr:from>
    <xdr:to>
      <xdr:col>77</xdr:col>
      <xdr:colOff>95250</xdr:colOff>
      <xdr:row>41</xdr:row>
      <xdr:rowOff>26458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36635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将来負担額では、合併特例債や過疎対策事業債の地方債現在高の増により増加した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、充当可能財源等では、</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により、分子がマイナスとなり将来負担率は算定されなかった。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毎年の起債事業に加えて小学校再編に伴う大規模な建設事業が続き、多額の起債や基金取崩しが予想されるため、比率は上昇する見込みである。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40132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12209</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40132</xdr:rowOff>
    </xdr:from>
    <xdr:to>
      <xdr:col>81</xdr:col>
      <xdr:colOff>133350</xdr:colOff>
      <xdr:row>22</xdr:row>
      <xdr:rowOff>40132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86868</xdr:rowOff>
    </xdr:from>
    <xdr:to>
      <xdr:col>68</xdr:col>
      <xdr:colOff>152400</xdr:colOff>
      <xdr:row>18</xdr:row>
      <xdr:rowOff>127508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6586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125222</xdr:rowOff>
    </xdr:from>
    <xdr:to>
      <xdr:col>73</xdr:col>
      <xdr:colOff>44450</xdr:colOff>
      <xdr:row>17</xdr:row>
      <xdr:rowOff>55372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86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65549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11176</xdr:rowOff>
    </xdr:from>
    <xdr:to>
      <xdr:col>68</xdr:col>
      <xdr:colOff>203200</xdr:colOff>
      <xdr:row>21</xdr:row>
      <xdr:rowOff>112776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61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97553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90932</xdr:rowOff>
    </xdr:from>
    <xdr:to>
      <xdr:col>64</xdr:col>
      <xdr:colOff>152400</xdr:colOff>
      <xdr:row>21</xdr:row>
      <xdr:rowOff>21082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5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5859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36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36068</xdr:rowOff>
    </xdr:from>
    <xdr:to>
      <xdr:col>68</xdr:col>
      <xdr:colOff>203200</xdr:colOff>
      <xdr:row>15</xdr:row>
      <xdr:rowOff>137668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147845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7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76708</xdr:rowOff>
    </xdr:from>
    <xdr:to>
      <xdr:col>64</xdr:col>
      <xdr:colOff>152400</xdr:colOff>
      <xdr:row>19</xdr:row>
      <xdr:rowOff>6858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17035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3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21,120
99.56
19,948,763
19,179,590
680,819
7,921,754
14,644,548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定員適正化計画に基づき職員数の削減に取り組み、前年度より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ポイント減少したものの、類似団体平均、全国平均及び県平均と比較して高い状況が続いている。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39</xdr:row>
      <xdr:rowOff>75293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9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47370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75293</xdr:rowOff>
    </xdr:from>
    <xdr:to>
      <xdr:col>24</xdr:col>
      <xdr:colOff>114300</xdr:colOff>
      <xdr:row>39</xdr:row>
      <xdr:rowOff>75293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76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75293</xdr:rowOff>
    </xdr:from>
    <xdr:to>
      <xdr:col>24</xdr:col>
      <xdr:colOff>25400</xdr:colOff>
      <xdr:row>39</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61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46463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140607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29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41</xdr:row>
      <xdr:rowOff>15422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291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32657</xdr:rowOff>
    </xdr:from>
    <xdr:to>
      <xdr:col>11</xdr:col>
      <xdr:colOff>60325</xdr:colOff>
      <xdr:row>38</xdr:row>
      <xdr:rowOff>134257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144434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24493</xdr:rowOff>
    </xdr:from>
    <xdr:to>
      <xdr:col>24</xdr:col>
      <xdr:colOff>76200</xdr:colOff>
      <xdr:row>39</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104520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1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136072</xdr:rowOff>
    </xdr:from>
    <xdr:to>
      <xdr:col>11</xdr:col>
      <xdr:colOff>60325</xdr:colOff>
      <xdr:row>41</xdr:row>
      <xdr:rowOff>66222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50999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ふるさと納税の増額によるの手数料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新設中学校備品購入費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新給食センター器具等購入費の増加のため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ポイント上昇したが、類似団体平均、全国平均及び県平均と比較すると低い水準を維持している。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今後も引き続き経費節減により、健全な財政運営に努める。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1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67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104140</xdr:rowOff>
    </xdr:from>
    <xdr:to>
      <xdr:col>78</xdr:col>
      <xdr:colOff>69850</xdr:colOff>
      <xdr:row>13</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6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104140</xdr:rowOff>
    </xdr:from>
    <xdr:to>
      <xdr:col>73</xdr:col>
      <xdr:colOff>180975</xdr:colOff>
      <xdr:row>14</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1615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15</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58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110507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53340</xdr:rowOff>
    </xdr:from>
    <xdr:to>
      <xdr:col>74</xdr:col>
      <xdr:colOff>31750</xdr:colOff>
      <xdr:row>12</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年度から保育園運営が私立保育園に移行したことに伴い大幅に減少している。令和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今後も障害者福祉費や老人福祉費の増に加え、子育て施策の推進による増加が予想される。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5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53</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061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57</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02335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その他に係る経常経費充当一般財源の合計額は前年とほぼ同水準となったが、分母となる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した。類似団体平均、全国平均及び県平均を上回っている。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後期高齢者医療や介護保険給付への繰出金は、高齢化の進展に伴い、医療費や給付費がますます増加していくことが予想され、今後は増加する見込みである。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160565</xdr:rowOff>
    </xdr:from>
    <xdr:to>
      <xdr:col>78</xdr:col>
      <xdr:colOff>120650</xdr:colOff>
      <xdr:row>58</xdr:row>
      <xdr:rowOff>90715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141515</xdr:rowOff>
    </xdr:from>
    <xdr:to>
      <xdr:col>69</xdr:col>
      <xdr:colOff>142875</xdr:colOff>
      <xdr:row>59</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物価高騰に伴う低所得世帯支援給付金の増のため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ポイント上昇し、全国平均及び県平均を上回っている。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下水道事業や一部事務組合への補助金、負担金は今後も同水準で推移する見込みであり、数値は高止まり傾向になると思われる。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134620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353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106697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134620</xdr:rowOff>
    </xdr:from>
    <xdr:to>
      <xdr:col>82</xdr:col>
      <xdr:colOff>196850</xdr:colOff>
      <xdr:row>40</xdr:row>
      <xdr:rowOff>134620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9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54610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120667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152400</xdr:rowOff>
    </xdr:from>
    <xdr:to>
      <xdr:col>78</xdr:col>
      <xdr:colOff>120650</xdr:colOff>
      <xdr:row>35</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85090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33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133350</xdr:rowOff>
    </xdr:from>
    <xdr:to>
      <xdr:col>74</xdr:col>
      <xdr:colOff>31750</xdr:colOff>
      <xdr:row>34</xdr:row>
      <xdr:rowOff>63500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8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20337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74947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公債費は新規借入れに伴う元金償還金の増加により、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全国平均及び県平均を上回っている。今後も小学校再編に伴う大規模な建設事業が続き、多額の起債が見込まれるため、既存の起債事業について事業の選択を行い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76200</xdr:rowOff>
    </xdr:from>
    <xdr:to>
      <xdr:col>24</xdr:col>
      <xdr:colOff>25400</xdr:colOff>
      <xdr:row>81</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92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25400</xdr:rowOff>
    </xdr:from>
    <xdr:to>
      <xdr:col>24</xdr:col>
      <xdr:colOff>76200</xdr:colOff>
      <xdr:row>78</xdr:row>
      <xdr:rowOff>127000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80</xdr:row>
      <xdr:rowOff>76200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76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76200</xdr:rowOff>
    </xdr:from>
    <xdr:to>
      <xdr:col>20</xdr:col>
      <xdr:colOff>38100</xdr:colOff>
      <xdr:row>79</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80</xdr:row>
      <xdr:rowOff>76200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76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57150</xdr:rowOff>
    </xdr:from>
    <xdr:to>
      <xdr:col>11</xdr:col>
      <xdr:colOff>9525</xdr:colOff>
      <xdr:row>80</xdr:row>
      <xdr:rowOff>76200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60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88900</xdr:rowOff>
    </xdr:from>
    <xdr:to>
      <xdr:col>11</xdr:col>
      <xdr:colOff>60325</xdr:colOff>
      <xdr:row>79</xdr:row>
      <xdr:rowOff>19050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57150</xdr:rowOff>
    </xdr:from>
    <xdr:to>
      <xdr:col>24</xdr:col>
      <xdr:colOff>76200</xdr:colOff>
      <xdr:row>81</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25400</xdr:rowOff>
    </xdr:from>
    <xdr:to>
      <xdr:col>20</xdr:col>
      <xdr:colOff>38100</xdr:colOff>
      <xdr:row>80</xdr:row>
      <xdr:rowOff>127000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2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25400</xdr:rowOff>
    </xdr:from>
    <xdr:to>
      <xdr:col>11</xdr:col>
      <xdr:colOff>60325</xdr:colOff>
      <xdr:row>80</xdr:row>
      <xdr:rowOff>127000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118127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今後は、介護保険、障害者福祉等の社会保障費の補助金等の増加が見込まれるため、人件費や物件費等の固定経費の圧縮に努める。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80</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74</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41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140716</xdr:rowOff>
    </xdr:from>
    <xdr:to>
      <xdr:col>78</xdr:col>
      <xdr:colOff>69850</xdr:colOff>
      <xdr:row>74</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4851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140716</xdr:rowOff>
    </xdr:from>
    <xdr:to>
      <xdr:col>73</xdr:col>
      <xdr:colOff>180975</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485116"/>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128778</xdr:rowOff>
    </xdr:from>
    <xdr:to>
      <xdr:col>74</xdr:col>
      <xdr:colOff>31750</xdr:colOff>
      <xdr:row>74</xdr:row>
      <xdr:rowOff>58928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43705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88620"/>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169926</xdr:rowOff>
    </xdr:from>
    <xdr:to>
      <xdr:col>69</xdr:col>
      <xdr:colOff>142875</xdr:colOff>
      <xdr:row>76</xdr:row>
      <xdr:rowOff>100076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21353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89916</xdr:rowOff>
    </xdr:from>
    <xdr:to>
      <xdr:col>74</xdr:col>
      <xdr:colOff>31750</xdr:colOff>
      <xdr:row>73</xdr:row>
      <xdr:rowOff>20066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30243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156402</xdr:rowOff>
    </xdr:from>
    <xdr:to>
      <xdr:col>29</xdr:col>
      <xdr:colOff>127000</xdr:colOff>
      <xdr:row>20</xdr:row>
      <xdr:rowOff>112446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977"/>
          <a:ext cx="0" cy="14990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84523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112446</xdr:rowOff>
    </xdr:from>
    <xdr:to>
      <xdr:col>30</xdr:col>
      <xdr:colOff>25400</xdr:colOff>
      <xdr:row>20</xdr:row>
      <xdr:rowOff>112446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89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156402</xdr:rowOff>
    </xdr:from>
    <xdr:to>
      <xdr:col>30</xdr:col>
      <xdr:colOff>25400</xdr:colOff>
      <xdr:row>11</xdr:row>
      <xdr:rowOff>156402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156402</xdr:rowOff>
    </xdr:from>
    <xdr:to>
      <xdr:col>29</xdr:col>
      <xdr:colOff>127000</xdr:colOff>
      <xdr:row>12</xdr:row>
      <xdr:rowOff>123549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89977"/>
          <a:ext cx="647700" cy="138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15467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46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43390</xdr:rowOff>
    </xdr:from>
    <xdr:to>
      <xdr:col>29</xdr:col>
      <xdr:colOff>177800</xdr:colOff>
      <xdr:row>14</xdr:row>
      <xdr:rowOff>144990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491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123549</xdr:rowOff>
    </xdr:from>
    <xdr:to>
      <xdr:col>26</xdr:col>
      <xdr:colOff>50800</xdr:colOff>
      <xdr:row>13</xdr:row>
      <xdr:rowOff>124823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28574"/>
          <a:ext cx="698500" cy="17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95021</xdr:rowOff>
    </xdr:from>
    <xdr:to>
      <xdr:col>26</xdr:col>
      <xdr:colOff>101600</xdr:colOff>
      <xdr:row>15</xdr:row>
      <xdr:rowOff>25171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42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10000</xdr:rowOff>
    </xdr:from>
    <xdr:to>
      <xdr:col>22</xdr:col>
      <xdr:colOff>114300</xdr:colOff>
      <xdr:row>13</xdr:row>
      <xdr:rowOff>124823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286475"/>
          <a:ext cx="698500" cy="114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131173</xdr:rowOff>
    </xdr:from>
    <xdr:to>
      <xdr:col>22</xdr:col>
      <xdr:colOff>165100</xdr:colOff>
      <xdr:row>15</xdr:row>
      <xdr:rowOff>61323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7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46100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6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10000</xdr:rowOff>
    </xdr:from>
    <xdr:to>
      <xdr:col>18</xdr:col>
      <xdr:colOff>177800</xdr:colOff>
      <xdr:row>13</xdr:row>
      <xdr:rowOff>62938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286475"/>
          <a:ext cx="698500" cy="5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10341</xdr:rowOff>
    </xdr:from>
    <xdr:to>
      <xdr:col>19</xdr:col>
      <xdr:colOff>38100</xdr:colOff>
      <xdr:row>15</xdr:row>
      <xdr:rowOff>111941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2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96718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47342</xdr:rowOff>
    </xdr:from>
    <xdr:to>
      <xdr:col>15</xdr:col>
      <xdr:colOff>101600</xdr:colOff>
      <xdr:row>13</xdr:row>
      <xdr:rowOff>148942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323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133719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1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105602</xdr:rowOff>
    </xdr:from>
    <xdr:to>
      <xdr:col>29</xdr:col>
      <xdr:colOff>177800</xdr:colOff>
      <xdr:row>12</xdr:row>
      <xdr:rowOff>35752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3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52279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72749</xdr:rowOff>
    </xdr:from>
    <xdr:to>
      <xdr:col>26</xdr:col>
      <xdr:colOff>101600</xdr:colOff>
      <xdr:row>13</xdr:row>
      <xdr:rowOff>2899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7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13076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4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74023</xdr:rowOff>
    </xdr:from>
    <xdr:to>
      <xdr:col>22</xdr:col>
      <xdr:colOff>165100</xdr:colOff>
      <xdr:row>14</xdr:row>
      <xdr:rowOff>4173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5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14350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1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130650</xdr:rowOff>
    </xdr:from>
    <xdr:to>
      <xdr:col>19</xdr:col>
      <xdr:colOff>38100</xdr:colOff>
      <xdr:row>13</xdr:row>
      <xdr:rowOff>60800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3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70977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0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12138</xdr:rowOff>
    </xdr:from>
    <xdr:to>
      <xdr:col>15</xdr:col>
      <xdr:colOff>101600</xdr:colOff>
      <xdr:row>13</xdr:row>
      <xdr:rowOff>113738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8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123915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25445</xdr:rowOff>
    </xdr:from>
    <xdr:to>
      <xdr:col>29</xdr:col>
      <xdr:colOff>127000</xdr:colOff>
      <xdr:row>38</xdr:row>
      <xdr:rowOff>2928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2895"/>
          <a:ext cx="0" cy="1177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317905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2928</xdr:rowOff>
    </xdr:from>
    <xdr:to>
      <xdr:col>30</xdr:col>
      <xdr:colOff>25400</xdr:colOff>
      <xdr:row>38</xdr:row>
      <xdr:rowOff>2928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0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111822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3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25445</xdr:rowOff>
    </xdr:from>
    <xdr:to>
      <xdr:col>30</xdr:col>
      <xdr:colOff>25400</xdr:colOff>
      <xdr:row>34</xdr:row>
      <xdr:rowOff>25445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28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299593</xdr:rowOff>
    </xdr:from>
    <xdr:to>
      <xdr:col>29</xdr:col>
      <xdr:colOff>127000</xdr:colOff>
      <xdr:row>35</xdr:row>
      <xdr:rowOff>267589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67043"/>
          <a:ext cx="647700" cy="310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305795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7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333718</xdr:rowOff>
    </xdr:from>
    <xdr:to>
      <xdr:col>29</xdr:col>
      <xdr:colOff>177800</xdr:colOff>
      <xdr:row>35</xdr:row>
      <xdr:rowOff>92418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01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267589</xdr:rowOff>
    </xdr:from>
    <xdr:to>
      <xdr:col>26</xdr:col>
      <xdr:colOff>50800</xdr:colOff>
      <xdr:row>35</xdr:row>
      <xdr:rowOff>332397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77939"/>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280397</xdr:rowOff>
    </xdr:from>
    <xdr:to>
      <xdr:col>26</xdr:col>
      <xdr:colOff>101600</xdr:colOff>
      <xdr:row>35</xdr:row>
      <xdr:rowOff>39097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47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49274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1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172892</xdr:rowOff>
    </xdr:from>
    <xdr:to>
      <xdr:col>22</xdr:col>
      <xdr:colOff>114300</xdr:colOff>
      <xdr:row>35</xdr:row>
      <xdr:rowOff>332397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83242"/>
          <a:ext cx="698500" cy="15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42996</xdr:rowOff>
    </xdr:from>
    <xdr:to>
      <xdr:col>22</xdr:col>
      <xdr:colOff>165100</xdr:colOff>
      <xdr:row>35</xdr:row>
      <xdr:rowOff>144596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5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154773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2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172892</xdr:rowOff>
    </xdr:from>
    <xdr:to>
      <xdr:col>18</xdr:col>
      <xdr:colOff>177800</xdr:colOff>
      <xdr:row>36</xdr:row>
      <xdr:rowOff>65792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3242"/>
          <a:ext cx="698500" cy="23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237249</xdr:rowOff>
    </xdr:from>
    <xdr:to>
      <xdr:col>19</xdr:col>
      <xdr:colOff>38100</xdr:colOff>
      <xdr:row>35</xdr:row>
      <xdr:rowOff>338849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47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323626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3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201987</xdr:rowOff>
    </xdr:from>
    <xdr:to>
      <xdr:col>15</xdr:col>
      <xdr:colOff>101600</xdr:colOff>
      <xdr:row>35</xdr:row>
      <xdr:rowOff>303587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12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313764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248793</xdr:rowOff>
    </xdr:from>
    <xdr:to>
      <xdr:col>29</xdr:col>
      <xdr:colOff>177800</xdr:colOff>
      <xdr:row>35</xdr:row>
      <xdr:rowOff>7493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1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93870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216789</xdr:rowOff>
    </xdr:from>
    <xdr:to>
      <xdr:col>26</xdr:col>
      <xdr:colOff>101600</xdr:colOff>
      <xdr:row>35</xdr:row>
      <xdr:rowOff>318389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303166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1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281597</xdr:rowOff>
    </xdr:from>
    <xdr:to>
      <xdr:col>22</xdr:col>
      <xdr:colOff>165100</xdr:colOff>
      <xdr:row>36</xdr:row>
      <xdr:rowOff>40297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25074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122092</xdr:rowOff>
    </xdr:from>
    <xdr:to>
      <xdr:col>19</xdr:col>
      <xdr:colOff>38100</xdr:colOff>
      <xdr:row>35</xdr:row>
      <xdr:rowOff>223692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14992</xdr:rowOff>
    </xdr:from>
    <xdr:to>
      <xdr:col>15</xdr:col>
      <xdr:colOff>101600</xdr:colOff>
      <xdr:row>36</xdr:row>
      <xdr:rowOff>116592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8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101369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21,120
99.56
19,948,763
19,179,590
680,819
7,921,754
14,644,548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164703</xdr:rowOff>
    </xdr:from>
    <xdr:to>
      <xdr:col>24</xdr:col>
      <xdr:colOff>62865</xdr:colOff>
      <xdr:row>38</xdr:row>
      <xdr:rowOff>146672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08203"/>
          <a:ext cx="1270" cy="135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150499</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146672</xdr:rowOff>
    </xdr:from>
    <xdr:to>
      <xdr:col>24</xdr:col>
      <xdr:colOff>152400</xdr:colOff>
      <xdr:row>38</xdr:row>
      <xdr:rowOff>146672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6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111380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164703</xdr:rowOff>
    </xdr:from>
    <xdr:to>
      <xdr:col>24</xdr:col>
      <xdr:colOff>152400</xdr:colOff>
      <xdr:row>30</xdr:row>
      <xdr:rowOff>164703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164703</xdr:rowOff>
    </xdr:from>
    <xdr:to>
      <xdr:col>24</xdr:col>
      <xdr:colOff>63500</xdr:colOff>
      <xdr:row>31</xdr:row>
      <xdr:rowOff>80092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308203"/>
          <a:ext cx="838200" cy="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30122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68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51695</xdr:rowOff>
    </xdr:from>
    <xdr:to>
      <xdr:col>24</xdr:col>
      <xdr:colOff>114300</xdr:colOff>
      <xdr:row>33</xdr:row>
      <xdr:rowOff>153295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7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80092</xdr:rowOff>
    </xdr:from>
    <xdr:to>
      <xdr:col>19</xdr:col>
      <xdr:colOff>177800</xdr:colOff>
      <xdr:row>31</xdr:row>
      <xdr:rowOff>127270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395042"/>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66640</xdr:rowOff>
    </xdr:from>
    <xdr:to>
      <xdr:col>20</xdr:col>
      <xdr:colOff>38100</xdr:colOff>
      <xdr:row>32</xdr:row>
      <xdr:rowOff>168240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55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159367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497795" y="56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105410</xdr:rowOff>
    </xdr:from>
    <xdr:to>
      <xdr:col>15</xdr:col>
      <xdr:colOff>50800</xdr:colOff>
      <xdr:row>31</xdr:row>
      <xdr:rowOff>127270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420360"/>
          <a:ext cx="8890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24235</xdr:rowOff>
    </xdr:from>
    <xdr:to>
      <xdr:col>15</xdr:col>
      <xdr:colOff>101600</xdr:colOff>
      <xdr:row>33</xdr:row>
      <xdr:rowOff>125835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56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116962</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105410</xdr:rowOff>
    </xdr:from>
    <xdr:to>
      <xdr:col>10</xdr:col>
      <xdr:colOff>114300</xdr:colOff>
      <xdr:row>33</xdr:row>
      <xdr:rowOff>44059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420360"/>
          <a:ext cx="889000" cy="2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85299</xdr:rowOff>
    </xdr:from>
    <xdr:to>
      <xdr:col>10</xdr:col>
      <xdr:colOff>165100</xdr:colOff>
      <xdr:row>34</xdr:row>
      <xdr:rowOff>15449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574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151250</xdr:rowOff>
    </xdr:from>
    <xdr:to>
      <xdr:col>6</xdr:col>
      <xdr:colOff>38100</xdr:colOff>
      <xdr:row>33</xdr:row>
      <xdr:rowOff>81400</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6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97927</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4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113903</xdr:rowOff>
    </xdr:from>
    <xdr:to>
      <xdr:col>24</xdr:col>
      <xdr:colOff>114300</xdr:colOff>
      <xdr:row>31</xdr:row>
      <xdr:rowOff>44053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66930</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21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29292</xdr:rowOff>
    </xdr:from>
    <xdr:to>
      <xdr:col>20</xdr:col>
      <xdr:colOff>38100</xdr:colOff>
      <xdr:row>31</xdr:row>
      <xdr:rowOff>130892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3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147419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1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76470</xdr:rowOff>
    </xdr:from>
    <xdr:to>
      <xdr:col>15</xdr:col>
      <xdr:colOff>101600</xdr:colOff>
      <xdr:row>32</xdr:row>
      <xdr:rowOff>6620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3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23147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16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54610</xdr:rowOff>
    </xdr:from>
    <xdr:to>
      <xdr:col>10</xdr:col>
      <xdr:colOff>165100</xdr:colOff>
      <xdr:row>31</xdr:row>
      <xdr:rowOff>156210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1287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14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164709</xdr:rowOff>
    </xdr:from>
    <xdr:to>
      <xdr:col>6</xdr:col>
      <xdr:colOff>38100</xdr:colOff>
      <xdr:row>33</xdr:row>
      <xdr:rowOff>94859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85986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54301</xdr:rowOff>
    </xdr:from>
    <xdr:to>
      <xdr:col>24</xdr:col>
      <xdr:colOff>62865</xdr:colOff>
      <xdr:row>54</xdr:row>
      <xdr:rowOff>153155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26801"/>
          <a:ext cx="1270" cy="78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4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153155</xdr:rowOff>
    </xdr:from>
    <xdr:to>
      <xdr:col>24</xdr:col>
      <xdr:colOff>152400</xdr:colOff>
      <xdr:row>54</xdr:row>
      <xdr:rowOff>153155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41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978</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54301</xdr:rowOff>
    </xdr:from>
    <xdr:to>
      <xdr:col>24</xdr:col>
      <xdr:colOff>152400</xdr:colOff>
      <xdr:row>50</xdr:row>
      <xdr:rowOff>54301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2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142835</xdr:rowOff>
    </xdr:from>
    <xdr:to>
      <xdr:col>24</xdr:col>
      <xdr:colOff>63500</xdr:colOff>
      <xdr:row>53</xdr:row>
      <xdr:rowOff>101785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058235"/>
          <a:ext cx="8382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106029</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8849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83152</xdr:rowOff>
    </xdr:from>
    <xdr:to>
      <xdr:col>24</xdr:col>
      <xdr:colOff>114300</xdr:colOff>
      <xdr:row>53</xdr:row>
      <xdr:rowOff>13302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899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101785</xdr:rowOff>
    </xdr:from>
    <xdr:to>
      <xdr:col>19</xdr:col>
      <xdr:colOff>177800</xdr:colOff>
      <xdr:row>56</xdr:row>
      <xdr:rowOff>28078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188635"/>
          <a:ext cx="889000" cy="4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76262</xdr:rowOff>
    </xdr:from>
    <xdr:to>
      <xdr:col>20</xdr:col>
      <xdr:colOff>38100</xdr:colOff>
      <xdr:row>55</xdr:row>
      <xdr:rowOff>6412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33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28078</xdr:rowOff>
    </xdr:from>
    <xdr:to>
      <xdr:col>15</xdr:col>
      <xdr:colOff>50800</xdr:colOff>
      <xdr:row>58</xdr:row>
      <xdr:rowOff>9398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29278"/>
          <a:ext cx="889000" cy="3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135469</xdr:rowOff>
    </xdr:from>
    <xdr:to>
      <xdr:col>15</xdr:col>
      <xdr:colOff>101600</xdr:colOff>
      <xdr:row>56</xdr:row>
      <xdr:rowOff>65619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6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82146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9398</xdr:rowOff>
    </xdr:from>
    <xdr:to>
      <xdr:col>10</xdr:col>
      <xdr:colOff>114300</xdr:colOff>
      <xdr:row>58</xdr:row>
      <xdr:rowOff>121248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53498"/>
          <a:ext cx="8890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118128</xdr:rowOff>
    </xdr:from>
    <xdr:to>
      <xdr:col>10</xdr:col>
      <xdr:colOff>165100</xdr:colOff>
      <xdr:row>57</xdr:row>
      <xdr:rowOff>48278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64805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153039</xdr:rowOff>
    </xdr:from>
    <xdr:to>
      <xdr:col>6</xdr:col>
      <xdr:colOff>38100</xdr:colOff>
      <xdr:row>57</xdr:row>
      <xdr:rowOff>83189</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75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99716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92035</xdr:rowOff>
    </xdr:from>
    <xdr:to>
      <xdr:col>24</xdr:col>
      <xdr:colOff>114300</xdr:colOff>
      <xdr:row>53</xdr:row>
      <xdr:rowOff>22185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0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70462</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98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50985</xdr:rowOff>
    </xdr:from>
    <xdr:to>
      <xdr:col>20</xdr:col>
      <xdr:colOff>38100</xdr:colOff>
      <xdr:row>53</xdr:row>
      <xdr:rowOff>152585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1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169112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891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148728</xdr:rowOff>
    </xdr:from>
    <xdr:to>
      <xdr:col>15</xdr:col>
      <xdr:colOff>101600</xdr:colOff>
      <xdr:row>56</xdr:row>
      <xdr:rowOff>78878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70005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130048</xdr:rowOff>
    </xdr:from>
    <xdr:to>
      <xdr:col>10</xdr:col>
      <xdr:colOff>165100</xdr:colOff>
      <xdr:row>58</xdr:row>
      <xdr:rowOff>60198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51325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70448</xdr:rowOff>
    </xdr:from>
    <xdr:to>
      <xdr:col>6</xdr:col>
      <xdr:colOff>38100</xdr:colOff>
      <xdr:row>59</xdr:row>
      <xdr:rowOff>598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163175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a:extLst>
            <a:ext uri="{FF2B5EF4-FFF2-40B4-BE49-F238E27FC236}">
              <a16:creationId xmlns:a16="http://schemas.microsoft.com/office/drawing/2014/main" id="{00000000-0008-0000-06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43307</xdr:rowOff>
    </xdr:from>
    <xdr:to>
      <xdr:col>24</xdr:col>
      <xdr:colOff>62865</xdr:colOff>
      <xdr:row>77</xdr:row>
      <xdr:rowOff>125985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4633595" y="12216257"/>
          <a:ext cx="1270" cy="111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129812</xdr:rowOff>
    </xdr:from>
    <xdr:ext cx="469744" cy="259045"/>
    <xdr:sp macro="" textlink="">
      <xdr:nvSpPr>
        <xdr:cNvPr id="179" name="維持補修費最小値テキスト">
          <a:extLst>
            <a:ext uri="{FF2B5EF4-FFF2-40B4-BE49-F238E27FC236}">
              <a16:creationId xmlns:a16="http://schemas.microsoft.com/office/drawing/2014/main" id="{00000000-0008-0000-0600-0000B3000000}"/>
            </a:ext>
          </a:extLst>
        </xdr:cNvPr>
        <xdr:cNvSpPr txBox="1"/>
      </xdr:nvSpPr>
      <xdr:spPr>
        <a:xfrm>
          <a:off x="4686300" y="133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125985</xdr:rowOff>
    </xdr:from>
    <xdr:to>
      <xdr:col>24</xdr:col>
      <xdr:colOff>152400</xdr:colOff>
      <xdr:row>77</xdr:row>
      <xdr:rowOff>125985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332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161434</xdr:rowOff>
    </xdr:from>
    <xdr:ext cx="534377" cy="259045"/>
    <xdr:sp macro="" textlink="">
      <xdr:nvSpPr>
        <xdr:cNvPr id="181" name="維持補修費最大値テキスト">
          <a:extLst>
            <a:ext uri="{FF2B5EF4-FFF2-40B4-BE49-F238E27FC236}">
              <a16:creationId xmlns:a16="http://schemas.microsoft.com/office/drawing/2014/main" id="{00000000-0008-0000-0600-0000B5000000}"/>
            </a:ext>
          </a:extLst>
        </xdr:cNvPr>
        <xdr:cNvSpPr txBox="1"/>
      </xdr:nvSpPr>
      <xdr:spPr>
        <a:xfrm>
          <a:off x="4686300" y="119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43307</xdr:rowOff>
    </xdr:from>
    <xdr:to>
      <xdr:col>24</xdr:col>
      <xdr:colOff>152400</xdr:colOff>
      <xdr:row>71</xdr:row>
      <xdr:rowOff>43307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4546600" y="12216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141860</xdr:rowOff>
    </xdr:from>
    <xdr:to>
      <xdr:col>24</xdr:col>
      <xdr:colOff>63500</xdr:colOff>
      <xdr:row>76</xdr:row>
      <xdr:rowOff>143763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3797300" y="13172060"/>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16019</xdr:rowOff>
    </xdr:from>
    <xdr:ext cx="469744" cy="259045"/>
    <xdr:sp macro="" textlink="">
      <xdr:nvSpPr>
        <xdr:cNvPr id="184" name="維持補修費平均値テキスト">
          <a:extLst>
            <a:ext uri="{FF2B5EF4-FFF2-40B4-BE49-F238E27FC236}">
              <a16:creationId xmlns:a16="http://schemas.microsoft.com/office/drawing/2014/main" id="{00000000-0008-0000-0600-0000B8000000}"/>
            </a:ext>
          </a:extLst>
        </xdr:cNvPr>
        <xdr:cNvSpPr txBox="1"/>
      </xdr:nvSpPr>
      <xdr:spPr>
        <a:xfrm>
          <a:off x="4686300" y="12703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164592</xdr:rowOff>
    </xdr:from>
    <xdr:to>
      <xdr:col>24</xdr:col>
      <xdr:colOff>114300</xdr:colOff>
      <xdr:row>75</xdr:row>
      <xdr:rowOff>94742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4584700" y="128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143763</xdr:rowOff>
    </xdr:from>
    <xdr:to>
      <xdr:col>19</xdr:col>
      <xdr:colOff>177800</xdr:colOff>
      <xdr:row>78</xdr:row>
      <xdr:rowOff>125603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908300" y="13173963"/>
          <a:ext cx="889000" cy="3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131318</xdr:rowOff>
    </xdr:from>
    <xdr:to>
      <xdr:col>20</xdr:col>
      <xdr:colOff>38100</xdr:colOff>
      <xdr:row>75</xdr:row>
      <xdr:rowOff>61468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3746500" y="128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77995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562428" y="1259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125603</xdr:rowOff>
    </xdr:from>
    <xdr:to>
      <xdr:col>15</xdr:col>
      <xdr:colOff>50800</xdr:colOff>
      <xdr:row>79</xdr:row>
      <xdr:rowOff>5462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2019300" y="13498703"/>
          <a:ext cx="889000" cy="5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163068</xdr:rowOff>
    </xdr:from>
    <xdr:to>
      <xdr:col>15</xdr:col>
      <xdr:colOff>101600</xdr:colOff>
      <xdr:row>76</xdr:row>
      <xdr:rowOff>93218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2857500" y="1302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109745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279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5462</xdr:rowOff>
    </xdr:from>
    <xdr:to>
      <xdr:col>10</xdr:col>
      <xdr:colOff>114300</xdr:colOff>
      <xdr:row>79</xdr:row>
      <xdr:rowOff>125222</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flipV="1">
          <a:off x="1130300" y="13550012"/>
          <a:ext cx="889000" cy="1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38354</xdr:rowOff>
    </xdr:from>
    <xdr:to>
      <xdr:col>10</xdr:col>
      <xdr:colOff>165100</xdr:colOff>
      <xdr:row>76</xdr:row>
      <xdr:rowOff>139954</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968500" y="130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156481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123062</xdr:rowOff>
    </xdr:from>
    <xdr:to>
      <xdr:col>6</xdr:col>
      <xdr:colOff>38100</xdr:colOff>
      <xdr:row>77</xdr:row>
      <xdr:rowOff>53212</xdr:rowOff>
    </xdr:to>
    <xdr:sp macro="" textlink="">
      <xdr:nvSpPr>
        <xdr:cNvPr id="195" name="フローチャート: 判断 194">
          <a:extLst>
            <a:ext uri="{FF2B5EF4-FFF2-40B4-BE49-F238E27FC236}">
              <a16:creationId xmlns:a16="http://schemas.microsoft.com/office/drawing/2014/main" id="{00000000-0008-0000-0600-0000C3000000}"/>
            </a:ext>
          </a:extLst>
        </xdr:cNvPr>
        <xdr:cNvSpPr/>
      </xdr:nvSpPr>
      <xdr:spPr>
        <a:xfrm>
          <a:off x="1079500" y="1315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91060</xdr:rowOff>
    </xdr:from>
    <xdr:to>
      <xdr:col>24</xdr:col>
      <xdr:colOff>114300</xdr:colOff>
      <xdr:row>77</xdr:row>
      <xdr:rowOff>21210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4584700" y="131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69487</xdr:rowOff>
    </xdr:from>
    <xdr:ext cx="469744" cy="259045"/>
    <xdr:sp macro="" textlink="">
      <xdr:nvSpPr>
        <xdr:cNvPr id="203" name="維持補修費該当値テキスト">
          <a:extLst>
            <a:ext uri="{FF2B5EF4-FFF2-40B4-BE49-F238E27FC236}">
              <a16:creationId xmlns:a16="http://schemas.microsoft.com/office/drawing/2014/main" id="{00000000-0008-0000-0600-0000CB000000}"/>
            </a:ext>
          </a:extLst>
        </xdr:cNvPr>
        <xdr:cNvSpPr txBox="1"/>
      </xdr:nvSpPr>
      <xdr:spPr>
        <a:xfrm>
          <a:off x="4686300" y="1309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92963</xdr:rowOff>
    </xdr:from>
    <xdr:to>
      <xdr:col>20</xdr:col>
      <xdr:colOff>38100</xdr:colOff>
      <xdr:row>77</xdr:row>
      <xdr:rowOff>23113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3746500" y="13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14240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3562428" y="132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74803</xdr:rowOff>
    </xdr:from>
    <xdr:to>
      <xdr:col>15</xdr:col>
      <xdr:colOff>101600</xdr:colOff>
      <xdr:row>79</xdr:row>
      <xdr:rowOff>4953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2857500" y="134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167530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673428" y="135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126112</xdr:rowOff>
    </xdr:from>
    <xdr:to>
      <xdr:col>10</xdr:col>
      <xdr:colOff>165100</xdr:colOff>
      <xdr:row>79</xdr:row>
      <xdr:rowOff>56262</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968500" y="13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47389</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1784428" y="1359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74422</xdr:rowOff>
    </xdr:from>
    <xdr:to>
      <xdr:col>6</xdr:col>
      <xdr:colOff>38100</xdr:colOff>
      <xdr:row>80</xdr:row>
      <xdr:rowOff>4572</xdr:rowOff>
    </xdr:to>
    <xdr:sp macro="" textlink="">
      <xdr:nvSpPr>
        <xdr:cNvPr id="210" name="楕円 209">
          <a:extLst>
            <a:ext uri="{FF2B5EF4-FFF2-40B4-BE49-F238E27FC236}">
              <a16:creationId xmlns:a16="http://schemas.microsoft.com/office/drawing/2014/main" id="{00000000-0008-0000-0600-0000D2000000}"/>
            </a:ext>
          </a:extLst>
        </xdr:cNvPr>
        <xdr:cNvSpPr/>
      </xdr:nvSpPr>
      <xdr:spPr>
        <a:xfrm>
          <a:off x="1079500" y="136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167149</xdr:rowOff>
    </xdr:from>
    <xdr:ext cx="469744"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895428"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13322</xdr:rowOff>
    </xdr:from>
    <xdr:to>
      <xdr:col>24</xdr:col>
      <xdr:colOff>62865</xdr:colOff>
      <xdr:row>98</xdr:row>
      <xdr:rowOff>58032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615272"/>
          <a:ext cx="1270" cy="1244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61859</xdr:rowOff>
    </xdr:from>
    <xdr:ext cx="534377"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58032</xdr:rowOff>
    </xdr:from>
    <xdr:to>
      <xdr:col>24</xdr:col>
      <xdr:colOff>152400</xdr:colOff>
      <xdr:row>98</xdr:row>
      <xdr:rowOff>58032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131449</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3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13322</xdr:rowOff>
    </xdr:from>
    <xdr:to>
      <xdr:col>24</xdr:col>
      <xdr:colOff>152400</xdr:colOff>
      <xdr:row>91</xdr:row>
      <xdr:rowOff>13322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61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153454</xdr:rowOff>
    </xdr:from>
    <xdr:to>
      <xdr:col>24</xdr:col>
      <xdr:colOff>63500</xdr:colOff>
      <xdr:row>94</xdr:row>
      <xdr:rowOff>167836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3797300" y="16269754"/>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140840</xdr:rowOff>
    </xdr:from>
    <xdr:ext cx="534377"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25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162413</xdr:rowOff>
    </xdr:from>
    <xdr:to>
      <xdr:col>24</xdr:col>
      <xdr:colOff>114300</xdr:colOff>
      <xdr:row>95</xdr:row>
      <xdr:rowOff>92563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7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127566</xdr:rowOff>
    </xdr:from>
    <xdr:to>
      <xdr:col>19</xdr:col>
      <xdr:colOff>177800</xdr:colOff>
      <xdr:row>94</xdr:row>
      <xdr:rowOff>167836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908300" y="16072416"/>
          <a:ext cx="889000" cy="2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107665</xdr:rowOff>
    </xdr:from>
    <xdr:to>
      <xdr:col>20</xdr:col>
      <xdr:colOff>38100</xdr:colOff>
      <xdr:row>96</xdr:row>
      <xdr:rowOff>37815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3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28942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530111" y="164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127566</xdr:rowOff>
    </xdr:from>
    <xdr:to>
      <xdr:col>15</xdr:col>
      <xdr:colOff>50800</xdr:colOff>
      <xdr:row>96</xdr:row>
      <xdr:rowOff>55690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072416"/>
          <a:ext cx="889000" cy="4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161404</xdr:rowOff>
    </xdr:from>
    <xdr:to>
      <xdr:col>15</xdr:col>
      <xdr:colOff>101600</xdr:colOff>
      <xdr:row>95</xdr:row>
      <xdr:rowOff>91554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2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82681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3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55690</xdr:rowOff>
    </xdr:from>
    <xdr:to>
      <xdr:col>10</xdr:col>
      <xdr:colOff>114300</xdr:colOff>
      <xdr:row>96</xdr:row>
      <xdr:rowOff>160998</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14890"/>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2984</xdr:rowOff>
    </xdr:from>
    <xdr:to>
      <xdr:col>10</xdr:col>
      <xdr:colOff>165100</xdr:colOff>
      <xdr:row>97</xdr:row>
      <xdr:rowOff>104584</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6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95711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67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58020</xdr:rowOff>
    </xdr:from>
    <xdr:to>
      <xdr:col>6</xdr:col>
      <xdr:colOff>38100</xdr:colOff>
      <xdr:row>97</xdr:row>
      <xdr:rowOff>159620</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6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150747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67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102654</xdr:rowOff>
    </xdr:from>
    <xdr:to>
      <xdr:col>24</xdr:col>
      <xdr:colOff>114300</xdr:colOff>
      <xdr:row>95</xdr:row>
      <xdr:rowOff>32804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125531</xdr:rowOff>
    </xdr:from>
    <xdr:ext cx="534377"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0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117036</xdr:rowOff>
    </xdr:from>
    <xdr:to>
      <xdr:col>20</xdr:col>
      <xdr:colOff>38100</xdr:colOff>
      <xdr:row>95</xdr:row>
      <xdr:rowOff>47186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2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63713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530111" y="160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76766</xdr:rowOff>
    </xdr:from>
    <xdr:to>
      <xdr:col>15</xdr:col>
      <xdr:colOff>101600</xdr:colOff>
      <xdr:row>94</xdr:row>
      <xdr:rowOff>6916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0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23443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579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4890</xdr:rowOff>
    </xdr:from>
    <xdr:to>
      <xdr:col>10</xdr:col>
      <xdr:colOff>165100</xdr:colOff>
      <xdr:row>96</xdr:row>
      <xdr:rowOff>106490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123017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52111" y="162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110198</xdr:rowOff>
    </xdr:from>
    <xdr:to>
      <xdr:col>6</xdr:col>
      <xdr:colOff>38100</xdr:colOff>
      <xdr:row>97</xdr:row>
      <xdr:rowOff>40348</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56875</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63111" y="16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7" name="補助費等グラフ枠">
          <a:extLst>
            <a:ext uri="{FF2B5EF4-FFF2-40B4-BE49-F238E27FC236}">
              <a16:creationId xmlns:a16="http://schemas.microsoft.com/office/drawing/2014/main" id="{00000000-0008-0000-0600-00002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78311</xdr:rowOff>
    </xdr:from>
    <xdr:to>
      <xdr:col>54</xdr:col>
      <xdr:colOff>189865</xdr:colOff>
      <xdr:row>39</xdr:row>
      <xdr:rowOff>19494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10475595" y="5564711"/>
          <a:ext cx="1270" cy="114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23321</xdr:rowOff>
    </xdr:from>
    <xdr:ext cx="534377" cy="259045"/>
    <xdr:sp macro="" textlink="">
      <xdr:nvSpPr>
        <xdr:cNvPr id="299" name="補助費等最小値テキスト">
          <a:extLst>
            <a:ext uri="{FF2B5EF4-FFF2-40B4-BE49-F238E27FC236}">
              <a16:creationId xmlns:a16="http://schemas.microsoft.com/office/drawing/2014/main" id="{00000000-0008-0000-0600-00002B010000}"/>
            </a:ext>
          </a:extLst>
        </xdr:cNvPr>
        <xdr:cNvSpPr txBox="1"/>
      </xdr:nvSpPr>
      <xdr:spPr>
        <a:xfrm>
          <a:off x="10528300" y="67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19494</xdr:rowOff>
    </xdr:from>
    <xdr:to>
      <xdr:col>55</xdr:col>
      <xdr:colOff>88900</xdr:colOff>
      <xdr:row>39</xdr:row>
      <xdr:rowOff>19494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67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24988</xdr:rowOff>
    </xdr:from>
    <xdr:ext cx="599010" cy="259045"/>
    <xdr:sp macro="" textlink="">
      <xdr:nvSpPr>
        <xdr:cNvPr id="301" name="補助費等最大値テキスト">
          <a:extLst>
            <a:ext uri="{FF2B5EF4-FFF2-40B4-BE49-F238E27FC236}">
              <a16:creationId xmlns:a16="http://schemas.microsoft.com/office/drawing/2014/main" id="{00000000-0008-0000-0600-00002D010000}"/>
            </a:ext>
          </a:extLst>
        </xdr:cNvPr>
        <xdr:cNvSpPr txBox="1"/>
      </xdr:nvSpPr>
      <xdr:spPr>
        <a:xfrm>
          <a:off x="10528300" y="53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78311</xdr:rowOff>
    </xdr:from>
    <xdr:to>
      <xdr:col>55</xdr:col>
      <xdr:colOff>88900</xdr:colOff>
      <xdr:row>32</xdr:row>
      <xdr:rowOff>78311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10388600" y="556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166418</xdr:rowOff>
    </xdr:from>
    <xdr:to>
      <xdr:col>55</xdr:col>
      <xdr:colOff>0</xdr:colOff>
      <xdr:row>37</xdr:row>
      <xdr:rowOff>20371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9639300" y="6338618"/>
          <a:ext cx="8382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65381</xdr:rowOff>
    </xdr:from>
    <xdr:ext cx="599010" cy="259045"/>
    <xdr:sp macro="" textlink="">
      <xdr:nvSpPr>
        <xdr:cNvPr id="304" name="補助費等平均値テキスト">
          <a:extLst>
            <a:ext uri="{FF2B5EF4-FFF2-40B4-BE49-F238E27FC236}">
              <a16:creationId xmlns:a16="http://schemas.microsoft.com/office/drawing/2014/main" id="{00000000-0008-0000-0600-000030010000}"/>
            </a:ext>
          </a:extLst>
        </xdr:cNvPr>
        <xdr:cNvSpPr txBox="1"/>
      </xdr:nvSpPr>
      <xdr:spPr>
        <a:xfrm>
          <a:off x="10528300" y="6066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42504</xdr:rowOff>
    </xdr:from>
    <xdr:to>
      <xdr:col>55</xdr:col>
      <xdr:colOff>50800</xdr:colOff>
      <xdr:row>36</xdr:row>
      <xdr:rowOff>144104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10426700" y="62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97171</xdr:rowOff>
    </xdr:from>
    <xdr:to>
      <xdr:col>50</xdr:col>
      <xdr:colOff>114300</xdr:colOff>
      <xdr:row>36</xdr:row>
      <xdr:rowOff>166418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8750300" y="6097921"/>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144640</xdr:rowOff>
    </xdr:from>
    <xdr:to>
      <xdr:col>50</xdr:col>
      <xdr:colOff>165100</xdr:colOff>
      <xdr:row>37</xdr:row>
      <xdr:rowOff>74790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9588500" y="63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65917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153473</xdr:rowOff>
    </xdr:from>
    <xdr:to>
      <xdr:col>45</xdr:col>
      <xdr:colOff>177800</xdr:colOff>
      <xdr:row>35</xdr:row>
      <xdr:rowOff>97171</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7861300" y="5296973"/>
          <a:ext cx="889000" cy="80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161185</xdr:rowOff>
    </xdr:from>
    <xdr:to>
      <xdr:col>46</xdr:col>
      <xdr:colOff>38100</xdr:colOff>
      <xdr:row>37</xdr:row>
      <xdr:rowOff>91335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8699500" y="633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82462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42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153473</xdr:rowOff>
    </xdr:from>
    <xdr:to>
      <xdr:col>41</xdr:col>
      <xdr:colOff>50800</xdr:colOff>
      <xdr:row>35</xdr:row>
      <xdr:rowOff>104458</xdr:rowOff>
    </xdr:to>
    <xdr:cxnSp macro="">
      <xdr:nvCxnSpPr>
        <xdr:cNvPr id="312" name="直線コネクタ 311">
          <a:extLst>
            <a:ext uri="{FF2B5EF4-FFF2-40B4-BE49-F238E27FC236}">
              <a16:creationId xmlns:a16="http://schemas.microsoft.com/office/drawing/2014/main" id="{00000000-0008-0000-0600-000038010000}"/>
            </a:ext>
          </a:extLst>
        </xdr:cNvPr>
        <xdr:cNvCxnSpPr/>
      </xdr:nvCxnSpPr>
      <xdr:spPr>
        <a:xfrm flipV="1">
          <a:off x="6972300" y="5296973"/>
          <a:ext cx="889000" cy="80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26559</xdr:rowOff>
    </xdr:from>
    <xdr:to>
      <xdr:col>41</xdr:col>
      <xdr:colOff>101600</xdr:colOff>
      <xdr:row>32</xdr:row>
      <xdr:rowOff>128159</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7810500" y="55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119286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0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167043</xdr:rowOff>
    </xdr:from>
    <xdr:to>
      <xdr:col>36</xdr:col>
      <xdr:colOff>165100</xdr:colOff>
      <xdr:row>38</xdr:row>
      <xdr:rowOff>97193</xdr:rowOff>
    </xdr:to>
    <xdr:sp macro="" textlink="">
      <xdr:nvSpPr>
        <xdr:cNvPr id="315" name="フローチャート: 判断 314">
          <a:extLst>
            <a:ext uri="{FF2B5EF4-FFF2-40B4-BE49-F238E27FC236}">
              <a16:creationId xmlns:a16="http://schemas.microsoft.com/office/drawing/2014/main" id="{00000000-0008-0000-0600-00003B010000}"/>
            </a:ext>
          </a:extLst>
        </xdr:cNvPr>
        <xdr:cNvSpPr/>
      </xdr:nvSpPr>
      <xdr:spPr>
        <a:xfrm>
          <a:off x="6921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88320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141021</xdr:rowOff>
    </xdr:from>
    <xdr:to>
      <xdr:col>55</xdr:col>
      <xdr:colOff>50800</xdr:colOff>
      <xdr:row>37</xdr:row>
      <xdr:rowOff>71171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10426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119448</xdr:rowOff>
    </xdr:from>
    <xdr:ext cx="599010" cy="259045"/>
    <xdr:sp macro="" textlink="">
      <xdr:nvSpPr>
        <xdr:cNvPr id="323" name="補助費等該当値テキスト">
          <a:extLst>
            <a:ext uri="{FF2B5EF4-FFF2-40B4-BE49-F238E27FC236}">
              <a16:creationId xmlns:a16="http://schemas.microsoft.com/office/drawing/2014/main" id="{00000000-0008-0000-0600-000043010000}"/>
            </a:ext>
          </a:extLst>
        </xdr:cNvPr>
        <xdr:cNvSpPr txBox="1"/>
      </xdr:nvSpPr>
      <xdr:spPr>
        <a:xfrm>
          <a:off x="10528300" y="629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115618</xdr:rowOff>
    </xdr:from>
    <xdr:to>
      <xdr:col>50</xdr:col>
      <xdr:colOff>165100</xdr:colOff>
      <xdr:row>37</xdr:row>
      <xdr:rowOff>45768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9588500" y="62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62295</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9339795" y="606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46371</xdr:rowOff>
    </xdr:from>
    <xdr:to>
      <xdr:col>46</xdr:col>
      <xdr:colOff>38100</xdr:colOff>
      <xdr:row>35</xdr:row>
      <xdr:rowOff>147971</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8699500" y="60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164498</xdr:rowOff>
    </xdr:from>
    <xdr:ext cx="599010"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8450795" y="582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102673</xdr:rowOff>
    </xdr:from>
    <xdr:to>
      <xdr:col>41</xdr:col>
      <xdr:colOff>101600</xdr:colOff>
      <xdr:row>31</xdr:row>
      <xdr:rowOff>32823</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7810500" y="52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49350</xdr:rowOff>
    </xdr:from>
    <xdr:ext cx="599010"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7561795" y="502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53658</xdr:rowOff>
    </xdr:from>
    <xdr:to>
      <xdr:col>36</xdr:col>
      <xdr:colOff>165100</xdr:colOff>
      <xdr:row>35</xdr:row>
      <xdr:rowOff>155258</xdr:rowOff>
    </xdr:to>
    <xdr:sp macro="" textlink="">
      <xdr:nvSpPr>
        <xdr:cNvPr id="330" name="楕円 329">
          <a:extLst>
            <a:ext uri="{FF2B5EF4-FFF2-40B4-BE49-F238E27FC236}">
              <a16:creationId xmlns:a16="http://schemas.microsoft.com/office/drawing/2014/main" id="{00000000-0008-0000-0600-00004A010000}"/>
            </a:ext>
          </a:extLst>
        </xdr:cNvPr>
        <xdr:cNvSpPr/>
      </xdr:nvSpPr>
      <xdr:spPr>
        <a:xfrm>
          <a:off x="6921500" y="60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335</xdr:rowOff>
    </xdr:from>
    <xdr:ext cx="599010"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672795" y="582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9" name="正方形/長方形 338">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52443</xdr:rowOff>
    </xdr:from>
    <xdr:to>
      <xdr:col>54</xdr:col>
      <xdr:colOff>189865</xdr:colOff>
      <xdr:row>58</xdr:row>
      <xdr:rowOff>78156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967843"/>
          <a:ext cx="1270" cy="105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81983</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78156</xdr:rowOff>
    </xdr:from>
    <xdr:to>
      <xdr:col>55</xdr:col>
      <xdr:colOff>88900</xdr:colOff>
      <xdr:row>58</xdr:row>
      <xdr:rowOff>78156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170570</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7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52443</xdr:rowOff>
    </xdr:from>
    <xdr:to>
      <xdr:col>55</xdr:col>
      <xdr:colOff>88900</xdr:colOff>
      <xdr:row>52</xdr:row>
      <xdr:rowOff>52443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52443</xdr:rowOff>
    </xdr:from>
    <xdr:to>
      <xdr:col>55</xdr:col>
      <xdr:colOff>0</xdr:colOff>
      <xdr:row>55</xdr:row>
      <xdr:rowOff>33062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8967843"/>
          <a:ext cx="838200" cy="49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66582</xdr:rowOff>
    </xdr:from>
    <xdr:ext cx="599010"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9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88155</xdr:rowOff>
    </xdr:from>
    <xdr:to>
      <xdr:col>55</xdr:col>
      <xdr:colOff>50800</xdr:colOff>
      <xdr:row>56</xdr:row>
      <xdr:rowOff>18305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1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33062</xdr:rowOff>
    </xdr:from>
    <xdr:to>
      <xdr:col>50</xdr:col>
      <xdr:colOff>114300</xdr:colOff>
      <xdr:row>56</xdr:row>
      <xdr:rowOff>163443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462812"/>
          <a:ext cx="889000" cy="30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82110</xdr:rowOff>
    </xdr:from>
    <xdr:to>
      <xdr:col>50</xdr:col>
      <xdr:colOff>165100</xdr:colOff>
      <xdr:row>57</xdr:row>
      <xdr:rowOff>12260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6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32473</xdr:rowOff>
    </xdr:from>
    <xdr:to>
      <xdr:col>45</xdr:col>
      <xdr:colOff>177800</xdr:colOff>
      <xdr:row>56</xdr:row>
      <xdr:rowOff>163443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633673"/>
          <a:ext cx="889000" cy="1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150027</xdr:rowOff>
    </xdr:from>
    <xdr:to>
      <xdr:col>46</xdr:col>
      <xdr:colOff>38100</xdr:colOff>
      <xdr:row>57</xdr:row>
      <xdr:rowOff>80177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75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71304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32473</xdr:rowOff>
    </xdr:from>
    <xdr:to>
      <xdr:col>41</xdr:col>
      <xdr:colOff>50800</xdr:colOff>
      <xdr:row>56</xdr:row>
      <xdr:rowOff>74892</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633673"/>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72555</xdr:rowOff>
    </xdr:from>
    <xdr:to>
      <xdr:col>41</xdr:col>
      <xdr:colOff>101600</xdr:colOff>
      <xdr:row>57</xdr:row>
      <xdr:rowOff>2705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6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165282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7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118398</xdr:rowOff>
    </xdr:from>
    <xdr:to>
      <xdr:col>36</xdr:col>
      <xdr:colOff>165100</xdr:colOff>
      <xdr:row>57</xdr:row>
      <xdr:rowOff>48548</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7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39675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1643</xdr:rowOff>
    </xdr:from>
    <xdr:to>
      <xdr:col>55</xdr:col>
      <xdr:colOff>50800</xdr:colOff>
      <xdr:row>52</xdr:row>
      <xdr:rowOff>103243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8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126120</xdr:rowOff>
    </xdr:from>
    <xdr:ext cx="599010"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88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153712</xdr:rowOff>
    </xdr:from>
    <xdr:to>
      <xdr:col>50</xdr:col>
      <xdr:colOff>165100</xdr:colOff>
      <xdr:row>55</xdr:row>
      <xdr:rowOff>83862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100389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39795" y="918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112643</xdr:rowOff>
    </xdr:from>
    <xdr:to>
      <xdr:col>46</xdr:col>
      <xdr:colOff>38100</xdr:colOff>
      <xdr:row>57</xdr:row>
      <xdr:rowOff>42793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59320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4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153123</xdr:rowOff>
    </xdr:from>
    <xdr:to>
      <xdr:col>41</xdr:col>
      <xdr:colOff>101600</xdr:colOff>
      <xdr:row>56</xdr:row>
      <xdr:rowOff>83273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99800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3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24092</xdr:rowOff>
    </xdr:from>
    <xdr:to>
      <xdr:col>36</xdr:col>
      <xdr:colOff>165100</xdr:colOff>
      <xdr:row>56</xdr:row>
      <xdr:rowOff>125692</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142219</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72644</xdr:rowOff>
    </xdr:from>
    <xdr:to>
      <xdr:col>54</xdr:col>
      <xdr:colOff>189865</xdr:colOff>
      <xdr:row>79</xdr:row>
      <xdr:rowOff>5207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074144"/>
          <a:ext cx="1270" cy="147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9034</xdr:rowOff>
    </xdr:from>
    <xdr:ext cx="378565"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5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5207</xdr:rowOff>
    </xdr:from>
    <xdr:to>
      <xdr:col>55</xdr:col>
      <xdr:colOff>88900</xdr:colOff>
      <xdr:row>79</xdr:row>
      <xdr:rowOff>5207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4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19321</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72644</xdr:rowOff>
    </xdr:from>
    <xdr:to>
      <xdr:col>55</xdr:col>
      <xdr:colOff>88900</xdr:colOff>
      <xdr:row>70</xdr:row>
      <xdr:rowOff>72644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11937</xdr:rowOff>
    </xdr:from>
    <xdr:to>
      <xdr:col>55</xdr:col>
      <xdr:colOff>0</xdr:colOff>
      <xdr:row>76</xdr:row>
      <xdr:rowOff>53212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042137"/>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83456</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2770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60579</xdr:rowOff>
    </xdr:from>
    <xdr:to>
      <xdr:col>55</xdr:col>
      <xdr:colOff>50800</xdr:colOff>
      <xdr:row>75</xdr:row>
      <xdr:rowOff>162179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291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53212</xdr:rowOff>
    </xdr:from>
    <xdr:to>
      <xdr:col>50</xdr:col>
      <xdr:colOff>114300</xdr:colOff>
      <xdr:row>77</xdr:row>
      <xdr:rowOff>75312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083412"/>
          <a:ext cx="889000" cy="19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84582</xdr:rowOff>
    </xdr:from>
    <xdr:to>
      <xdr:col>50</xdr:col>
      <xdr:colOff>165100</xdr:colOff>
      <xdr:row>74</xdr:row>
      <xdr:rowOff>14732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26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72</xdr:row>
      <xdr:rowOff>31259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237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75312</xdr:rowOff>
    </xdr:from>
    <xdr:to>
      <xdr:col>45</xdr:col>
      <xdr:colOff>177800</xdr:colOff>
      <xdr:row>79</xdr:row>
      <xdr:rowOff>24512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276962"/>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17399</xdr:rowOff>
    </xdr:from>
    <xdr:to>
      <xdr:col>46</xdr:col>
      <xdr:colOff>38100</xdr:colOff>
      <xdr:row>74</xdr:row>
      <xdr:rowOff>118999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27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135526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247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47625</xdr:rowOff>
    </xdr:from>
    <xdr:to>
      <xdr:col>41</xdr:col>
      <xdr:colOff>50800</xdr:colOff>
      <xdr:row>79</xdr:row>
      <xdr:rowOff>24512</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906375"/>
          <a:ext cx="889000" cy="6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127889</xdr:rowOff>
    </xdr:from>
    <xdr:to>
      <xdr:col>41</xdr:col>
      <xdr:colOff>101600</xdr:colOff>
      <xdr:row>73</xdr:row>
      <xdr:rowOff>58039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247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71</xdr:row>
      <xdr:rowOff>74566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22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126873</xdr:rowOff>
    </xdr:from>
    <xdr:to>
      <xdr:col>36</xdr:col>
      <xdr:colOff>165100</xdr:colOff>
      <xdr:row>73</xdr:row>
      <xdr:rowOff>57023</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247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71</xdr:row>
      <xdr:rowOff>73550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224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132588</xdr:rowOff>
    </xdr:from>
    <xdr:to>
      <xdr:col>55</xdr:col>
      <xdr:colOff>50800</xdr:colOff>
      <xdr:row>76</xdr:row>
      <xdr:rowOff>62737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991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111015</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96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2412</xdr:rowOff>
    </xdr:from>
    <xdr:to>
      <xdr:col>50</xdr:col>
      <xdr:colOff>165100</xdr:colOff>
      <xdr:row>76</xdr:row>
      <xdr:rowOff>104012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95139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1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24512</xdr:rowOff>
    </xdr:from>
    <xdr:to>
      <xdr:col>46</xdr:col>
      <xdr:colOff>38100</xdr:colOff>
      <xdr:row>77</xdr:row>
      <xdr:rowOff>126112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2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117239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3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145162</xdr:rowOff>
    </xdr:from>
    <xdr:to>
      <xdr:col>41</xdr:col>
      <xdr:colOff>101600</xdr:colOff>
      <xdr:row>79</xdr:row>
      <xdr:rowOff>75312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66439</xdr:rowOff>
    </xdr:from>
    <xdr:ext cx="378565"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72017" y="1361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168275</xdr:rowOff>
    </xdr:from>
    <xdr:to>
      <xdr:col>36</xdr:col>
      <xdr:colOff>165100</xdr:colOff>
      <xdr:row>75</xdr:row>
      <xdr:rowOff>98425</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89552</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29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168058</xdr:rowOff>
    </xdr:from>
    <xdr:to>
      <xdr:col>54</xdr:col>
      <xdr:colOff>189865</xdr:colOff>
      <xdr:row>99</xdr:row>
      <xdr:rowOff>14438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427108"/>
          <a:ext cx="1270" cy="156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18265</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14438</xdr:rowOff>
    </xdr:from>
    <xdr:to>
      <xdr:col>55</xdr:col>
      <xdr:colOff>88900</xdr:colOff>
      <xdr:row>99</xdr:row>
      <xdr:rowOff>14438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8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114735</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2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168058</xdr:rowOff>
    </xdr:from>
    <xdr:to>
      <xdr:col>55</xdr:col>
      <xdr:colOff>88900</xdr:colOff>
      <xdr:row>89</xdr:row>
      <xdr:rowOff>168058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42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168058</xdr:rowOff>
    </xdr:from>
    <xdr:to>
      <xdr:col>55</xdr:col>
      <xdr:colOff>0</xdr:colOff>
      <xdr:row>93</xdr:row>
      <xdr:rowOff>113378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9639300" y="15427108"/>
          <a:ext cx="838200" cy="6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168575</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18698</xdr:rowOff>
    </xdr:from>
    <xdr:to>
      <xdr:col>55</xdr:col>
      <xdr:colOff>50800</xdr:colOff>
      <xdr:row>94</xdr:row>
      <xdr:rowOff>120298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113378</xdr:rowOff>
    </xdr:from>
    <xdr:to>
      <xdr:col>50</xdr:col>
      <xdr:colOff>114300</xdr:colOff>
      <xdr:row>96</xdr:row>
      <xdr:rowOff>97453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058228"/>
          <a:ext cx="889000" cy="4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12340</xdr:rowOff>
    </xdr:from>
    <xdr:to>
      <xdr:col>50</xdr:col>
      <xdr:colOff>165100</xdr:colOff>
      <xdr:row>96</xdr:row>
      <xdr:rowOff>113940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105067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159131</xdr:rowOff>
    </xdr:from>
    <xdr:to>
      <xdr:col>45</xdr:col>
      <xdr:colOff>177800</xdr:colOff>
      <xdr:row>96</xdr:row>
      <xdr:rowOff>97453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7861300" y="16446881"/>
          <a:ext cx="889000" cy="10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49744</xdr:rowOff>
    </xdr:from>
    <xdr:to>
      <xdr:col>46</xdr:col>
      <xdr:colOff>38100</xdr:colOff>
      <xdr:row>96</xdr:row>
      <xdr:rowOff>151344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50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142471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159131</xdr:rowOff>
    </xdr:from>
    <xdr:to>
      <xdr:col>41</xdr:col>
      <xdr:colOff>50800</xdr:colOff>
      <xdr:row>96</xdr:row>
      <xdr:rowOff>60430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446881"/>
          <a:ext cx="889000" cy="7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118607</xdr:rowOff>
    </xdr:from>
    <xdr:to>
      <xdr:col>41</xdr:col>
      <xdr:colOff>101600</xdr:colOff>
      <xdr:row>96</xdr:row>
      <xdr:rowOff>48757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40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39884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30009</xdr:rowOff>
    </xdr:from>
    <xdr:to>
      <xdr:col>36</xdr:col>
      <xdr:colOff>165100</xdr:colOff>
      <xdr:row>96</xdr:row>
      <xdr:rowOff>131609</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48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122736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117258</xdr:rowOff>
    </xdr:from>
    <xdr:to>
      <xdr:col>55</xdr:col>
      <xdr:colOff>50800</xdr:colOff>
      <xdr:row>90</xdr:row>
      <xdr:rowOff>47408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5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70285</xdr:rowOff>
    </xdr:from>
    <xdr:ext cx="599010"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532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62578</xdr:rowOff>
    </xdr:from>
    <xdr:to>
      <xdr:col>50</xdr:col>
      <xdr:colOff>165100</xdr:colOff>
      <xdr:row>93</xdr:row>
      <xdr:rowOff>164178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0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9255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7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46653</xdr:rowOff>
    </xdr:from>
    <xdr:to>
      <xdr:col>46</xdr:col>
      <xdr:colOff>38100</xdr:colOff>
      <xdr:row>96</xdr:row>
      <xdr:rowOff>148253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164780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2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108331</xdr:rowOff>
    </xdr:from>
    <xdr:to>
      <xdr:col>41</xdr:col>
      <xdr:colOff>101600</xdr:colOff>
      <xdr:row>96</xdr:row>
      <xdr:rowOff>38481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55008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1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9630</xdr:rowOff>
    </xdr:from>
    <xdr:to>
      <xdr:col>36</xdr:col>
      <xdr:colOff>165100</xdr:colOff>
      <xdr:row>96</xdr:row>
      <xdr:rowOff>111230</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4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127757</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2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170256</xdr:rowOff>
    </xdr:from>
    <xdr:to>
      <xdr:col>85</xdr:col>
      <xdr:colOff>126364</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13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116933</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170256</xdr:rowOff>
    </xdr:from>
    <xdr:to>
      <xdr:col>86</xdr:col>
      <xdr:colOff>25400</xdr:colOff>
      <xdr:row>30</xdr:row>
      <xdr:rowOff>170256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5664</xdr:rowOff>
    </xdr:from>
    <xdr:to>
      <xdr:col>85</xdr:col>
      <xdr:colOff>127000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692214"/>
          <a:ext cx="8382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34586</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586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11709</xdr:rowOff>
    </xdr:from>
    <xdr:to>
      <xdr:col>85</xdr:col>
      <xdr:colOff>177800</xdr:colOff>
      <xdr:row>35</xdr:row>
      <xdr:rowOff>113309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01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170409</xdr:rowOff>
    </xdr:from>
    <xdr:to>
      <xdr:col>81</xdr:col>
      <xdr:colOff>50800</xdr:colOff>
      <xdr:row>39</xdr:row>
      <xdr:rowOff>5664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685509"/>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131725</xdr:rowOff>
    </xdr:from>
    <xdr:to>
      <xdr:col>81</xdr:col>
      <xdr:colOff>101600</xdr:colOff>
      <xdr:row>37</xdr:row>
      <xdr:rowOff>61875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78402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0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71653</xdr:rowOff>
    </xdr:from>
    <xdr:to>
      <xdr:col>76</xdr:col>
      <xdr:colOff>114300</xdr:colOff>
      <xdr:row>38</xdr:row>
      <xdr:rowOff>170409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243853"/>
          <a:ext cx="889000" cy="4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91110</xdr:rowOff>
    </xdr:from>
    <xdr:to>
      <xdr:col>76</xdr:col>
      <xdr:colOff>165100</xdr:colOff>
      <xdr:row>38</xdr:row>
      <xdr:rowOff>21260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37787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71653</xdr:rowOff>
    </xdr:from>
    <xdr:to>
      <xdr:col>71</xdr:col>
      <xdr:colOff>177800</xdr:colOff>
      <xdr:row>38</xdr:row>
      <xdr:rowOff>32868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243853"/>
          <a:ext cx="889000" cy="30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120523</xdr:rowOff>
    </xdr:from>
    <xdr:to>
      <xdr:col>72</xdr:col>
      <xdr:colOff>38100</xdr:colOff>
      <xdr:row>38</xdr:row>
      <xdr:rowOff>50673</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41800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5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87681</xdr:rowOff>
    </xdr:from>
    <xdr:to>
      <xdr:col>67</xdr:col>
      <xdr:colOff>101600</xdr:colOff>
      <xdr:row>37</xdr:row>
      <xdr:rowOff>17831</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34358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0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126314</xdr:rowOff>
    </xdr:from>
    <xdr:to>
      <xdr:col>81</xdr:col>
      <xdr:colOff>101600</xdr:colOff>
      <xdr:row>39</xdr:row>
      <xdr:rowOff>56464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47591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73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119609</xdr:rowOff>
    </xdr:from>
    <xdr:to>
      <xdr:col>76</xdr:col>
      <xdr:colOff>165100</xdr:colOff>
      <xdr:row>39</xdr:row>
      <xdr:rowOff>49759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40886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27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20853</xdr:rowOff>
    </xdr:from>
    <xdr:to>
      <xdr:col>72</xdr:col>
      <xdr:colOff>38100</xdr:colOff>
      <xdr:row>36</xdr:row>
      <xdr:rowOff>122453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1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138980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59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153518</xdr:rowOff>
    </xdr:from>
    <xdr:to>
      <xdr:col>67</xdr:col>
      <xdr:colOff>101600</xdr:colOff>
      <xdr:row>38</xdr:row>
      <xdr:rowOff>83668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4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74795</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5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83481</xdr:rowOff>
    </xdr:from>
    <xdr:to>
      <xdr:col>85</xdr:col>
      <xdr:colOff>126364</xdr:colOff>
      <xdr:row>78</xdr:row>
      <xdr:rowOff>103581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084981"/>
          <a:ext cx="1269" cy="139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107408</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4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103581</xdr:rowOff>
    </xdr:from>
    <xdr:to>
      <xdr:col>86</xdr:col>
      <xdr:colOff>25400</xdr:colOff>
      <xdr:row>78</xdr:row>
      <xdr:rowOff>103581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47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30158</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8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83481</xdr:rowOff>
    </xdr:from>
    <xdr:to>
      <xdr:col>86</xdr:col>
      <xdr:colOff>25400</xdr:colOff>
      <xdr:row>70</xdr:row>
      <xdr:rowOff>83481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08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141643</xdr:rowOff>
    </xdr:from>
    <xdr:to>
      <xdr:col>85</xdr:col>
      <xdr:colOff>127000</xdr:colOff>
      <xdr:row>73</xdr:row>
      <xdr:rowOff>146231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2486043"/>
          <a:ext cx="838200" cy="17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161543</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50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11666</xdr:rowOff>
    </xdr:from>
    <xdr:to>
      <xdr:col>85</xdr:col>
      <xdr:colOff>177800</xdr:colOff>
      <xdr:row>73</xdr:row>
      <xdr:rowOff>113266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2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146231</xdr:rowOff>
    </xdr:from>
    <xdr:to>
      <xdr:col>81</xdr:col>
      <xdr:colOff>50800</xdr:colOff>
      <xdr:row>74</xdr:row>
      <xdr:rowOff>52505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266208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118977</xdr:rowOff>
    </xdr:from>
    <xdr:to>
      <xdr:col>81</xdr:col>
      <xdr:colOff>101600</xdr:colOff>
      <xdr:row>74</xdr:row>
      <xdr:rowOff>49127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40254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52505</xdr:rowOff>
    </xdr:from>
    <xdr:to>
      <xdr:col>76</xdr:col>
      <xdr:colOff>114300</xdr:colOff>
      <xdr:row>74</xdr:row>
      <xdr:rowOff>71773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273980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170886</xdr:rowOff>
    </xdr:from>
    <xdr:to>
      <xdr:col>76</xdr:col>
      <xdr:colOff>165100</xdr:colOff>
      <xdr:row>74</xdr:row>
      <xdr:rowOff>101036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117563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71773</xdr:rowOff>
    </xdr:from>
    <xdr:to>
      <xdr:col>71</xdr:col>
      <xdr:colOff>177800</xdr:colOff>
      <xdr:row>74</xdr:row>
      <xdr:rowOff>162331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2759073"/>
          <a:ext cx="889000" cy="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34591</xdr:rowOff>
    </xdr:from>
    <xdr:to>
      <xdr:col>72</xdr:col>
      <xdr:colOff>38100</xdr:colOff>
      <xdr:row>74</xdr:row>
      <xdr:rowOff>136191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127318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44307</xdr:rowOff>
    </xdr:from>
    <xdr:to>
      <xdr:col>67</xdr:col>
      <xdr:colOff>101600</xdr:colOff>
      <xdr:row>73</xdr:row>
      <xdr:rowOff>145907</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162434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3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90843</xdr:rowOff>
    </xdr:from>
    <xdr:to>
      <xdr:col>85</xdr:col>
      <xdr:colOff>177800</xdr:colOff>
      <xdr:row>73</xdr:row>
      <xdr:rowOff>20993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24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113720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2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95431</xdr:rowOff>
    </xdr:from>
    <xdr:to>
      <xdr:col>81</xdr:col>
      <xdr:colOff>101600</xdr:colOff>
      <xdr:row>74</xdr:row>
      <xdr:rowOff>25581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26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42108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2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1705</xdr:rowOff>
    </xdr:from>
    <xdr:to>
      <xdr:col>76</xdr:col>
      <xdr:colOff>165100</xdr:colOff>
      <xdr:row>74</xdr:row>
      <xdr:rowOff>103305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26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94432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278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20973</xdr:rowOff>
    </xdr:from>
    <xdr:to>
      <xdr:col>72</xdr:col>
      <xdr:colOff>38100</xdr:colOff>
      <xdr:row>74</xdr:row>
      <xdr:rowOff>122573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2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139100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24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111531</xdr:rowOff>
    </xdr:from>
    <xdr:to>
      <xdr:col>67</xdr:col>
      <xdr:colOff>101600</xdr:colOff>
      <xdr:row>75</xdr:row>
      <xdr:rowOff>41681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32808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2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積立金グラフ枠">
          <a:extLst>
            <a:ext uri="{FF2B5EF4-FFF2-40B4-BE49-F238E27FC236}">
              <a16:creationId xmlns:a16="http://schemas.microsoft.com/office/drawing/2014/main" id="{00000000-0008-0000-06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21800</xdr:rowOff>
    </xdr:from>
    <xdr:to>
      <xdr:col>85</xdr:col>
      <xdr:colOff>126364</xdr:colOff>
      <xdr:row>97</xdr:row>
      <xdr:rowOff>128642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6317595" y="15795200"/>
          <a:ext cx="1269" cy="96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132469</xdr:rowOff>
    </xdr:from>
    <xdr:ext cx="534377" cy="259045"/>
    <xdr:sp macro="" textlink="">
      <xdr:nvSpPr>
        <xdr:cNvPr id="698" name="積立金最小値テキスト">
          <a:extLst>
            <a:ext uri="{FF2B5EF4-FFF2-40B4-BE49-F238E27FC236}">
              <a16:creationId xmlns:a16="http://schemas.microsoft.com/office/drawing/2014/main" id="{00000000-0008-0000-0600-0000BA020000}"/>
            </a:ext>
          </a:extLst>
        </xdr:cNvPr>
        <xdr:cNvSpPr txBox="1"/>
      </xdr:nvSpPr>
      <xdr:spPr>
        <a:xfrm>
          <a:off x="16370300" y="167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128642</xdr:rowOff>
    </xdr:from>
    <xdr:to>
      <xdr:col>86</xdr:col>
      <xdr:colOff>25400</xdr:colOff>
      <xdr:row>97</xdr:row>
      <xdr:rowOff>128642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6230600" y="1675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139927</xdr:rowOff>
    </xdr:from>
    <xdr:ext cx="534377" cy="259045"/>
    <xdr:sp macro="" textlink="">
      <xdr:nvSpPr>
        <xdr:cNvPr id="700" name="積立金最大値テキスト">
          <a:extLst>
            <a:ext uri="{FF2B5EF4-FFF2-40B4-BE49-F238E27FC236}">
              <a16:creationId xmlns:a16="http://schemas.microsoft.com/office/drawing/2014/main" id="{00000000-0008-0000-0600-0000BC020000}"/>
            </a:ext>
          </a:extLst>
        </xdr:cNvPr>
        <xdr:cNvSpPr txBox="1"/>
      </xdr:nvSpPr>
      <xdr:spPr>
        <a:xfrm>
          <a:off x="16370300" y="155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21800</xdr:rowOff>
    </xdr:from>
    <xdr:to>
      <xdr:col>86</xdr:col>
      <xdr:colOff>25400</xdr:colOff>
      <xdr:row>92</xdr:row>
      <xdr:rowOff>21800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6230600" y="157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21800</xdr:rowOff>
    </xdr:from>
    <xdr:to>
      <xdr:col>85</xdr:col>
      <xdr:colOff>127000</xdr:colOff>
      <xdr:row>92</xdr:row>
      <xdr:rowOff>28342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5481300" y="15795200"/>
          <a:ext cx="8382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126592</xdr:rowOff>
    </xdr:from>
    <xdr:ext cx="534377" cy="259045"/>
    <xdr:sp macro="" textlink="">
      <xdr:nvSpPr>
        <xdr:cNvPr id="703" name="積立金平均値テキスト">
          <a:extLst>
            <a:ext uri="{FF2B5EF4-FFF2-40B4-BE49-F238E27FC236}">
              <a16:creationId xmlns:a16="http://schemas.microsoft.com/office/drawing/2014/main" id="{00000000-0008-0000-0600-0000BF020000}"/>
            </a:ext>
          </a:extLst>
        </xdr:cNvPr>
        <xdr:cNvSpPr txBox="1"/>
      </xdr:nvSpPr>
      <xdr:spPr>
        <a:xfrm>
          <a:off x="16370300" y="16242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148165</xdr:rowOff>
    </xdr:from>
    <xdr:to>
      <xdr:col>85</xdr:col>
      <xdr:colOff>177800</xdr:colOff>
      <xdr:row>95</xdr:row>
      <xdr:rowOff>78315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6268700" y="1626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84979</xdr:rowOff>
    </xdr:from>
    <xdr:to>
      <xdr:col>81</xdr:col>
      <xdr:colOff>50800</xdr:colOff>
      <xdr:row>92</xdr:row>
      <xdr:rowOff>28342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4592300" y="15515479"/>
          <a:ext cx="889000" cy="2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169424</xdr:rowOff>
    </xdr:from>
    <xdr:to>
      <xdr:col>81</xdr:col>
      <xdr:colOff>101600</xdr:colOff>
      <xdr:row>94</xdr:row>
      <xdr:rowOff>99574</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5430500" y="161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90701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84979</xdr:rowOff>
    </xdr:from>
    <xdr:to>
      <xdr:col>76</xdr:col>
      <xdr:colOff>114300</xdr:colOff>
      <xdr:row>96</xdr:row>
      <xdr:rowOff>79493</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13703300" y="15515479"/>
          <a:ext cx="889000" cy="10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165395</xdr:rowOff>
    </xdr:from>
    <xdr:to>
      <xdr:col>76</xdr:col>
      <xdr:colOff>165100</xdr:colOff>
      <xdr:row>93</xdr:row>
      <xdr:rowOff>95545</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4541500" y="1593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86672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0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81007</xdr:rowOff>
    </xdr:from>
    <xdr:to>
      <xdr:col>71</xdr:col>
      <xdr:colOff>177800</xdr:colOff>
      <xdr:row>96</xdr:row>
      <xdr:rowOff>79493</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2814300" y="16197307"/>
          <a:ext cx="889000" cy="3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60868</xdr:rowOff>
    </xdr:from>
    <xdr:to>
      <xdr:col>72</xdr:col>
      <xdr:colOff>38100</xdr:colOff>
      <xdr:row>97</xdr:row>
      <xdr:rowOff>162468</xdr:rowOff>
    </xdr:to>
    <xdr:sp macro="" textlink="">
      <xdr:nvSpPr>
        <xdr:cNvPr id="712" name="フローチャート: 判断 711">
          <a:extLst>
            <a:ext uri="{FF2B5EF4-FFF2-40B4-BE49-F238E27FC236}">
              <a16:creationId xmlns:a16="http://schemas.microsoft.com/office/drawing/2014/main" id="{00000000-0008-0000-0600-0000C8020000}"/>
            </a:ext>
          </a:extLst>
        </xdr:cNvPr>
        <xdr:cNvSpPr/>
      </xdr:nvSpPr>
      <xdr:spPr>
        <a:xfrm>
          <a:off x="13652500" y="1669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153595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78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90987</xdr:rowOff>
    </xdr:from>
    <xdr:to>
      <xdr:col>67</xdr:col>
      <xdr:colOff>101600</xdr:colOff>
      <xdr:row>99</xdr:row>
      <xdr:rowOff>21137</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12763500" y="168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12264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8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142450</xdr:rowOff>
    </xdr:from>
    <xdr:to>
      <xdr:col>85</xdr:col>
      <xdr:colOff>177800</xdr:colOff>
      <xdr:row>92</xdr:row>
      <xdr:rowOff>72600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6268700" y="157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95477</xdr:rowOff>
    </xdr:from>
    <xdr:ext cx="534377" cy="259045"/>
    <xdr:sp macro="" textlink="">
      <xdr:nvSpPr>
        <xdr:cNvPr id="722" name="積立金該当値テキスト">
          <a:extLst>
            <a:ext uri="{FF2B5EF4-FFF2-40B4-BE49-F238E27FC236}">
              <a16:creationId xmlns:a16="http://schemas.microsoft.com/office/drawing/2014/main" id="{00000000-0008-0000-0600-0000D2020000}"/>
            </a:ext>
          </a:extLst>
        </xdr:cNvPr>
        <xdr:cNvSpPr txBox="1"/>
      </xdr:nvSpPr>
      <xdr:spPr>
        <a:xfrm>
          <a:off x="16370300" y="156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148992</xdr:rowOff>
    </xdr:from>
    <xdr:to>
      <xdr:col>81</xdr:col>
      <xdr:colOff>101600</xdr:colOff>
      <xdr:row>92</xdr:row>
      <xdr:rowOff>79142</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5430500" y="157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95669</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214111" y="155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34179</xdr:rowOff>
    </xdr:from>
    <xdr:to>
      <xdr:col>76</xdr:col>
      <xdr:colOff>165100</xdr:colOff>
      <xdr:row>90</xdr:row>
      <xdr:rowOff>135779</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4541500" y="154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152306</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4325111" y="152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28693</xdr:rowOff>
    </xdr:from>
    <xdr:to>
      <xdr:col>72</xdr:col>
      <xdr:colOff>38100</xdr:colOff>
      <xdr:row>96</xdr:row>
      <xdr:rowOff>130293</xdr:rowOff>
    </xdr:to>
    <xdr:sp macro="" textlink="">
      <xdr:nvSpPr>
        <xdr:cNvPr id="727" name="楕円 726">
          <a:extLst>
            <a:ext uri="{FF2B5EF4-FFF2-40B4-BE49-F238E27FC236}">
              <a16:creationId xmlns:a16="http://schemas.microsoft.com/office/drawing/2014/main" id="{00000000-0008-0000-0600-0000D7020000}"/>
            </a:ext>
          </a:extLst>
        </xdr:cNvPr>
        <xdr:cNvSpPr/>
      </xdr:nvSpPr>
      <xdr:spPr>
        <a:xfrm>
          <a:off x="13652500" y="164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146820</xdr:rowOff>
    </xdr:from>
    <xdr:ext cx="534377"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3436111" y="162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30207</xdr:rowOff>
    </xdr:from>
    <xdr:to>
      <xdr:col>67</xdr:col>
      <xdr:colOff>101600</xdr:colOff>
      <xdr:row>94</xdr:row>
      <xdr:rowOff>131807</xdr:rowOff>
    </xdr:to>
    <xdr:sp macro="" textlink="">
      <xdr:nvSpPr>
        <xdr:cNvPr id="729" name="楕円 728">
          <a:extLst>
            <a:ext uri="{FF2B5EF4-FFF2-40B4-BE49-F238E27FC236}">
              <a16:creationId xmlns:a16="http://schemas.microsoft.com/office/drawing/2014/main" id="{00000000-0008-0000-0600-0000D9020000}"/>
            </a:ext>
          </a:extLst>
        </xdr:cNvPr>
        <xdr:cNvSpPr/>
      </xdr:nvSpPr>
      <xdr:spPr>
        <a:xfrm>
          <a:off x="12763500" y="161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148334</xdr:rowOff>
    </xdr:from>
    <xdr:ext cx="534377"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2547111" y="15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投資及び出資金グラフ枠">
          <a:extLst>
            <a:ext uri="{FF2B5EF4-FFF2-40B4-BE49-F238E27FC236}">
              <a16:creationId xmlns:a16="http://schemas.microsoft.com/office/drawing/2014/main" id="{00000000-0008-0000-06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164008</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2159595" y="5307508"/>
          <a:ext cx="1269"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5" name="投資及び出資金最小値テキスト">
          <a:extLst>
            <a:ext uri="{FF2B5EF4-FFF2-40B4-BE49-F238E27FC236}">
              <a16:creationId xmlns:a16="http://schemas.microsoft.com/office/drawing/2014/main" id="{00000000-0008-0000-0600-0000F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110685</xdr:rowOff>
    </xdr:from>
    <xdr:ext cx="534377" cy="259045"/>
    <xdr:sp macro="" textlink="">
      <xdr:nvSpPr>
        <xdr:cNvPr id="757" name="投資及び出資金最大値テキスト">
          <a:extLst>
            <a:ext uri="{FF2B5EF4-FFF2-40B4-BE49-F238E27FC236}">
              <a16:creationId xmlns:a16="http://schemas.microsoft.com/office/drawing/2014/main" id="{00000000-0008-0000-0600-0000F5020000}"/>
            </a:ext>
          </a:extLst>
        </xdr:cNvPr>
        <xdr:cNvSpPr txBox="1"/>
      </xdr:nvSpPr>
      <xdr:spPr>
        <a:xfrm>
          <a:off x="22212300" y="50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164008</xdr:rowOff>
    </xdr:from>
    <xdr:to>
      <xdr:col>116</xdr:col>
      <xdr:colOff>152400</xdr:colOff>
      <xdr:row>30</xdr:row>
      <xdr:rowOff>164008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2072600" y="530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145339</xdr:rowOff>
    </xdr:from>
    <xdr:to>
      <xdr:col>116</xdr:col>
      <xdr:colOff>63500</xdr:colOff>
      <xdr:row>35</xdr:row>
      <xdr:rowOff>35763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1323300" y="5974639"/>
          <a:ext cx="8382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40352</xdr:rowOff>
    </xdr:from>
    <xdr:ext cx="469744" cy="259045"/>
    <xdr:sp macro="" textlink="">
      <xdr:nvSpPr>
        <xdr:cNvPr id="760" name="投資及び出資金平均値テキスト">
          <a:extLst>
            <a:ext uri="{FF2B5EF4-FFF2-40B4-BE49-F238E27FC236}">
              <a16:creationId xmlns:a16="http://schemas.microsoft.com/office/drawing/2014/main" id="{00000000-0008-0000-0600-0000F8020000}"/>
            </a:ext>
          </a:extLst>
        </xdr:cNvPr>
        <xdr:cNvSpPr txBox="1"/>
      </xdr:nvSpPr>
      <xdr:spPr>
        <a:xfrm>
          <a:off x="22212300" y="6041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61925</xdr:rowOff>
    </xdr:from>
    <xdr:to>
      <xdr:col>116</xdr:col>
      <xdr:colOff>114300</xdr:colOff>
      <xdr:row>35</xdr:row>
      <xdr:rowOff>163525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2110700" y="60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18085</xdr:rowOff>
    </xdr:from>
    <xdr:to>
      <xdr:col>111</xdr:col>
      <xdr:colOff>177800</xdr:colOff>
      <xdr:row>35</xdr:row>
      <xdr:rowOff>35763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0434300" y="6018835"/>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168148</xdr:rowOff>
    </xdr:from>
    <xdr:to>
      <xdr:col>112</xdr:col>
      <xdr:colOff>38100</xdr:colOff>
      <xdr:row>38</xdr:row>
      <xdr:rowOff>98298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1272500" y="651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89425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18085</xdr:rowOff>
    </xdr:from>
    <xdr:to>
      <xdr:col>107</xdr:col>
      <xdr:colOff>50800</xdr:colOff>
      <xdr:row>37</xdr:row>
      <xdr:rowOff>20142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9545300" y="6018835"/>
          <a:ext cx="8890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162661</xdr:rowOff>
    </xdr:from>
    <xdr:to>
      <xdr:col>107</xdr:col>
      <xdr:colOff>101600</xdr:colOff>
      <xdr:row>38</xdr:row>
      <xdr:rowOff>92811</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20383500" y="650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83938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59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20142</xdr:rowOff>
    </xdr:from>
    <xdr:to>
      <xdr:col>102</xdr:col>
      <xdr:colOff>114300</xdr:colOff>
      <xdr:row>37</xdr:row>
      <xdr:rowOff>32639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18656300" y="636379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75565</xdr:rowOff>
    </xdr:from>
    <xdr:to>
      <xdr:col>102</xdr:col>
      <xdr:colOff>165100</xdr:colOff>
      <xdr:row>39</xdr:row>
      <xdr:rowOff>5715</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19494500" y="65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168292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49429</xdr:rowOff>
    </xdr:from>
    <xdr:to>
      <xdr:col>98</xdr:col>
      <xdr:colOff>38100</xdr:colOff>
      <xdr:row>38</xdr:row>
      <xdr:rowOff>151029</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18605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142156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94539</xdr:rowOff>
    </xdr:from>
    <xdr:to>
      <xdr:col>116</xdr:col>
      <xdr:colOff>114300</xdr:colOff>
      <xdr:row>35</xdr:row>
      <xdr:rowOff>24689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2110700" y="59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117416</xdr:rowOff>
    </xdr:from>
    <xdr:ext cx="469744" cy="259045"/>
    <xdr:sp macro="" textlink="">
      <xdr:nvSpPr>
        <xdr:cNvPr id="779" name="投資及び出資金該当値テキスト">
          <a:extLst>
            <a:ext uri="{FF2B5EF4-FFF2-40B4-BE49-F238E27FC236}">
              <a16:creationId xmlns:a16="http://schemas.microsoft.com/office/drawing/2014/main" id="{00000000-0008-0000-0600-00000B030000}"/>
            </a:ext>
          </a:extLst>
        </xdr:cNvPr>
        <xdr:cNvSpPr txBox="1"/>
      </xdr:nvSpPr>
      <xdr:spPr>
        <a:xfrm>
          <a:off x="22212300"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156413</xdr:rowOff>
    </xdr:from>
    <xdr:to>
      <xdr:col>112</xdr:col>
      <xdr:colOff>38100</xdr:colOff>
      <xdr:row>35</xdr:row>
      <xdr:rowOff>86563</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21272500" y="59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103090</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88428" y="57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138735</xdr:rowOff>
    </xdr:from>
    <xdr:to>
      <xdr:col>107</xdr:col>
      <xdr:colOff>101600</xdr:colOff>
      <xdr:row>35</xdr:row>
      <xdr:rowOff>68885</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20383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85412</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99428" y="574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140792</xdr:rowOff>
    </xdr:from>
    <xdr:to>
      <xdr:col>102</xdr:col>
      <xdr:colOff>165100</xdr:colOff>
      <xdr:row>37</xdr:row>
      <xdr:rowOff>70942</xdr:rowOff>
    </xdr:to>
    <xdr:sp macro="" textlink="">
      <xdr:nvSpPr>
        <xdr:cNvPr id="784" name="楕円 783">
          <a:extLst>
            <a:ext uri="{FF2B5EF4-FFF2-40B4-BE49-F238E27FC236}">
              <a16:creationId xmlns:a16="http://schemas.microsoft.com/office/drawing/2014/main" id="{00000000-0008-0000-0600-000010030000}"/>
            </a:ext>
          </a:extLst>
        </xdr:cNvPr>
        <xdr:cNvSpPr/>
      </xdr:nvSpPr>
      <xdr:spPr>
        <a:xfrm>
          <a:off x="19494500" y="6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87469</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8" y="608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153289</xdr:rowOff>
    </xdr:from>
    <xdr:to>
      <xdr:col>98</xdr:col>
      <xdr:colOff>38100</xdr:colOff>
      <xdr:row>37</xdr:row>
      <xdr:rowOff>83439</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18605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99966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8" y="61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38299</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2" name="貸付金グラフ枠">
          <a:extLst>
            <a:ext uri="{FF2B5EF4-FFF2-40B4-BE49-F238E27FC236}">
              <a16:creationId xmlns:a16="http://schemas.microsoft.com/office/drawing/2014/main" id="{00000000-0008-0000-0600-00002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52505</xdr:rowOff>
    </xdr:from>
    <xdr:to>
      <xdr:col>116</xdr:col>
      <xdr:colOff>62864</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2159595" y="8796455"/>
          <a:ext cx="1269"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14" name="貸付金最小値テキスト">
          <a:extLst>
            <a:ext uri="{FF2B5EF4-FFF2-40B4-BE49-F238E27FC236}">
              <a16:creationId xmlns:a16="http://schemas.microsoft.com/office/drawing/2014/main" id="{00000000-0008-0000-0600-00002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170632</xdr:rowOff>
    </xdr:from>
    <xdr:ext cx="469744" cy="259045"/>
    <xdr:sp macro="" textlink="">
      <xdr:nvSpPr>
        <xdr:cNvPr id="816" name="貸付金最大値テキスト">
          <a:extLst>
            <a:ext uri="{FF2B5EF4-FFF2-40B4-BE49-F238E27FC236}">
              <a16:creationId xmlns:a16="http://schemas.microsoft.com/office/drawing/2014/main" id="{00000000-0008-0000-0600-000030030000}"/>
            </a:ext>
          </a:extLst>
        </xdr:cNvPr>
        <xdr:cNvSpPr txBox="1"/>
      </xdr:nvSpPr>
      <xdr:spPr>
        <a:xfrm>
          <a:off x="22212300" y="85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52505</xdr:rowOff>
    </xdr:from>
    <xdr:to>
      <xdr:col>116</xdr:col>
      <xdr:colOff>152400</xdr:colOff>
      <xdr:row>51</xdr:row>
      <xdr:rowOff>52505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22072600" y="879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162560</xdr:rowOff>
    </xdr:from>
    <xdr:to>
      <xdr:col>116</xdr:col>
      <xdr:colOff>63500</xdr:colOff>
      <xdr:row>55</xdr:row>
      <xdr:rowOff>3520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1323300" y="9420860"/>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4299</xdr:rowOff>
    </xdr:from>
    <xdr:ext cx="469744" cy="259045"/>
    <xdr:sp macro="" textlink="">
      <xdr:nvSpPr>
        <xdr:cNvPr id="819" name="貸付金平均値テキスト">
          <a:extLst>
            <a:ext uri="{FF2B5EF4-FFF2-40B4-BE49-F238E27FC236}">
              <a16:creationId xmlns:a16="http://schemas.microsoft.com/office/drawing/2014/main" id="{00000000-0008-0000-0600-000033030000}"/>
            </a:ext>
          </a:extLst>
        </xdr:cNvPr>
        <xdr:cNvSpPr txBox="1"/>
      </xdr:nvSpPr>
      <xdr:spPr>
        <a:xfrm>
          <a:off x="22212300" y="9605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25872</xdr:rowOff>
    </xdr:from>
    <xdr:to>
      <xdr:col>116</xdr:col>
      <xdr:colOff>114300</xdr:colOff>
      <xdr:row>56</xdr:row>
      <xdr:rowOff>127472</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22110700" y="96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3520</xdr:rowOff>
    </xdr:from>
    <xdr:to>
      <xdr:col>111</xdr:col>
      <xdr:colOff>177800</xdr:colOff>
      <xdr:row>55</xdr:row>
      <xdr:rowOff>17235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0434300" y="943327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27178</xdr:rowOff>
    </xdr:from>
    <xdr:to>
      <xdr:col>112</xdr:col>
      <xdr:colOff>38100</xdr:colOff>
      <xdr:row>56</xdr:row>
      <xdr:rowOff>128778</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21272500" y="962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119905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17235</xdr:rowOff>
    </xdr:from>
    <xdr:to>
      <xdr:col>107</xdr:col>
      <xdr:colOff>50800</xdr:colOff>
      <xdr:row>55</xdr:row>
      <xdr:rowOff>28666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19545300" y="94469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34036</xdr:rowOff>
    </xdr:from>
    <xdr:to>
      <xdr:col>107</xdr:col>
      <xdr:colOff>101600</xdr:colOff>
      <xdr:row>56</xdr:row>
      <xdr:rowOff>135636</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0383500" y="9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126763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72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160600</xdr:rowOff>
    </xdr:from>
    <xdr:to>
      <xdr:col>102</xdr:col>
      <xdr:colOff>114300</xdr:colOff>
      <xdr:row>55</xdr:row>
      <xdr:rowOff>28666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656300" y="9418900"/>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24892</xdr:rowOff>
    </xdr:from>
    <xdr:to>
      <xdr:col>102</xdr:col>
      <xdr:colOff>165100</xdr:colOff>
      <xdr:row>56</xdr:row>
      <xdr:rowOff>126492</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19494500" y="962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117619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111107</xdr:rowOff>
    </xdr:from>
    <xdr:to>
      <xdr:col>98</xdr:col>
      <xdr:colOff>38100</xdr:colOff>
      <xdr:row>57</xdr:row>
      <xdr:rowOff>41257</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18605500" y="97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32384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8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111760</xdr:rowOff>
    </xdr:from>
    <xdr:to>
      <xdr:col>116</xdr:col>
      <xdr:colOff>114300</xdr:colOff>
      <xdr:row>55</xdr:row>
      <xdr:rowOff>41910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221107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134637</xdr:rowOff>
    </xdr:from>
    <xdr:ext cx="469744" cy="259045"/>
    <xdr:sp macro="" textlink="">
      <xdr:nvSpPr>
        <xdr:cNvPr id="838" name="貸付金該当値テキスト">
          <a:extLst>
            <a:ext uri="{FF2B5EF4-FFF2-40B4-BE49-F238E27FC236}">
              <a16:creationId xmlns:a16="http://schemas.microsoft.com/office/drawing/2014/main" id="{00000000-0008-0000-0600-000046030000}"/>
            </a:ext>
          </a:extLst>
        </xdr:cNvPr>
        <xdr:cNvSpPr txBox="1"/>
      </xdr:nvSpPr>
      <xdr:spPr>
        <a:xfrm>
          <a:off x="22212300" y="922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124170</xdr:rowOff>
    </xdr:from>
    <xdr:to>
      <xdr:col>112</xdr:col>
      <xdr:colOff>38100</xdr:colOff>
      <xdr:row>55</xdr:row>
      <xdr:rowOff>54320</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21272500" y="9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70847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88428" y="91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137885</xdr:rowOff>
    </xdr:from>
    <xdr:to>
      <xdr:col>107</xdr:col>
      <xdr:colOff>101600</xdr:colOff>
      <xdr:row>55</xdr:row>
      <xdr:rowOff>68035</xdr:rowOff>
    </xdr:to>
    <xdr:sp macro="" textlink="">
      <xdr:nvSpPr>
        <xdr:cNvPr id="841" name="楕円 840">
          <a:extLst>
            <a:ext uri="{FF2B5EF4-FFF2-40B4-BE49-F238E27FC236}">
              <a16:creationId xmlns:a16="http://schemas.microsoft.com/office/drawing/2014/main" id="{00000000-0008-0000-0600-000049030000}"/>
            </a:ext>
          </a:extLst>
        </xdr:cNvPr>
        <xdr:cNvSpPr/>
      </xdr:nvSpPr>
      <xdr:spPr>
        <a:xfrm>
          <a:off x="20383500" y="93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84562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917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149316</xdr:rowOff>
    </xdr:from>
    <xdr:to>
      <xdr:col>102</xdr:col>
      <xdr:colOff>165100</xdr:colOff>
      <xdr:row>55</xdr:row>
      <xdr:rowOff>79466</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19494500" y="94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95993</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918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109800</xdr:rowOff>
    </xdr:from>
    <xdr:to>
      <xdr:col>98</xdr:col>
      <xdr:colOff>38100</xdr:colOff>
      <xdr:row>55</xdr:row>
      <xdr:rowOff>39950</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18605500" y="93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56477</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914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8" name="繰出金グラフ枠">
          <a:extLst>
            <a:ext uri="{FF2B5EF4-FFF2-40B4-BE49-F238E27FC236}">
              <a16:creationId xmlns:a16="http://schemas.microsoft.com/office/drawing/2014/main" id="{00000000-0008-0000-0600-00006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162286</xdr:rowOff>
    </xdr:from>
    <xdr:to>
      <xdr:col>116</xdr:col>
      <xdr:colOff>62864</xdr:colOff>
      <xdr:row>78</xdr:row>
      <xdr:rowOff>127812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2159595" y="13192486"/>
          <a:ext cx="1269" cy="30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131639</xdr:rowOff>
    </xdr:from>
    <xdr:ext cx="534377" cy="259045"/>
    <xdr:sp macro="" textlink="">
      <xdr:nvSpPr>
        <xdr:cNvPr id="870" name="繰出金最小値テキスト">
          <a:extLst>
            <a:ext uri="{FF2B5EF4-FFF2-40B4-BE49-F238E27FC236}">
              <a16:creationId xmlns:a16="http://schemas.microsoft.com/office/drawing/2014/main" id="{00000000-0008-0000-0600-000066030000}"/>
            </a:ext>
          </a:extLst>
        </xdr:cNvPr>
        <xdr:cNvSpPr txBox="1"/>
      </xdr:nvSpPr>
      <xdr:spPr>
        <a:xfrm>
          <a:off x="22212300" y="1350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127812</xdr:rowOff>
    </xdr:from>
    <xdr:to>
      <xdr:col>116</xdr:col>
      <xdr:colOff>152400</xdr:colOff>
      <xdr:row>78</xdr:row>
      <xdr:rowOff>127812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35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108962</xdr:rowOff>
    </xdr:from>
    <xdr:ext cx="534377" cy="259045"/>
    <xdr:sp macro="" textlink="">
      <xdr:nvSpPr>
        <xdr:cNvPr id="872" name="繰出金最大値テキスト">
          <a:extLst>
            <a:ext uri="{FF2B5EF4-FFF2-40B4-BE49-F238E27FC236}">
              <a16:creationId xmlns:a16="http://schemas.microsoft.com/office/drawing/2014/main" id="{00000000-0008-0000-0600-000068030000}"/>
            </a:ext>
          </a:extLst>
        </xdr:cNvPr>
        <xdr:cNvSpPr txBox="1"/>
      </xdr:nvSpPr>
      <xdr:spPr>
        <a:xfrm>
          <a:off x="22212300" y="129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162286</xdr:rowOff>
    </xdr:from>
    <xdr:to>
      <xdr:col>116</xdr:col>
      <xdr:colOff>152400</xdr:colOff>
      <xdr:row>76</xdr:row>
      <xdr:rowOff>162286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319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127812</xdr:rowOff>
    </xdr:from>
    <xdr:to>
      <xdr:col>116</xdr:col>
      <xdr:colOff>63500</xdr:colOff>
      <xdr:row>78</xdr:row>
      <xdr:rowOff>168320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1323300" y="13500912"/>
          <a:ext cx="8382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153519</xdr:rowOff>
    </xdr:from>
    <xdr:ext cx="534377" cy="259045"/>
    <xdr:sp macro="" textlink="">
      <xdr:nvSpPr>
        <xdr:cNvPr id="875" name="繰出金平均値テキスト">
          <a:extLst>
            <a:ext uri="{FF2B5EF4-FFF2-40B4-BE49-F238E27FC236}">
              <a16:creationId xmlns:a16="http://schemas.microsoft.com/office/drawing/2014/main" id="{00000000-0008-0000-0600-00006B030000}"/>
            </a:ext>
          </a:extLst>
        </xdr:cNvPr>
        <xdr:cNvSpPr txBox="1"/>
      </xdr:nvSpPr>
      <xdr:spPr>
        <a:xfrm>
          <a:off x="22212300" y="13183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130642</xdr:rowOff>
    </xdr:from>
    <xdr:to>
      <xdr:col>116</xdr:col>
      <xdr:colOff>114300</xdr:colOff>
      <xdr:row>78</xdr:row>
      <xdr:rowOff>60792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333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168320</xdr:rowOff>
    </xdr:from>
    <xdr:to>
      <xdr:col>111</xdr:col>
      <xdr:colOff>177800</xdr:colOff>
      <xdr:row>79</xdr:row>
      <xdr:rowOff>6015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20434300" y="1354142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40894</xdr:rowOff>
    </xdr:from>
    <xdr:to>
      <xdr:col>112</xdr:col>
      <xdr:colOff>38100</xdr:colOff>
      <xdr:row>74</xdr:row>
      <xdr:rowOff>142494</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159021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6015</xdr:rowOff>
    </xdr:from>
    <xdr:to>
      <xdr:col>107</xdr:col>
      <xdr:colOff>50800</xdr:colOff>
      <xdr:row>79</xdr:row>
      <xdr:rowOff>26589</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9545300" y="1355056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90317</xdr:rowOff>
    </xdr:from>
    <xdr:to>
      <xdr:col>107</xdr:col>
      <xdr:colOff>101600</xdr:colOff>
      <xdr:row>73</xdr:row>
      <xdr:rowOff>20467</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24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36994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147244</xdr:rowOff>
    </xdr:from>
    <xdr:to>
      <xdr:col>102</xdr:col>
      <xdr:colOff>114300</xdr:colOff>
      <xdr:row>79</xdr:row>
      <xdr:rowOff>26589</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3520344"/>
          <a:ext cx="8890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48986</xdr:rowOff>
    </xdr:from>
    <xdr:to>
      <xdr:col>102</xdr:col>
      <xdr:colOff>165100</xdr:colOff>
      <xdr:row>71</xdr:row>
      <xdr:rowOff>150586</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22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167113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9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122230</xdr:rowOff>
    </xdr:from>
    <xdr:to>
      <xdr:col>98</xdr:col>
      <xdr:colOff>38100</xdr:colOff>
      <xdr:row>74</xdr:row>
      <xdr:rowOff>52380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26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68907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77012</xdr:rowOff>
    </xdr:from>
    <xdr:to>
      <xdr:col>116</xdr:col>
      <xdr:colOff>114300</xdr:colOff>
      <xdr:row>79</xdr:row>
      <xdr:rowOff>7162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163389</xdr:rowOff>
    </xdr:from>
    <xdr:ext cx="534377" cy="259045"/>
    <xdr:sp macro="" textlink="">
      <xdr:nvSpPr>
        <xdr:cNvPr id="894" name="繰出金該当値テキスト">
          <a:extLst>
            <a:ext uri="{FF2B5EF4-FFF2-40B4-BE49-F238E27FC236}">
              <a16:creationId xmlns:a16="http://schemas.microsoft.com/office/drawing/2014/main" id="{00000000-0008-0000-0600-00007E030000}"/>
            </a:ext>
          </a:extLst>
        </xdr:cNvPr>
        <xdr:cNvSpPr txBox="1"/>
      </xdr:nvSpPr>
      <xdr:spPr>
        <a:xfrm>
          <a:off x="22212300" y="133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117520</xdr:rowOff>
    </xdr:from>
    <xdr:to>
      <xdr:col>112</xdr:col>
      <xdr:colOff>38100</xdr:colOff>
      <xdr:row>79</xdr:row>
      <xdr:rowOff>47670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34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38797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056111" y="135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126665</xdr:rowOff>
    </xdr:from>
    <xdr:to>
      <xdr:col>107</xdr:col>
      <xdr:colOff>101600</xdr:colOff>
      <xdr:row>79</xdr:row>
      <xdr:rowOff>56815</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34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47942</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167111" y="135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147239</xdr:rowOff>
    </xdr:from>
    <xdr:to>
      <xdr:col>102</xdr:col>
      <xdr:colOff>165100</xdr:colOff>
      <xdr:row>79</xdr:row>
      <xdr:rowOff>77389</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35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68516</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278111" y="136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96444</xdr:rowOff>
    </xdr:from>
    <xdr:to>
      <xdr:col>98</xdr:col>
      <xdr:colOff>38100</xdr:colOff>
      <xdr:row>79</xdr:row>
      <xdr:rowOff>26594</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17721</xdr:rowOff>
    </xdr:from>
    <xdr:ext cx="534377"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389111" y="135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7" name="前年度繰上充用金グラフ枠">
          <a:extLst>
            <a:ext uri="{FF2B5EF4-FFF2-40B4-BE49-F238E27FC236}">
              <a16:creationId xmlns:a16="http://schemas.microsoft.com/office/drawing/2014/main" id="{00000000-0008-0000-0600-00009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9" name="前年度繰上充用金最小値テキスト">
          <a:extLst>
            <a:ext uri="{FF2B5EF4-FFF2-40B4-BE49-F238E27FC236}">
              <a16:creationId xmlns:a16="http://schemas.microsoft.com/office/drawing/2014/main" id="{00000000-0008-0000-0600-00009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21" name="前年度繰上充用金最大値テキスト">
          <a:extLst>
            <a:ext uri="{FF2B5EF4-FFF2-40B4-BE49-F238E27FC236}">
              <a16:creationId xmlns:a16="http://schemas.microsoft.com/office/drawing/2014/main" id="{00000000-0008-0000-0600-00009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4" name="前年度繰上充用金平均値テキスト">
          <a:extLst>
            <a:ext uri="{FF2B5EF4-FFF2-40B4-BE49-F238E27FC236}">
              <a16:creationId xmlns:a16="http://schemas.microsoft.com/office/drawing/2014/main" id="{00000000-0008-0000-0600-00009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2" name="直線コネクタ 931">
          <a:extLst>
            <a:ext uri="{FF2B5EF4-FFF2-40B4-BE49-F238E27FC236}">
              <a16:creationId xmlns:a16="http://schemas.microsoft.com/office/drawing/2014/main" id="{00000000-0008-0000-0600-0000A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3" name="前年度繰上充用金該当値テキスト">
          <a:extLst>
            <a:ext uri="{FF2B5EF4-FFF2-40B4-BE49-F238E27FC236}">
              <a16:creationId xmlns:a16="http://schemas.microsoft.com/office/drawing/2014/main" id="{00000000-0008-0000-0600-0000A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50" name="楕円 949">
          <a:extLst>
            <a:ext uri="{FF2B5EF4-FFF2-40B4-BE49-F238E27FC236}">
              <a16:creationId xmlns:a16="http://schemas.microsoft.com/office/drawing/2014/main" id="{00000000-0008-0000-0600-0000B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51" name="テキスト ボックス 950">
          <a:extLst>
            <a:ext uri="{FF2B5EF4-FFF2-40B4-BE49-F238E27FC236}">
              <a16:creationId xmlns:a16="http://schemas.microsoft.com/office/drawing/2014/main" id="{00000000-0008-0000-0600-0000B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2" name="正方形/長方形 951">
          <a:extLst>
            <a:ext uri="{FF2B5EF4-FFF2-40B4-BE49-F238E27FC236}">
              <a16:creationId xmlns:a16="http://schemas.microsoft.com/office/drawing/2014/main" id="{00000000-0008-0000-0600-0000B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3" name="正方形/長方形 952">
          <a:extLst>
            <a:ext uri="{FF2B5EF4-FFF2-40B4-BE49-F238E27FC236}">
              <a16:creationId xmlns:a16="http://schemas.microsoft.com/office/drawing/2014/main" id="{00000000-0008-0000-0600-0000B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896,326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125,633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円の増となった。要因としては前年度より歳出決算額が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百万円の増となり、人口は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歳出決算額増加の大きな要因は普通建設事業費の大幅な増加であり、住民一人当たり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244,085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増となっている。学校統合再編に伴う中学校施設整備、新給食センター建設費の増、共同乾燥調製施設再編に係る補助金の増などがその要因である。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90,881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円となり、、類似団体平均を上回っている。前年度より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円増加しており学校統合再編に伴う中学校施設整備、新給食センター建設費に係る起債の償還などが加わったことが主な要因である。今後も学校再編に伴う大規模な建設事業が続くため増加が見込まれる。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円となり、類似団体平均を下回っている。前年度より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円増加しており、ふるさと納税関連委託料が大幅に増加したことが主な要因である。ふるさと納税額は増加傾向であり、それに応じて今後も増加が見込まれる。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その他の主な構成項目では、扶助費は住民一人当たり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99,278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円となり、類似団体平均を上回っている。障害福祉費は年々増加しており今後は増加が見込まれる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21,120
99.56
19,948,763
19,179,590
680,819
7,921,754
14,644,548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26924</xdr:rowOff>
    </xdr:from>
    <xdr:to>
      <xdr:col>24</xdr:col>
      <xdr:colOff>62865</xdr:colOff>
      <xdr:row>39</xdr:row>
      <xdr:rowOff>20066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1874"/>
          <a:ext cx="127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23893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20066</xdr:rowOff>
    </xdr:from>
    <xdr:to>
      <xdr:col>24</xdr:col>
      <xdr:colOff>152400</xdr:colOff>
      <xdr:row>39</xdr:row>
      <xdr:rowOff>20066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145051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26924</xdr:rowOff>
    </xdr:from>
    <xdr:to>
      <xdr:col>24</xdr:col>
      <xdr:colOff>152400</xdr:colOff>
      <xdr:row>31</xdr:row>
      <xdr:rowOff>26924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26924</xdr:rowOff>
    </xdr:from>
    <xdr:to>
      <xdr:col>24</xdr:col>
      <xdr:colOff>63500</xdr:colOff>
      <xdr:row>31</xdr:row>
      <xdr:rowOff>129794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4187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158767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16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129794</xdr:rowOff>
    </xdr:from>
    <xdr:to>
      <xdr:col>19</xdr:col>
      <xdr:colOff>177800</xdr:colOff>
      <xdr:row>32</xdr:row>
      <xdr:rowOff>112268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44744"/>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168148</xdr:rowOff>
    </xdr:from>
    <xdr:to>
      <xdr:col>20</xdr:col>
      <xdr:colOff>38100</xdr:colOff>
      <xdr:row>34</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112268</xdr:rowOff>
    </xdr:from>
    <xdr:to>
      <xdr:col>15</xdr:col>
      <xdr:colOff>50800</xdr:colOff>
      <xdr:row>33</xdr:row>
      <xdr:rowOff>14732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98668"/>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16510</xdr:rowOff>
    </xdr:from>
    <xdr:to>
      <xdr:col>15</xdr:col>
      <xdr:colOff>101600</xdr:colOff>
      <xdr:row>32</xdr:row>
      <xdr:rowOff>118110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5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134637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144272</xdr:rowOff>
    </xdr:from>
    <xdr:to>
      <xdr:col>10</xdr:col>
      <xdr:colOff>114300</xdr:colOff>
      <xdr:row>33</xdr:row>
      <xdr:rowOff>14732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9222"/>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77470</xdr:rowOff>
    </xdr:from>
    <xdr:to>
      <xdr:col>10</xdr:col>
      <xdr:colOff>165100</xdr:colOff>
      <xdr:row>35</xdr:row>
      <xdr:rowOff>7620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133858</xdr:rowOff>
    </xdr:from>
    <xdr:to>
      <xdr:col>6</xdr:col>
      <xdr:colOff>38100</xdr:colOff>
      <xdr:row>35</xdr:row>
      <xdr:rowOff>64008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55135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147574</xdr:rowOff>
    </xdr:from>
    <xdr:to>
      <xdr:col>24</xdr:col>
      <xdr:colOff>114300</xdr:colOff>
      <xdr:row>31</xdr:row>
      <xdr:rowOff>77724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100601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78994</xdr:rowOff>
    </xdr:from>
    <xdr:to>
      <xdr:col>20</xdr:col>
      <xdr:colOff>38100</xdr:colOff>
      <xdr:row>32</xdr:row>
      <xdr:rowOff>9144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25671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61468</xdr:rowOff>
    </xdr:from>
    <xdr:to>
      <xdr:col>15</xdr:col>
      <xdr:colOff>101600</xdr:colOff>
      <xdr:row>32</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154195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135382</xdr:rowOff>
    </xdr:from>
    <xdr:to>
      <xdr:col>10</xdr:col>
      <xdr:colOff>165100</xdr:colOff>
      <xdr:row>33</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82059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93472</xdr:rowOff>
    </xdr:from>
    <xdr:to>
      <xdr:col>6</xdr:col>
      <xdr:colOff>38100</xdr:colOff>
      <xdr:row>32</xdr:row>
      <xdr:rowOff>23622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168389</xdr:rowOff>
    </xdr:from>
    <xdr:to>
      <xdr:col>24</xdr:col>
      <xdr:colOff>62865</xdr:colOff>
      <xdr:row>59</xdr:row>
      <xdr:rowOff>43358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255239"/>
          <a:ext cx="1270" cy="90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47185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43358</xdr:rowOff>
    </xdr:from>
    <xdr:to>
      <xdr:col>24</xdr:col>
      <xdr:colOff>152400</xdr:colOff>
      <xdr:row>59</xdr:row>
      <xdr:rowOff>43358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115066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03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161,241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168389</xdr:rowOff>
    </xdr:from>
    <xdr:to>
      <xdr:col>24</xdr:col>
      <xdr:colOff>152400</xdr:colOff>
      <xdr:row>53</xdr:row>
      <xdr:rowOff>168389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5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168389</xdr:rowOff>
    </xdr:from>
    <xdr:to>
      <xdr:col>24</xdr:col>
      <xdr:colOff>63500</xdr:colOff>
      <xdr:row>54</xdr:row>
      <xdr:rowOff>18758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55239"/>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67492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7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89065</xdr:rowOff>
    </xdr:from>
    <xdr:to>
      <xdr:col>24</xdr:col>
      <xdr:colOff>114300</xdr:colOff>
      <xdr:row>56</xdr:row>
      <xdr:rowOff>19215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18758</xdr:rowOff>
    </xdr:from>
    <xdr:to>
      <xdr:col>19</xdr:col>
      <xdr:colOff>177800</xdr:colOff>
      <xdr:row>54</xdr:row>
      <xdr:rowOff>95580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77058"/>
          <a:ext cx="889000" cy="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144005</xdr:rowOff>
    </xdr:from>
    <xdr:to>
      <xdr:col>20</xdr:col>
      <xdr:colOff>38100</xdr:colOff>
      <xdr:row>55</xdr:row>
      <xdr:rowOff>74155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65282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71412</xdr:rowOff>
    </xdr:from>
    <xdr:to>
      <xdr:col>15</xdr:col>
      <xdr:colOff>50800</xdr:colOff>
      <xdr:row>54</xdr:row>
      <xdr:rowOff>95580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43912"/>
          <a:ext cx="889000" cy="70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112992</xdr:rowOff>
    </xdr:from>
    <xdr:to>
      <xdr:col>15</xdr:col>
      <xdr:colOff>101600</xdr:colOff>
      <xdr:row>56</xdr:row>
      <xdr:rowOff>43142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34269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71412</xdr:rowOff>
    </xdr:from>
    <xdr:to>
      <xdr:col>10</xdr:col>
      <xdr:colOff>114300</xdr:colOff>
      <xdr:row>57</xdr:row>
      <xdr:rowOff>66116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43912"/>
          <a:ext cx="889000" cy="119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80861</xdr:rowOff>
    </xdr:from>
    <xdr:to>
      <xdr:col>10</xdr:col>
      <xdr:colOff>165100</xdr:colOff>
      <xdr:row>51</xdr:row>
      <xdr:rowOff>11011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5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2138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4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140157</xdr:rowOff>
    </xdr:from>
    <xdr:to>
      <xdr:col>6</xdr:col>
      <xdr:colOff>38100</xdr:colOff>
      <xdr:row>59</xdr:row>
      <xdr:rowOff>70307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61434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117589</xdr:rowOff>
    </xdr:from>
    <xdr:to>
      <xdr:col>24</xdr:col>
      <xdr:colOff>114300</xdr:colOff>
      <xdr:row>54</xdr:row>
      <xdr:rowOff>47739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70616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139408</xdr:rowOff>
    </xdr:from>
    <xdr:to>
      <xdr:col>20</xdr:col>
      <xdr:colOff>38100</xdr:colOff>
      <xdr:row>54</xdr:row>
      <xdr:rowOff>69558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86085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44780</xdr:rowOff>
    </xdr:from>
    <xdr:to>
      <xdr:col>15</xdr:col>
      <xdr:colOff>101600</xdr:colOff>
      <xdr:row>54</xdr:row>
      <xdr:rowOff>146380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162907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7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20612</xdr:rowOff>
    </xdr:from>
    <xdr:to>
      <xdr:col>10</xdr:col>
      <xdr:colOff>165100</xdr:colOff>
      <xdr:row>50</xdr:row>
      <xdr:rowOff>122212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138739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6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15316</xdr:rowOff>
    </xdr:from>
    <xdr:to>
      <xdr:col>6</xdr:col>
      <xdr:colOff>38100</xdr:colOff>
      <xdr:row>57</xdr:row>
      <xdr:rowOff>116916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133443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6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3187</xdr:rowOff>
    </xdr:from>
    <xdr:to>
      <xdr:col>24</xdr:col>
      <xdr:colOff>62865</xdr:colOff>
      <xdr:row>77</xdr:row>
      <xdr:rowOff>109423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4687"/>
          <a:ext cx="1270" cy="130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113250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1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109423</xdr:rowOff>
    </xdr:from>
    <xdr:to>
      <xdr:col>24</xdr:col>
      <xdr:colOff>152400</xdr:colOff>
      <xdr:row>77</xdr:row>
      <xdr:rowOff>109423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121314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3187</xdr:rowOff>
    </xdr:from>
    <xdr:to>
      <xdr:col>24</xdr:col>
      <xdr:colOff>152400</xdr:colOff>
      <xdr:row>70</xdr:row>
      <xdr:rowOff>3187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30111</xdr:rowOff>
    </xdr:from>
    <xdr:to>
      <xdr:col>24</xdr:col>
      <xdr:colOff>63500</xdr:colOff>
      <xdr:row>75</xdr:row>
      <xdr:rowOff>106235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7411"/>
          <a:ext cx="838200" cy="2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161993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06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139116</xdr:rowOff>
    </xdr:from>
    <xdr:to>
      <xdr:col>24</xdr:col>
      <xdr:colOff>114300</xdr:colOff>
      <xdr:row>74</xdr:row>
      <xdr:rowOff>69266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5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114236</xdr:rowOff>
    </xdr:from>
    <xdr:to>
      <xdr:col>19</xdr:col>
      <xdr:colOff>177800</xdr:colOff>
      <xdr:row>75</xdr:row>
      <xdr:rowOff>106235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01536"/>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143345</xdr:rowOff>
    </xdr:from>
    <xdr:to>
      <xdr:col>20</xdr:col>
      <xdr:colOff>38100</xdr:colOff>
      <xdr:row>75</xdr:row>
      <xdr:rowOff>73495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3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90022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114236</xdr:rowOff>
    </xdr:from>
    <xdr:to>
      <xdr:col>15</xdr:col>
      <xdr:colOff>50800</xdr:colOff>
      <xdr:row>74</xdr:row>
      <xdr:rowOff>165608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01536"/>
          <a:ext cx="8890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16294</xdr:rowOff>
    </xdr:from>
    <xdr:to>
      <xdr:col>15</xdr:col>
      <xdr:colOff>101600</xdr:colOff>
      <xdr:row>74</xdr:row>
      <xdr:rowOff>117894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134421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4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165608</xdr:rowOff>
    </xdr:from>
    <xdr:to>
      <xdr:col>10</xdr:col>
      <xdr:colOff>114300</xdr:colOff>
      <xdr:row>76</xdr:row>
      <xdr:rowOff>28220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52908"/>
          <a:ext cx="889000" cy="20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15151</xdr:rowOff>
    </xdr:from>
    <xdr:to>
      <xdr:col>10</xdr:col>
      <xdr:colOff>165100</xdr:colOff>
      <xdr:row>75</xdr:row>
      <xdr:rowOff>116751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6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21667</xdr:rowOff>
    </xdr:from>
    <xdr:to>
      <xdr:col>6</xdr:col>
      <xdr:colOff>38100</xdr:colOff>
      <xdr:row>76</xdr:row>
      <xdr:rowOff>123267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114394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150761</xdr:rowOff>
    </xdr:from>
    <xdr:to>
      <xdr:col>24</xdr:col>
      <xdr:colOff>114300</xdr:colOff>
      <xdr:row>74</xdr:row>
      <xdr:rowOff>80911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129188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4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55435</xdr:rowOff>
    </xdr:from>
    <xdr:to>
      <xdr:col>20</xdr:col>
      <xdr:colOff>38100</xdr:colOff>
      <xdr:row>75</xdr:row>
      <xdr:rowOff>157035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148162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63436</xdr:rowOff>
    </xdr:from>
    <xdr:to>
      <xdr:col>15</xdr:col>
      <xdr:colOff>101600</xdr:colOff>
      <xdr:row>74</xdr:row>
      <xdr:rowOff>165036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156163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114808</xdr:rowOff>
    </xdr:from>
    <xdr:to>
      <xdr:col>10</xdr:col>
      <xdr:colOff>165100</xdr:colOff>
      <xdr:row>75</xdr:row>
      <xdr:rowOff>44958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61485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7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148870</xdr:rowOff>
    </xdr:from>
    <xdr:to>
      <xdr:col>6</xdr:col>
      <xdr:colOff>38100</xdr:colOff>
      <xdr:row>76</xdr:row>
      <xdr:rowOff>79020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95546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111258</xdr:rowOff>
    </xdr:from>
    <xdr:to>
      <xdr:col>24</xdr:col>
      <xdr:colOff>62865</xdr:colOff>
      <xdr:row>98</xdr:row>
      <xdr:rowOff>47098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1758"/>
          <a:ext cx="1270" cy="130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50925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47098</xdr:rowOff>
    </xdr:from>
    <xdr:to>
      <xdr:col>24</xdr:col>
      <xdr:colOff>152400</xdr:colOff>
      <xdr:row>98</xdr:row>
      <xdr:rowOff>47098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57935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111258</xdr:rowOff>
    </xdr:from>
    <xdr:to>
      <xdr:col>24</xdr:col>
      <xdr:colOff>152400</xdr:colOff>
      <xdr:row>90</xdr:row>
      <xdr:rowOff>111258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114669</xdr:rowOff>
    </xdr:from>
    <xdr:to>
      <xdr:col>24</xdr:col>
      <xdr:colOff>63500</xdr:colOff>
      <xdr:row>95</xdr:row>
      <xdr:rowOff>161265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30969"/>
          <a:ext cx="838200" cy="2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146429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9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123552</xdr:rowOff>
    </xdr:from>
    <xdr:to>
      <xdr:col>24</xdr:col>
      <xdr:colOff>114300</xdr:colOff>
      <xdr:row>95</xdr:row>
      <xdr:rowOff>53702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3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26581</xdr:rowOff>
    </xdr:from>
    <xdr:to>
      <xdr:col>19</xdr:col>
      <xdr:colOff>177800</xdr:colOff>
      <xdr:row>94</xdr:row>
      <xdr:rowOff>114669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628531"/>
          <a:ext cx="889000" cy="6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103188</xdr:rowOff>
    </xdr:from>
    <xdr:to>
      <xdr:col>20</xdr:col>
      <xdr:colOff>38100</xdr:colOff>
      <xdr:row>95</xdr:row>
      <xdr:rowOff>33338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24465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26581</xdr:rowOff>
    </xdr:from>
    <xdr:to>
      <xdr:col>15</xdr:col>
      <xdr:colOff>50800</xdr:colOff>
      <xdr:row>94</xdr:row>
      <xdr:rowOff>60376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628531"/>
          <a:ext cx="889000" cy="5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134734</xdr:rowOff>
    </xdr:from>
    <xdr:to>
      <xdr:col>15</xdr:col>
      <xdr:colOff>101600</xdr:colOff>
      <xdr:row>94</xdr:row>
      <xdr:rowOff>64884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56011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60376</xdr:rowOff>
    </xdr:from>
    <xdr:to>
      <xdr:col>10</xdr:col>
      <xdr:colOff>114300</xdr:colOff>
      <xdr:row>97</xdr:row>
      <xdr:rowOff>24981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76676"/>
          <a:ext cx="889000" cy="4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21329</xdr:rowOff>
    </xdr:from>
    <xdr:to>
      <xdr:col>10</xdr:col>
      <xdr:colOff>165100</xdr:colOff>
      <xdr:row>95</xdr:row>
      <xdr:rowOff>122929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114056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98310</xdr:rowOff>
    </xdr:from>
    <xdr:to>
      <xdr:col>6</xdr:col>
      <xdr:colOff>38100</xdr:colOff>
      <xdr:row>96</xdr:row>
      <xdr:rowOff>28460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44987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110465</xdr:rowOff>
    </xdr:from>
    <xdr:to>
      <xdr:col>24</xdr:col>
      <xdr:colOff>114300</xdr:colOff>
      <xdr:row>96</xdr:row>
      <xdr:rowOff>40615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88892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63869</xdr:rowOff>
    </xdr:from>
    <xdr:to>
      <xdr:col>20</xdr:col>
      <xdr:colOff>38100</xdr:colOff>
      <xdr:row>94</xdr:row>
      <xdr:rowOff>165469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147231</xdr:rowOff>
    </xdr:from>
    <xdr:to>
      <xdr:col>15</xdr:col>
      <xdr:colOff>101600</xdr:colOff>
      <xdr:row>91</xdr:row>
      <xdr:rowOff>77381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93908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3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9576</xdr:rowOff>
    </xdr:from>
    <xdr:to>
      <xdr:col>10</xdr:col>
      <xdr:colOff>165100</xdr:colOff>
      <xdr:row>94</xdr:row>
      <xdr:rowOff>111176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127703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145631</xdr:rowOff>
    </xdr:from>
    <xdr:to>
      <xdr:col>6</xdr:col>
      <xdr:colOff>38100</xdr:colOff>
      <xdr:row>97</xdr:row>
      <xdr:rowOff>75781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66908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52070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6702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170197</xdr:rowOff>
    </xdr:from>
    <xdr:ext cx="378565"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52070</xdr:rowOff>
    </xdr:from>
    <xdr:to>
      <xdr:col>55</xdr:col>
      <xdr:colOff>88900</xdr:colOff>
      <xdr:row>31</xdr:row>
      <xdr:rowOff>52070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29210</xdr:rowOff>
    </xdr:from>
    <xdr:to>
      <xdr:col>55</xdr:col>
      <xdr:colOff>0</xdr:colOff>
      <xdr:row>38</xdr:row>
      <xdr:rowOff>33020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44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0572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33655</xdr:rowOff>
    </xdr:from>
    <xdr:to>
      <xdr:col>55</xdr:col>
      <xdr:colOff>50800</xdr:colOff>
      <xdr:row>36</xdr:row>
      <xdr:rowOff>135255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33020</xdr:rowOff>
    </xdr:from>
    <xdr:to>
      <xdr:col>50</xdr:col>
      <xdr:colOff>114300</xdr:colOff>
      <xdr:row>38</xdr:row>
      <xdr:rowOff>34925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48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22225</xdr:rowOff>
    </xdr:from>
    <xdr:to>
      <xdr:col>50</xdr:col>
      <xdr:colOff>165100</xdr:colOff>
      <xdr:row>36</xdr:row>
      <xdr:rowOff>123825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140352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96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34925</xdr:rowOff>
    </xdr:from>
    <xdr:to>
      <xdr:col>45</xdr:col>
      <xdr:colOff>177800</xdr:colOff>
      <xdr:row>38</xdr:row>
      <xdr:rowOff>38735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500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50800</xdr:rowOff>
    </xdr:from>
    <xdr:to>
      <xdr:col>46</xdr:col>
      <xdr:colOff>38100</xdr:colOff>
      <xdr:row>36</xdr:row>
      <xdr:rowOff>152400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168927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38735</xdr:rowOff>
    </xdr:from>
    <xdr:to>
      <xdr:col>41</xdr:col>
      <xdr:colOff>50800</xdr:colOff>
      <xdr:row>38</xdr:row>
      <xdr:rowOff>40640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5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125095</xdr:rowOff>
    </xdr:from>
    <xdr:to>
      <xdr:col>41</xdr:col>
      <xdr:colOff>101600</xdr:colOff>
      <xdr:row>36</xdr:row>
      <xdr:rowOff>55245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71772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79375</xdr:rowOff>
    </xdr:from>
    <xdr:to>
      <xdr:col>36</xdr:col>
      <xdr:colOff>165100</xdr:colOff>
      <xdr:row>37</xdr:row>
      <xdr:rowOff>9525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26052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149860</xdr:rowOff>
    </xdr:from>
    <xdr:to>
      <xdr:col>55</xdr:col>
      <xdr:colOff>50800</xdr:colOff>
      <xdr:row>38</xdr:row>
      <xdr:rowOff>80010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128287</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71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153670</xdr:rowOff>
    </xdr:from>
    <xdr:to>
      <xdr:col>50</xdr:col>
      <xdr:colOff>165100</xdr:colOff>
      <xdr:row>38</xdr:row>
      <xdr:rowOff>83820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74947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59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155575</xdr:rowOff>
    </xdr:from>
    <xdr:to>
      <xdr:col>46</xdr:col>
      <xdr:colOff>38100</xdr:colOff>
      <xdr:row>38</xdr:row>
      <xdr:rowOff>85725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76852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591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80662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59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82567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59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17693</xdr:rowOff>
    </xdr:from>
    <xdr:to>
      <xdr:col>54</xdr:col>
      <xdr:colOff>189865</xdr:colOff>
      <xdr:row>59</xdr:row>
      <xdr:rowOff>126229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61643"/>
          <a:ext cx="1270" cy="14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130056</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126229</xdr:rowOff>
    </xdr:from>
    <xdr:to>
      <xdr:col>55</xdr:col>
      <xdr:colOff>88900</xdr:colOff>
      <xdr:row>59</xdr:row>
      <xdr:rowOff>126229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4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135820</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3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17693</xdr:rowOff>
    </xdr:from>
    <xdr:to>
      <xdr:col>55</xdr:col>
      <xdr:colOff>88900</xdr:colOff>
      <xdr:row>51</xdr:row>
      <xdr:rowOff>17693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6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17693</xdr:rowOff>
    </xdr:from>
    <xdr:to>
      <xdr:col>55</xdr:col>
      <xdr:colOff>0</xdr:colOff>
      <xdr:row>54</xdr:row>
      <xdr:rowOff>30723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8761643"/>
          <a:ext cx="838200" cy="5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105634</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06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127207</xdr:rowOff>
    </xdr:from>
    <xdr:to>
      <xdr:col>55</xdr:col>
      <xdr:colOff>50800</xdr:colOff>
      <xdr:row>57</xdr:row>
      <xdr:rowOff>57357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30723</xdr:rowOff>
    </xdr:from>
    <xdr:to>
      <xdr:col>50</xdr:col>
      <xdr:colOff>114300</xdr:colOff>
      <xdr:row>56</xdr:row>
      <xdr:rowOff>140941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289023"/>
          <a:ext cx="889000" cy="4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119581</xdr:rowOff>
    </xdr:from>
    <xdr:to>
      <xdr:col>50</xdr:col>
      <xdr:colOff>165100</xdr:colOff>
      <xdr:row>58</xdr:row>
      <xdr:rowOff>49731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9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40858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9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169712</xdr:rowOff>
    </xdr:from>
    <xdr:to>
      <xdr:col>45</xdr:col>
      <xdr:colOff>177800</xdr:colOff>
      <xdr:row>56</xdr:row>
      <xdr:rowOff>140941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28012"/>
          <a:ext cx="889000" cy="3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76457</xdr:rowOff>
    </xdr:from>
    <xdr:to>
      <xdr:col>46</xdr:col>
      <xdr:colOff>38100</xdr:colOff>
      <xdr:row>59</xdr:row>
      <xdr:rowOff>6607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169184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162887</xdr:rowOff>
    </xdr:from>
    <xdr:to>
      <xdr:col>41</xdr:col>
      <xdr:colOff>50800</xdr:colOff>
      <xdr:row>54</xdr:row>
      <xdr:rowOff>169712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8735387"/>
          <a:ext cx="889000" cy="6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22165</xdr:rowOff>
    </xdr:from>
    <xdr:to>
      <xdr:col>41</xdr:col>
      <xdr:colOff>101600</xdr:colOff>
      <xdr:row>58</xdr:row>
      <xdr:rowOff>123765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114892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121034</xdr:rowOff>
    </xdr:from>
    <xdr:to>
      <xdr:col>36</xdr:col>
      <xdr:colOff>165100</xdr:colOff>
      <xdr:row>57</xdr:row>
      <xdr:rowOff>51184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2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42311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138343</xdr:rowOff>
    </xdr:from>
    <xdr:to>
      <xdr:col>55</xdr:col>
      <xdr:colOff>50800</xdr:colOff>
      <xdr:row>51</xdr:row>
      <xdr:rowOff>68493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7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91370</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66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151373</xdr:rowOff>
    </xdr:from>
    <xdr:to>
      <xdr:col>50</xdr:col>
      <xdr:colOff>165100</xdr:colOff>
      <xdr:row>54</xdr:row>
      <xdr:rowOff>81523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2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98050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01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90141</xdr:rowOff>
    </xdr:from>
    <xdr:to>
      <xdr:col>46</xdr:col>
      <xdr:colOff>38100</xdr:colOff>
      <xdr:row>57</xdr:row>
      <xdr:rowOff>20291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36818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118912</xdr:rowOff>
    </xdr:from>
    <xdr:to>
      <xdr:col>41</xdr:col>
      <xdr:colOff>101600</xdr:colOff>
      <xdr:row>55</xdr:row>
      <xdr:rowOff>49062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65589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1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112087</xdr:rowOff>
    </xdr:from>
    <xdr:to>
      <xdr:col>36</xdr:col>
      <xdr:colOff>165100</xdr:colOff>
      <xdr:row>51</xdr:row>
      <xdr:rowOff>42237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86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58764</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845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42480</xdr:rowOff>
    </xdr:from>
    <xdr:to>
      <xdr:col>54</xdr:col>
      <xdr:colOff>189865</xdr:colOff>
      <xdr:row>78</xdr:row>
      <xdr:rowOff>145514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43980"/>
          <a:ext cx="1270" cy="147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149341</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145514</xdr:rowOff>
    </xdr:from>
    <xdr:to>
      <xdr:col>55</xdr:col>
      <xdr:colOff>88900</xdr:colOff>
      <xdr:row>78</xdr:row>
      <xdr:rowOff>145514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1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160607</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42480</xdr:rowOff>
    </xdr:from>
    <xdr:to>
      <xdr:col>55</xdr:col>
      <xdr:colOff>88900</xdr:colOff>
      <xdr:row>70</xdr:row>
      <xdr:rowOff>42480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4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153057</xdr:rowOff>
    </xdr:from>
    <xdr:to>
      <xdr:col>55</xdr:col>
      <xdr:colOff>0</xdr:colOff>
      <xdr:row>78</xdr:row>
      <xdr:rowOff>7700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54707"/>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8090</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695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156663</xdr:rowOff>
    </xdr:from>
    <xdr:to>
      <xdr:col>55</xdr:col>
      <xdr:colOff>50800</xdr:colOff>
      <xdr:row>75</xdr:row>
      <xdr:rowOff>86813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8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92118</xdr:rowOff>
    </xdr:from>
    <xdr:to>
      <xdr:col>50</xdr:col>
      <xdr:colOff>114300</xdr:colOff>
      <xdr:row>78</xdr:row>
      <xdr:rowOff>7700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293768"/>
          <a:ext cx="8890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50561</xdr:rowOff>
    </xdr:from>
    <xdr:to>
      <xdr:col>50</xdr:col>
      <xdr:colOff>165100</xdr:colOff>
      <xdr:row>76</xdr:row>
      <xdr:rowOff>152161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08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168687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79708</xdr:rowOff>
    </xdr:from>
    <xdr:to>
      <xdr:col>45</xdr:col>
      <xdr:colOff>177800</xdr:colOff>
      <xdr:row>77</xdr:row>
      <xdr:rowOff>92118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8135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130505</xdr:rowOff>
    </xdr:from>
    <xdr:to>
      <xdr:col>46</xdr:col>
      <xdr:colOff>38100</xdr:colOff>
      <xdr:row>77</xdr:row>
      <xdr:rowOff>60655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77182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79708</xdr:rowOff>
    </xdr:from>
    <xdr:to>
      <xdr:col>41</xdr:col>
      <xdr:colOff>50800</xdr:colOff>
      <xdr:row>78</xdr:row>
      <xdr:rowOff>69683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81358"/>
          <a:ext cx="889000" cy="1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42363</xdr:rowOff>
    </xdr:from>
    <xdr:to>
      <xdr:col>41</xdr:col>
      <xdr:colOff>101600</xdr:colOff>
      <xdr:row>76</xdr:row>
      <xdr:rowOff>143963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0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160490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107744</xdr:rowOff>
    </xdr:from>
    <xdr:to>
      <xdr:col>36</xdr:col>
      <xdr:colOff>165100</xdr:colOff>
      <xdr:row>78</xdr:row>
      <xdr:rowOff>37894</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54421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102257</xdr:rowOff>
    </xdr:from>
    <xdr:to>
      <xdr:col>55</xdr:col>
      <xdr:colOff>50800</xdr:colOff>
      <xdr:row>78</xdr:row>
      <xdr:rowOff>32407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80684</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8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128350</xdr:rowOff>
    </xdr:from>
    <xdr:to>
      <xdr:col>50</xdr:col>
      <xdr:colOff>165100</xdr:colOff>
      <xdr:row>78</xdr:row>
      <xdr:rowOff>58500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49627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41318</xdr:rowOff>
    </xdr:from>
    <xdr:to>
      <xdr:col>46</xdr:col>
      <xdr:colOff>38100</xdr:colOff>
      <xdr:row>77</xdr:row>
      <xdr:rowOff>142918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134045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28908</xdr:rowOff>
    </xdr:from>
    <xdr:to>
      <xdr:col>41</xdr:col>
      <xdr:colOff>101600</xdr:colOff>
      <xdr:row>77</xdr:row>
      <xdr:rowOff>130508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121635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3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18883</xdr:rowOff>
    </xdr:from>
    <xdr:to>
      <xdr:col>36</xdr:col>
      <xdr:colOff>165100</xdr:colOff>
      <xdr:row>78</xdr:row>
      <xdr:rowOff>120483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111610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8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109449</xdr:rowOff>
    </xdr:from>
    <xdr:to>
      <xdr:col>54</xdr:col>
      <xdr:colOff>189865</xdr:colOff>
      <xdr:row>97</xdr:row>
      <xdr:rowOff>170771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9949"/>
          <a:ext cx="1270" cy="12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3148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170771</xdr:rowOff>
    </xdr:from>
    <xdr:to>
      <xdr:col>55</xdr:col>
      <xdr:colOff>88900</xdr:colOff>
      <xdr:row>97</xdr:row>
      <xdr:rowOff>170771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0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56126</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109449</xdr:rowOff>
    </xdr:from>
    <xdr:to>
      <xdr:col>55</xdr:col>
      <xdr:colOff>88900</xdr:colOff>
      <xdr:row>90</xdr:row>
      <xdr:rowOff>109449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135089</xdr:rowOff>
    </xdr:from>
    <xdr:to>
      <xdr:col>55</xdr:col>
      <xdr:colOff>0</xdr:colOff>
      <xdr:row>95</xdr:row>
      <xdr:rowOff>117393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51389"/>
          <a:ext cx="838200" cy="1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94270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03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71393</xdr:rowOff>
    </xdr:from>
    <xdr:to>
      <xdr:col>55</xdr:col>
      <xdr:colOff>50800</xdr:colOff>
      <xdr:row>95</xdr:row>
      <xdr:rowOff>1543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1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117393</xdr:rowOff>
    </xdr:from>
    <xdr:to>
      <xdr:col>50</xdr:col>
      <xdr:colOff>114300</xdr:colOff>
      <xdr:row>95</xdr:row>
      <xdr:rowOff>166599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05143"/>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155156</xdr:rowOff>
    </xdr:from>
    <xdr:to>
      <xdr:col>50</xdr:col>
      <xdr:colOff>165100</xdr:colOff>
      <xdr:row>95</xdr:row>
      <xdr:rowOff>85306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101833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0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144463</xdr:rowOff>
    </xdr:from>
    <xdr:to>
      <xdr:col>45</xdr:col>
      <xdr:colOff>177800</xdr:colOff>
      <xdr:row>95</xdr:row>
      <xdr:rowOff>166599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432213"/>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102215</xdr:rowOff>
    </xdr:from>
    <xdr:to>
      <xdr:col>46</xdr:col>
      <xdr:colOff>38100</xdr:colOff>
      <xdr:row>95</xdr:row>
      <xdr:rowOff>32365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59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144463</xdr:rowOff>
    </xdr:from>
    <xdr:to>
      <xdr:col>41</xdr:col>
      <xdr:colOff>50800</xdr:colOff>
      <xdr:row>95</xdr:row>
      <xdr:rowOff>150177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3221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90139</xdr:rowOff>
    </xdr:from>
    <xdr:to>
      <xdr:col>41</xdr:col>
      <xdr:colOff>101600</xdr:colOff>
      <xdr:row>96</xdr:row>
      <xdr:rowOff>20289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36816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116008</xdr:rowOff>
    </xdr:from>
    <xdr:to>
      <xdr:col>36</xdr:col>
      <xdr:colOff>165100</xdr:colOff>
      <xdr:row>96</xdr:row>
      <xdr:rowOff>46158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37285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84289</xdr:rowOff>
    </xdr:from>
    <xdr:to>
      <xdr:col>55</xdr:col>
      <xdr:colOff>50800</xdr:colOff>
      <xdr:row>95</xdr:row>
      <xdr:rowOff>14439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62716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7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66593</xdr:rowOff>
    </xdr:from>
    <xdr:to>
      <xdr:col>50</xdr:col>
      <xdr:colOff>165100</xdr:colOff>
      <xdr:row>95</xdr:row>
      <xdr:rowOff>168193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159320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4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115799</xdr:rowOff>
    </xdr:from>
    <xdr:to>
      <xdr:col>46</xdr:col>
      <xdr:colOff>38100</xdr:colOff>
      <xdr:row>96</xdr:row>
      <xdr:rowOff>45949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37076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4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93663</xdr:rowOff>
    </xdr:from>
    <xdr:to>
      <xdr:col>41</xdr:col>
      <xdr:colOff>101600</xdr:colOff>
      <xdr:row>96</xdr:row>
      <xdr:rowOff>23813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99377</xdr:rowOff>
    </xdr:from>
    <xdr:to>
      <xdr:col>36</xdr:col>
      <xdr:colOff>165100</xdr:colOff>
      <xdr:row>96</xdr:row>
      <xdr:rowOff>29527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46054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18771</xdr:rowOff>
    </xdr:from>
    <xdr:to>
      <xdr:col>85</xdr:col>
      <xdr:colOff>126364</xdr:colOff>
      <xdr:row>38</xdr:row>
      <xdr:rowOff>115392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3721"/>
          <a:ext cx="1269" cy="1296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119219</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115392</xdr:rowOff>
    </xdr:from>
    <xdr:to>
      <xdr:col>86</xdr:col>
      <xdr:colOff>25400</xdr:colOff>
      <xdr:row>38</xdr:row>
      <xdr:rowOff>115392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3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136898</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18771</xdr:rowOff>
    </xdr:from>
    <xdr:to>
      <xdr:col>86</xdr:col>
      <xdr:colOff>25400</xdr:colOff>
      <xdr:row>31</xdr:row>
      <xdr:rowOff>18771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73558</xdr:rowOff>
    </xdr:from>
    <xdr:to>
      <xdr:col>85</xdr:col>
      <xdr:colOff>127000</xdr:colOff>
      <xdr:row>35</xdr:row>
      <xdr:rowOff>170256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074308"/>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93946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75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71069</xdr:rowOff>
    </xdr:from>
    <xdr:to>
      <xdr:col>85</xdr:col>
      <xdr:colOff>177800</xdr:colOff>
      <xdr:row>35</xdr:row>
      <xdr:rowOff>1219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590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163094</xdr:rowOff>
    </xdr:from>
    <xdr:to>
      <xdr:col>81</xdr:col>
      <xdr:colOff>50800</xdr:colOff>
      <xdr:row>35</xdr:row>
      <xdr:rowOff>170256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163844"/>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42037</xdr:rowOff>
    </xdr:from>
    <xdr:to>
      <xdr:col>81</xdr:col>
      <xdr:colOff>101600</xdr:colOff>
      <xdr:row>34</xdr:row>
      <xdr:rowOff>143637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160164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163094</xdr:rowOff>
    </xdr:from>
    <xdr:to>
      <xdr:col>76</xdr:col>
      <xdr:colOff>114300</xdr:colOff>
      <xdr:row>36</xdr:row>
      <xdr:rowOff>47498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63844"/>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115341</xdr:rowOff>
    </xdr:from>
    <xdr:to>
      <xdr:col>76</xdr:col>
      <xdr:colOff>165100</xdr:colOff>
      <xdr:row>33</xdr:row>
      <xdr:rowOff>45491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60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62018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3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41326</xdr:rowOff>
    </xdr:from>
    <xdr:to>
      <xdr:col>71</xdr:col>
      <xdr:colOff>177800</xdr:colOff>
      <xdr:row>36</xdr:row>
      <xdr:rowOff>47498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1352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116256</xdr:rowOff>
    </xdr:from>
    <xdr:to>
      <xdr:col>72</xdr:col>
      <xdr:colOff>38100</xdr:colOff>
      <xdr:row>31</xdr:row>
      <xdr:rowOff>46406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525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62933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0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37922</xdr:rowOff>
    </xdr:from>
    <xdr:to>
      <xdr:col>67</xdr:col>
      <xdr:colOff>101600</xdr:colOff>
      <xdr:row>34</xdr:row>
      <xdr:rowOff>139522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156049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22758</xdr:rowOff>
    </xdr:from>
    <xdr:to>
      <xdr:col>85</xdr:col>
      <xdr:colOff>177800</xdr:colOff>
      <xdr:row>35</xdr:row>
      <xdr:rowOff>124358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119456</xdr:rowOff>
    </xdr:from>
    <xdr:to>
      <xdr:col>81</xdr:col>
      <xdr:colOff>101600</xdr:colOff>
      <xdr:row>36</xdr:row>
      <xdr:rowOff>49606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40733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112294</xdr:rowOff>
    </xdr:from>
    <xdr:to>
      <xdr:col>76</xdr:col>
      <xdr:colOff>165100</xdr:colOff>
      <xdr:row>36</xdr:row>
      <xdr:rowOff>42444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33571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168148</xdr:rowOff>
    </xdr:from>
    <xdr:to>
      <xdr:col>72</xdr:col>
      <xdr:colOff>38100</xdr:colOff>
      <xdr:row>36</xdr:row>
      <xdr:rowOff>98298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89425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161976</xdr:rowOff>
    </xdr:from>
    <xdr:to>
      <xdr:col>67</xdr:col>
      <xdr:colOff>101600</xdr:colOff>
      <xdr:row>36</xdr:row>
      <xdr:rowOff>92126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1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83253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24181</xdr:rowOff>
    </xdr:from>
    <xdr:to>
      <xdr:col>85</xdr:col>
      <xdr:colOff>126364</xdr:colOff>
      <xdr:row>58</xdr:row>
      <xdr:rowOff>147614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6681"/>
          <a:ext cx="1269" cy="149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151441</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147614</xdr:rowOff>
    </xdr:from>
    <xdr:to>
      <xdr:col>86</xdr:col>
      <xdr:colOff>25400</xdr:colOff>
      <xdr:row>58</xdr:row>
      <xdr:rowOff>147614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9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142308</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24181</xdr:rowOff>
    </xdr:from>
    <xdr:to>
      <xdr:col>86</xdr:col>
      <xdr:colOff>25400</xdr:colOff>
      <xdr:row>50</xdr:row>
      <xdr:rowOff>24181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24181</xdr:rowOff>
    </xdr:from>
    <xdr:to>
      <xdr:col>85</xdr:col>
      <xdr:colOff>127000</xdr:colOff>
      <xdr:row>54</xdr:row>
      <xdr:rowOff>24409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8596681"/>
          <a:ext cx="838200" cy="68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117097</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4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138670</xdr:rowOff>
    </xdr:from>
    <xdr:to>
      <xdr:col>85</xdr:col>
      <xdr:colOff>177800</xdr:colOff>
      <xdr:row>56</xdr:row>
      <xdr:rowOff>68820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24409</xdr:rowOff>
    </xdr:from>
    <xdr:to>
      <xdr:col>81</xdr:col>
      <xdr:colOff>50800</xdr:colOff>
      <xdr:row>57</xdr:row>
      <xdr:rowOff>32476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282709"/>
          <a:ext cx="889000" cy="5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14006</xdr:rowOff>
    </xdr:from>
    <xdr:to>
      <xdr:col>81</xdr:col>
      <xdr:colOff>101600</xdr:colOff>
      <xdr:row>57</xdr:row>
      <xdr:rowOff>115606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8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106733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32476</xdr:rowOff>
    </xdr:from>
    <xdr:to>
      <xdr:col>76</xdr:col>
      <xdr:colOff>114300</xdr:colOff>
      <xdr:row>57</xdr:row>
      <xdr:rowOff>75061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05126"/>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163043</xdr:rowOff>
    </xdr:from>
    <xdr:to>
      <xdr:col>76</xdr:col>
      <xdr:colOff>165100</xdr:colOff>
      <xdr:row>58</xdr:row>
      <xdr:rowOff>93193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3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84320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75061</xdr:rowOff>
    </xdr:from>
    <xdr:to>
      <xdr:col>71</xdr:col>
      <xdr:colOff>177800</xdr:colOff>
      <xdr:row>57</xdr:row>
      <xdr:rowOff>107641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47711"/>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74150</xdr:rowOff>
    </xdr:from>
    <xdr:to>
      <xdr:col>72</xdr:col>
      <xdr:colOff>38100</xdr:colOff>
      <xdr:row>58</xdr:row>
      <xdr:rowOff>4300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166877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68217</xdr:rowOff>
    </xdr:from>
    <xdr:to>
      <xdr:col>67</xdr:col>
      <xdr:colOff>101600</xdr:colOff>
      <xdr:row>57</xdr:row>
      <xdr:rowOff>169817</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160944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144831</xdr:rowOff>
    </xdr:from>
    <xdr:to>
      <xdr:col>85</xdr:col>
      <xdr:colOff>177800</xdr:colOff>
      <xdr:row>50</xdr:row>
      <xdr:rowOff>74981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85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97858</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49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145059</xdr:rowOff>
    </xdr:from>
    <xdr:to>
      <xdr:col>81</xdr:col>
      <xdr:colOff>101600</xdr:colOff>
      <xdr:row>54</xdr:row>
      <xdr:rowOff>75209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2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91736</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181795" y="900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153126</xdr:rowOff>
    </xdr:from>
    <xdr:to>
      <xdr:col>76</xdr:col>
      <xdr:colOff>165100</xdr:colOff>
      <xdr:row>57</xdr:row>
      <xdr:rowOff>83276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99803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52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24261</xdr:rowOff>
    </xdr:from>
    <xdr:to>
      <xdr:col>72</xdr:col>
      <xdr:colOff>38100</xdr:colOff>
      <xdr:row>57</xdr:row>
      <xdr:rowOff>125861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142388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7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56841</xdr:rowOff>
    </xdr:from>
    <xdr:to>
      <xdr:col>67</xdr:col>
      <xdr:colOff>101600</xdr:colOff>
      <xdr:row>57</xdr:row>
      <xdr:rowOff>158441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3518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6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170256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71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116933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170256</xdr:rowOff>
    </xdr:from>
    <xdr:to>
      <xdr:col>86</xdr:col>
      <xdr:colOff>25400</xdr:colOff>
      <xdr:row>70</xdr:row>
      <xdr:rowOff>170256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7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5665</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50215"/>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34586</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2721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11709</xdr:rowOff>
    </xdr:from>
    <xdr:to>
      <xdr:col>85</xdr:col>
      <xdr:colOff>177800</xdr:colOff>
      <xdr:row>75</xdr:row>
      <xdr:rowOff>113309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287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170408</xdr:rowOff>
    </xdr:from>
    <xdr:to>
      <xdr:col>81</xdr:col>
      <xdr:colOff>50800</xdr:colOff>
      <xdr:row>79</xdr:row>
      <xdr:rowOff>5665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43508"/>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131724</xdr:rowOff>
    </xdr:from>
    <xdr:to>
      <xdr:col>81</xdr:col>
      <xdr:colOff>101600</xdr:colOff>
      <xdr:row>77</xdr:row>
      <xdr:rowOff>61874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78402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9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71653</xdr:rowOff>
    </xdr:from>
    <xdr:to>
      <xdr:col>76</xdr:col>
      <xdr:colOff>114300</xdr:colOff>
      <xdr:row>78</xdr:row>
      <xdr:rowOff>170408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101853"/>
          <a:ext cx="8890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91109</xdr:rowOff>
    </xdr:from>
    <xdr:to>
      <xdr:col>76</xdr:col>
      <xdr:colOff>165100</xdr:colOff>
      <xdr:row>78</xdr:row>
      <xdr:rowOff>21259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37786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71653</xdr:rowOff>
    </xdr:from>
    <xdr:to>
      <xdr:col>71</xdr:col>
      <xdr:colOff>177800</xdr:colOff>
      <xdr:row>78</xdr:row>
      <xdr:rowOff>32868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101853"/>
          <a:ext cx="889000" cy="30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120523</xdr:rowOff>
    </xdr:from>
    <xdr:to>
      <xdr:col>72</xdr:col>
      <xdr:colOff>38100</xdr:colOff>
      <xdr:row>78</xdr:row>
      <xdr:rowOff>50673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41800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87681</xdr:rowOff>
    </xdr:from>
    <xdr:to>
      <xdr:col>67</xdr:col>
      <xdr:colOff>101600</xdr:colOff>
      <xdr:row>77</xdr:row>
      <xdr:rowOff>17831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34358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8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126315</xdr:rowOff>
    </xdr:from>
    <xdr:to>
      <xdr:col>81</xdr:col>
      <xdr:colOff>101600</xdr:colOff>
      <xdr:row>79</xdr:row>
      <xdr:rowOff>56465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47592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592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119608</xdr:rowOff>
    </xdr:from>
    <xdr:to>
      <xdr:col>76</xdr:col>
      <xdr:colOff>165100</xdr:colOff>
      <xdr:row>79</xdr:row>
      <xdr:rowOff>49758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40885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58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20853</xdr:rowOff>
    </xdr:from>
    <xdr:to>
      <xdr:col>72</xdr:col>
      <xdr:colOff>38100</xdr:colOff>
      <xdr:row>76</xdr:row>
      <xdr:rowOff>122453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0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138981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28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153518</xdr:rowOff>
    </xdr:from>
    <xdr:to>
      <xdr:col>67</xdr:col>
      <xdr:colOff>101600</xdr:colOff>
      <xdr:row>78</xdr:row>
      <xdr:rowOff>83668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3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74795</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4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78338</xdr:rowOff>
    </xdr:from>
    <xdr:to>
      <xdr:col>85</xdr:col>
      <xdr:colOff>126364</xdr:colOff>
      <xdr:row>98</xdr:row>
      <xdr:rowOff>103581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08838"/>
          <a:ext cx="1269" cy="139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107408</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103581</xdr:rowOff>
    </xdr:from>
    <xdr:to>
      <xdr:col>86</xdr:col>
      <xdr:colOff>25400</xdr:colOff>
      <xdr:row>98</xdr:row>
      <xdr:rowOff>103581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0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25015</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28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78338</xdr:rowOff>
    </xdr:from>
    <xdr:to>
      <xdr:col>86</xdr:col>
      <xdr:colOff>25400</xdr:colOff>
      <xdr:row>90</xdr:row>
      <xdr:rowOff>78338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0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141643</xdr:rowOff>
    </xdr:from>
    <xdr:to>
      <xdr:col>85</xdr:col>
      <xdr:colOff>127000</xdr:colOff>
      <xdr:row>93</xdr:row>
      <xdr:rowOff>146231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5915043"/>
          <a:ext cx="838200" cy="17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160073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593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10196</xdr:rowOff>
    </xdr:from>
    <xdr:to>
      <xdr:col>85</xdr:col>
      <xdr:colOff>177800</xdr:colOff>
      <xdr:row>93</xdr:row>
      <xdr:rowOff>111796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595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146231</xdr:rowOff>
    </xdr:from>
    <xdr:to>
      <xdr:col>81</xdr:col>
      <xdr:colOff>50800</xdr:colOff>
      <xdr:row>94</xdr:row>
      <xdr:rowOff>52505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09108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118945</xdr:rowOff>
    </xdr:from>
    <xdr:to>
      <xdr:col>81</xdr:col>
      <xdr:colOff>101600</xdr:colOff>
      <xdr:row>94</xdr:row>
      <xdr:rowOff>49095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40222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52505</xdr:rowOff>
    </xdr:from>
    <xdr:to>
      <xdr:col>76</xdr:col>
      <xdr:colOff>114300</xdr:colOff>
      <xdr:row>94</xdr:row>
      <xdr:rowOff>71774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168805"/>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170886</xdr:rowOff>
    </xdr:from>
    <xdr:to>
      <xdr:col>76</xdr:col>
      <xdr:colOff>165100</xdr:colOff>
      <xdr:row>94</xdr:row>
      <xdr:rowOff>101036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117563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8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71774</xdr:rowOff>
    </xdr:from>
    <xdr:to>
      <xdr:col>71</xdr:col>
      <xdr:colOff>177800</xdr:colOff>
      <xdr:row>94</xdr:row>
      <xdr:rowOff>162331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188074"/>
          <a:ext cx="889000" cy="9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34592</xdr:rowOff>
    </xdr:from>
    <xdr:to>
      <xdr:col>72</xdr:col>
      <xdr:colOff>38100</xdr:colOff>
      <xdr:row>94</xdr:row>
      <xdr:rowOff>136192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127319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44307</xdr:rowOff>
    </xdr:from>
    <xdr:to>
      <xdr:col>67</xdr:col>
      <xdr:colOff>101600</xdr:colOff>
      <xdr:row>93</xdr:row>
      <xdr:rowOff>145907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162434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7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90843</xdr:rowOff>
    </xdr:from>
    <xdr:to>
      <xdr:col>85</xdr:col>
      <xdr:colOff>177800</xdr:colOff>
      <xdr:row>93</xdr:row>
      <xdr:rowOff>20993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58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113720</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7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95431</xdr:rowOff>
    </xdr:from>
    <xdr:to>
      <xdr:col>81</xdr:col>
      <xdr:colOff>101600</xdr:colOff>
      <xdr:row>94</xdr:row>
      <xdr:rowOff>25581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0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42108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81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1705</xdr:rowOff>
    </xdr:from>
    <xdr:to>
      <xdr:col>76</xdr:col>
      <xdr:colOff>165100</xdr:colOff>
      <xdr:row>94</xdr:row>
      <xdr:rowOff>103305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1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94432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2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20974</xdr:rowOff>
    </xdr:from>
    <xdr:to>
      <xdr:col>72</xdr:col>
      <xdr:colOff>38100</xdr:colOff>
      <xdr:row>94</xdr:row>
      <xdr:rowOff>122574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139101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9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111531</xdr:rowOff>
    </xdr:from>
    <xdr:to>
      <xdr:col>67</xdr:col>
      <xdr:colOff>101600</xdr:colOff>
      <xdr:row>95</xdr:row>
      <xdr:rowOff>41681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32808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3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100330</xdr:rowOff>
    </xdr:from>
    <xdr:to>
      <xdr:col>98</xdr:col>
      <xdr:colOff>38100</xdr:colOff>
      <xdr:row>32</xdr:row>
      <xdr:rowOff>30480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47007</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519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896,326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125,633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円の増となった。要因としては前年度より歳出決算額が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万円の増となり、人口は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民生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188,629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物価高に伴う低所得者支援給付金、保育所等施設整備補助金の増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となったことが主な原因である。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49,868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新型コロナウイルス接種関連費用が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128,972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％増となった。共同乾燥調製施設再編に係る補助金の増加が主な要因である。令和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においても全国平均及び県内平均を大きく上回り、また類似団体内でも最も高く、第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次産業が主体の農村地帯である当町の特徴となっている。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178,612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％増と大幅増となった。学校統合再編に伴う中学校の施設整備費、新給食センターの建設事業費が大幅増となったことが要因である。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となり、標準財政規模は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となったため比率は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した。実質単年度収支も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ﾎﾟ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人口減少に伴う税収、普通交付税の減による財源不足、一部事務組合の負担金や扶助費の増加が予想されるなか、小学校統合再編に伴う大規模な建設事業が続いていくことから、引き続き自主財源の確保策とともに、経常経費の抑制に努力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年度以降赤字が続いていたが、平成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年度からその運営が県広域化となったため、平成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年度に一般会計からの繰入れを行い赤字を解消している。しかし、保険給付費は今後も増加傾向にあることから、健診や健康づくりの推進に努める。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下水道事業会計については、令和元年度から法適用となり公営企業会計となった。令和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年度で管路整備が終了したことから、今後は企業債残高の減少が見込まれる。経営の効率化、経費削減等を行いながら健全な事業運営に努める。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年度より佐賀西部広域水道企業団と統合した。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元利償還金等については、し尿処理場の建設負担金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新設中学校施設整備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、新給食センター建設事業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に係る起債の償還が始まったことなどから増加した。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算入公債費等については、過疎対策事業債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や合併特例債等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の償還費の増により増加した。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今後は、毎年の起債事業に加えて小学校再編に伴う大規模な建設事業が続き、多額の起債が見込まれるため、実質公債費比率は上昇していくことが見込まれる。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満期一括償還地方債は発行していない。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将来負担額については、、下水道事業の公営企業債等繰入見込額の減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合併特例債や過疎対策事業債の地方債現在高の増により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債償還費等の公債費の算入見込額の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基準財政需要額算入見込みが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将来負担額を充当可能財源等が上回ったことにより、令和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年度の分子はマイナスとなった。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今後は、毎年の起債事業に加えて小学校再編に伴う大規模な建設事業が続き、多額の起債や基金取崩しが予想されるため、比率は上昇する見込みである。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佐賀県白石町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・起債償還の財源として減債基金を</a:t>
          </a:r>
          <a:r>
            <a:rPr kumimoji="1" lang="en-US" altLang="ja-JP" sz="1100" b="0" i="0" baseline="0">
              <a:solidFill>
                <a:schemeClr val="dk1"/>
              </a:solidFill>
              <a:effectLst/>
              <a:latin typeface="+mn-lt"/>
              <a:ea typeface="+mn-ea"/>
              <a:cs typeface="+mn-cs"/>
            </a:rPr>
            <a:t>198</a:t>
          </a:r>
          <a:r>
            <a:rPr kumimoji="1" lang="ja-JP" altLang="ja-JP" sz="1100" b="0" i="0" baseline="0">
              <a:solidFill>
                <a:schemeClr val="dk1"/>
              </a:solidFill>
              <a:effectLst/>
              <a:latin typeface="+mn-lt"/>
              <a:ea typeface="+mn-ea"/>
              <a:cs typeface="+mn-cs"/>
            </a:rPr>
            <a:t>百万円、小中学校施設整備や公営住宅改修に充てるため公共施設整備基金を</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百万円取り崩した。一方、歳入超過分等を財源として財政調整基金に</a:t>
          </a:r>
          <a:r>
            <a:rPr kumimoji="1" lang="en-US" altLang="ja-JP" sz="1100" b="0" i="0" baseline="0">
              <a:solidFill>
                <a:schemeClr val="dk1"/>
              </a:solidFill>
              <a:effectLst/>
              <a:latin typeface="+mn-lt"/>
              <a:ea typeface="+mn-ea"/>
              <a:cs typeface="+mn-cs"/>
            </a:rPr>
            <a:t>294</a:t>
          </a:r>
          <a:r>
            <a:rPr kumimoji="1" lang="ja-JP" altLang="ja-JP" sz="1100" b="0" i="0" baseline="0">
              <a:solidFill>
                <a:schemeClr val="dk1"/>
              </a:solidFill>
              <a:effectLst/>
              <a:latin typeface="+mn-lt"/>
              <a:ea typeface="+mn-ea"/>
              <a:cs typeface="+mn-cs"/>
            </a:rPr>
            <a:t>百万円、減債基金に</a:t>
          </a:r>
          <a:r>
            <a:rPr kumimoji="1" lang="en-US" altLang="ja-JP" sz="1100" b="0" i="0" baseline="0">
              <a:solidFill>
                <a:schemeClr val="dk1"/>
              </a:solidFill>
              <a:effectLst/>
              <a:latin typeface="+mn-lt"/>
              <a:ea typeface="+mn-ea"/>
              <a:cs typeface="+mn-cs"/>
            </a:rPr>
            <a:t>205</a:t>
          </a:r>
          <a:r>
            <a:rPr kumimoji="1" lang="ja-JP" altLang="ja-JP" sz="1100" b="0" i="0" baseline="0">
              <a:solidFill>
                <a:schemeClr val="dk1"/>
              </a:solidFill>
              <a:effectLst/>
              <a:latin typeface="+mn-lt"/>
              <a:ea typeface="+mn-ea"/>
              <a:cs typeface="+mn-cs"/>
            </a:rPr>
            <a:t>百万円、公共施設整備基金に</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百万円、公共施設維持管理基金に</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、振興基金に</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を積立て、基金全体としては</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・各基金の保有額は、緊急的な財政出動への対応、町民への還元の必要性、基金の目的に従い適切な額を確保する。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・歳入超過時の積立て優先順位を財政調整積立基金、公共施設整備基金、減債基金とする。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・振興基金：合併特例債による借入金を主な原資とし、新町まちづくり計画に位置付けられる地域住民の連帯の強化及び地域の振興を図る事業に充てる。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・公共施設整備基金：公共施設の整備及び改修を促進する事業に充てる。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・ふるさと基金：ふるさと寄附金を主な原資とし、独創的、個性的な地域活性化事業に充てる。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・地域福祉基金：地域福祉社会を築くための事業に充てる。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・公共施設維持管理基金：公共施設の維持管理や運営に要する財源に充てる。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・振興基金：新設</a:t>
          </a:r>
          <a:r>
            <a:rPr kumimoji="1" lang="ja-JP" altLang="en-US" sz="1100" b="0" i="0" baseline="0">
              <a:solidFill>
                <a:schemeClr val="dk1"/>
              </a:solidFill>
              <a:effectLst/>
              <a:latin typeface="+mn-lt"/>
              <a:ea typeface="+mn-ea"/>
              <a:cs typeface="+mn-cs"/>
            </a:rPr>
            <a:t>小</a:t>
          </a:r>
          <a:r>
            <a:rPr kumimoji="1" lang="ja-JP" altLang="ja-JP" sz="1100" b="0" i="0" baseline="0">
              <a:solidFill>
                <a:schemeClr val="dk1"/>
              </a:solidFill>
              <a:effectLst/>
              <a:latin typeface="+mn-lt"/>
              <a:ea typeface="+mn-ea"/>
              <a:cs typeface="+mn-cs"/>
            </a:rPr>
            <a:t>中学校施設整備、新給食センター建設事業に</a:t>
          </a:r>
          <a:r>
            <a:rPr kumimoji="1" lang="en-US" altLang="ja-JP" sz="1100" b="0" i="0" baseline="0">
              <a:solidFill>
                <a:schemeClr val="dk1"/>
              </a:solidFill>
              <a:effectLst/>
              <a:latin typeface="+mn-lt"/>
              <a:ea typeface="+mn-ea"/>
              <a:cs typeface="+mn-cs"/>
            </a:rPr>
            <a:t>92</a:t>
          </a:r>
          <a:r>
            <a:rPr kumimoji="1" lang="ja-JP" altLang="ja-JP" sz="1100" b="0" i="0" baseline="0">
              <a:solidFill>
                <a:schemeClr val="dk1"/>
              </a:solidFill>
              <a:effectLst/>
              <a:latin typeface="+mn-lt"/>
              <a:ea typeface="+mn-ea"/>
              <a:cs typeface="+mn-cs"/>
            </a:rPr>
            <a:t>百万円を充て</a:t>
          </a:r>
          <a:r>
            <a:rPr kumimoji="1" lang="ja-JP" altLang="en-US" sz="1100" b="0" i="0" baseline="0">
              <a:solidFill>
                <a:schemeClr val="dk1"/>
              </a:solidFill>
              <a:effectLst/>
              <a:latin typeface="+mn-lt"/>
              <a:ea typeface="+mn-ea"/>
              <a:cs typeface="+mn-cs"/>
            </a:rPr>
            <a:t>、歳入超過分と</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百万円積立たことにより、</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・公共施設整備基金：小中学校施設整備や</a:t>
          </a:r>
          <a:r>
            <a:rPr kumimoji="1" lang="ja-JP" altLang="en-US"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LED</a:t>
          </a:r>
          <a:r>
            <a:rPr kumimoji="1" lang="ja-JP" altLang="en-US" sz="1100" b="0" i="0" baseline="0">
              <a:solidFill>
                <a:schemeClr val="dk1"/>
              </a:solidFill>
              <a:effectLst/>
              <a:latin typeface="+mn-lt"/>
              <a:ea typeface="+mn-ea"/>
              <a:cs typeface="+mn-cs"/>
            </a:rPr>
            <a:t>照明更新工事</a:t>
          </a:r>
          <a:r>
            <a:rPr kumimoji="1" lang="ja-JP" altLang="ja-JP" sz="1100" b="0" i="0" baseline="0">
              <a:solidFill>
                <a:schemeClr val="dk1"/>
              </a:solidFill>
              <a:effectLst/>
              <a:latin typeface="+mn-lt"/>
              <a:ea typeface="+mn-ea"/>
              <a:cs typeface="+mn-cs"/>
            </a:rPr>
            <a:t>などに</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百万円を充て、歳入超過分や基金利子を</a:t>
          </a:r>
          <a:r>
            <a:rPr kumimoji="1" lang="en-US" altLang="ja-JP" sz="1100" b="0" i="0" baseline="0">
              <a:solidFill>
                <a:schemeClr val="dk1"/>
              </a:solidFill>
              <a:effectLst/>
              <a:latin typeface="+mn-lt"/>
              <a:ea typeface="+mn-ea"/>
              <a:cs typeface="+mn-cs"/>
            </a:rPr>
            <a:t>40</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万円積立てたことにより、</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・ふるさと基金：子育て支援や小中学校情報教育などの事業に</a:t>
          </a:r>
          <a:r>
            <a:rPr kumimoji="1" lang="en-US" altLang="ja-JP" sz="1100" b="0" i="0" baseline="0">
              <a:solidFill>
                <a:schemeClr val="dk1"/>
              </a:solidFill>
              <a:effectLst/>
              <a:latin typeface="+mn-lt"/>
              <a:ea typeface="+mn-ea"/>
              <a:cs typeface="+mn-cs"/>
            </a:rPr>
            <a:t>671</a:t>
          </a:r>
          <a:r>
            <a:rPr kumimoji="1" lang="ja-JP" altLang="ja-JP" sz="1100" b="0" i="0" baseline="0">
              <a:solidFill>
                <a:schemeClr val="dk1"/>
              </a:solidFill>
              <a:effectLst/>
              <a:latin typeface="+mn-lt"/>
              <a:ea typeface="+mn-ea"/>
              <a:cs typeface="+mn-cs"/>
            </a:rPr>
            <a:t>百万円を充て、ふるさと寄附金や基金利子を</a:t>
          </a:r>
          <a:r>
            <a:rPr kumimoji="1" lang="en-US" altLang="ja-JP" sz="1100" b="0" i="0" baseline="0">
              <a:solidFill>
                <a:schemeClr val="dk1"/>
              </a:solidFill>
              <a:effectLst/>
              <a:latin typeface="+mn-lt"/>
              <a:ea typeface="+mn-ea"/>
              <a:cs typeface="+mn-cs"/>
            </a:rPr>
            <a:t>712</a:t>
          </a:r>
          <a:r>
            <a:rPr kumimoji="1" lang="ja-JP" altLang="ja-JP" sz="1100" b="0" i="0" baseline="0">
              <a:solidFill>
                <a:schemeClr val="dk1"/>
              </a:solidFill>
              <a:effectLst/>
              <a:latin typeface="+mn-lt"/>
              <a:ea typeface="+mn-ea"/>
              <a:cs typeface="+mn-cs"/>
            </a:rPr>
            <a:t>百万円積立てたことにより、</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・公共施設維持管理基金：ふれあい郷施設管理費などに</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百万円を充て、歳入超過分や基金利子を</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百万円積立てたことにより、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・地域福祉基金：認定こども園費などに</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百万円充てたことにより減少した。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・振興基金：新町まちづくり計画に位置付けられる事業に充てることとし、取り崩しは前年度末までに合併特例債の償還が完了した額以内とする。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・公共施設整備基金：小中学校施設・社会体育施設・町道・橋りょう等の整備や改修に対し、毎年度事業費の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百万円）程度を充てる。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また、今後の施設老朽化対策のため毎年の積立目標を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百万円以上とする。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・決算剰余金、歳入超過分を</a:t>
          </a:r>
          <a:r>
            <a:rPr kumimoji="1" lang="en-US" altLang="ja-JP" sz="1100" b="0" i="0" baseline="0">
              <a:solidFill>
                <a:schemeClr val="dk1"/>
              </a:solidFill>
              <a:effectLst/>
              <a:latin typeface="+mn-lt"/>
              <a:ea typeface="+mn-ea"/>
              <a:cs typeface="+mn-cs"/>
            </a:rPr>
            <a:t>294</a:t>
          </a:r>
          <a:r>
            <a:rPr kumimoji="1" lang="ja-JP" altLang="ja-JP" sz="1100" b="0" i="0" baseline="0">
              <a:solidFill>
                <a:schemeClr val="dk1"/>
              </a:solidFill>
              <a:effectLst/>
              <a:latin typeface="+mn-lt"/>
              <a:ea typeface="+mn-ea"/>
              <a:cs typeface="+mn-cs"/>
            </a:rPr>
            <a:t>百万円積立て</a:t>
          </a:r>
          <a:r>
            <a:rPr kumimoji="1" lang="ja-JP" altLang="en-US" sz="1100" b="0" i="0" baseline="0">
              <a:solidFill>
                <a:schemeClr val="dk1"/>
              </a:solidFill>
              <a:effectLst/>
              <a:latin typeface="+mn-lt"/>
              <a:ea typeface="+mn-ea"/>
              <a:cs typeface="+mn-cs"/>
            </a:rPr>
            <a:t>が、取崩額が積立額を超過したため減少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・普通交付税合併算定替の特例措置の終了により、取崩額が増えていくことが見込まれるが、近隣市町の状況や緊急的な財政出動を勘案し、各年度末の積立残高を標準財政規模の概ね</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百万円）以上を目標とする。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・起債の償還のため</a:t>
          </a:r>
          <a:r>
            <a:rPr kumimoji="1" lang="en-US" altLang="ja-JP" sz="1100" b="0" i="0" baseline="0">
              <a:solidFill>
                <a:schemeClr val="dk1"/>
              </a:solidFill>
              <a:effectLst/>
              <a:latin typeface="+mn-lt"/>
              <a:ea typeface="+mn-ea"/>
              <a:cs typeface="+mn-cs"/>
            </a:rPr>
            <a:t>198</a:t>
          </a:r>
          <a:r>
            <a:rPr kumimoji="1" lang="ja-JP" altLang="ja-JP" sz="1100" b="0" i="0" baseline="0">
              <a:solidFill>
                <a:schemeClr val="dk1"/>
              </a:solidFill>
              <a:effectLst/>
              <a:latin typeface="+mn-lt"/>
              <a:ea typeface="+mn-ea"/>
              <a:cs typeface="+mn-cs"/>
            </a:rPr>
            <a:t>百万円を取り崩したが、歳入超過分を</a:t>
          </a:r>
          <a:r>
            <a:rPr kumimoji="1" lang="en-US" altLang="ja-JP" sz="1100" b="0" i="0" baseline="0">
              <a:solidFill>
                <a:schemeClr val="dk1"/>
              </a:solidFill>
              <a:effectLst/>
              <a:latin typeface="+mn-lt"/>
              <a:ea typeface="+mn-ea"/>
              <a:cs typeface="+mn-cs"/>
            </a:rPr>
            <a:t>205</a:t>
          </a:r>
          <a:r>
            <a:rPr kumimoji="1" lang="ja-JP" altLang="ja-JP" sz="1100" b="0" i="0" baseline="0">
              <a:solidFill>
                <a:schemeClr val="dk1"/>
              </a:solidFill>
              <a:effectLst/>
              <a:latin typeface="+mn-lt"/>
              <a:ea typeface="+mn-ea"/>
              <a:cs typeface="+mn-cs"/>
            </a:rPr>
            <a:t>百万円積立てたことにより増加した。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・国営筑後川下流白石土地改良事業償還金など大型の起債の償還金の一部に充てる。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19948763</v>
      </c>
      <c r="BO4" s="449"/>
      <c r="BP4" s="449"/>
      <c r="BQ4" s="449"/>
      <c r="BR4" s="449"/>
      <c r="BS4" s="449"/>
      <c r="BT4" s="449"/>
      <c r="BU4" s="450"/>
      <c r="BV4" s="448">
        <v>17439054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7.5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19179590</v>
      </c>
      <c r="BO5" s="420"/>
      <c r="BP5" s="420"/>
      <c r="BQ5" s="420"/>
      <c r="BR5" s="420"/>
      <c r="BS5" s="420"/>
      <c r="BT5" s="420"/>
      <c r="BU5" s="421"/>
      <c r="BV5" s="419">
        <v>16755644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91.6</v>
      </c>
      <c r="CU5" s="417"/>
      <c r="CV5" s="417"/>
      <c r="CW5" s="417"/>
      <c r="CX5" s="417"/>
      <c r="CY5" s="417"/>
      <c r="CZ5" s="417"/>
      <c r="DA5" s="418"/>
      <c r="DB5" s="416">
        <v>89.9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769173</v>
      </c>
      <c r="BO6" s="420"/>
      <c r="BP6" s="420"/>
      <c r="BQ6" s="420"/>
      <c r="BR6" s="420"/>
      <c r="BS6" s="420"/>
      <c r="BT6" s="420"/>
      <c r="BU6" s="421"/>
      <c r="BV6" s="419">
        <v>683410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92.1</v>
      </c>
      <c r="CU6" s="563"/>
      <c r="CV6" s="563"/>
      <c r="CW6" s="563"/>
      <c r="CX6" s="563"/>
      <c r="CY6" s="563"/>
      <c r="CZ6" s="563"/>
      <c r="DA6" s="564"/>
      <c r="DB6" s="562">
        <v>90.8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88354</v>
      </c>
      <c r="BO7" s="420"/>
      <c r="BP7" s="420"/>
      <c r="BQ7" s="420"/>
      <c r="BR7" s="420"/>
      <c r="BS7" s="420"/>
      <c r="BT7" s="420"/>
      <c r="BU7" s="421"/>
      <c r="BV7" s="419">
        <v>98616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7921754</v>
      </c>
      <c r="CU7" s="420"/>
      <c r="CV7" s="420"/>
      <c r="CW7" s="420"/>
      <c r="CX7" s="420"/>
      <c r="CY7" s="420"/>
      <c r="CZ7" s="420"/>
      <c r="DA7" s="421"/>
      <c r="DB7" s="419">
        <v>7796019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680819</v>
      </c>
      <c r="BO8" s="420"/>
      <c r="BP8" s="420"/>
      <c r="BQ8" s="420"/>
      <c r="BR8" s="420"/>
      <c r="BS8" s="420"/>
      <c r="BT8" s="420"/>
      <c r="BU8" s="421"/>
      <c r="BV8" s="419">
        <v>584794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22051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96025</v>
      </c>
      <c r="BO9" s="420"/>
      <c r="BP9" s="420"/>
      <c r="BQ9" s="420"/>
      <c r="BR9" s="420"/>
      <c r="BS9" s="420"/>
      <c r="BT9" s="420"/>
      <c r="BU9" s="421"/>
      <c r="BV9" s="419">
        <v>24154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18.8</v>
      </c>
      <c r="CU9" s="417"/>
      <c r="CV9" s="417"/>
      <c r="CW9" s="417"/>
      <c r="CX9" s="417"/>
      <c r="CY9" s="417"/>
      <c r="CZ9" s="417"/>
      <c r="DA9" s="418"/>
      <c r="DB9" s="416">
        <v>18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23941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294214</v>
      </c>
      <c r="BO10" s="420"/>
      <c r="BP10" s="420"/>
      <c r="BQ10" s="420"/>
      <c r="BR10" s="420"/>
      <c r="BS10" s="420"/>
      <c r="BT10" s="420"/>
      <c r="BU10" s="421"/>
      <c r="BV10" s="419">
        <v>383959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21398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297753</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21120</v>
      </c>
      <c r="S13" s="507"/>
      <c r="T13" s="507"/>
      <c r="U13" s="507"/>
      <c r="V13" s="508"/>
      <c r="W13" s="509" t="s">
        <v>131</v>
      </c>
      <c r="X13" s="405"/>
      <c r="Y13" s="405"/>
      <c r="Z13" s="405"/>
      <c r="AA13" s="405"/>
      <c r="AB13" s="406"/>
      <c r="AC13" s="372">
        <v>2936</v>
      </c>
      <c r="AD13" s="373"/>
      <c r="AE13" s="373"/>
      <c r="AF13" s="373"/>
      <c r="AG13" s="374"/>
      <c r="AH13" s="372">
        <v>3606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92486</v>
      </c>
      <c r="BO13" s="420"/>
      <c r="BP13" s="420"/>
      <c r="BQ13" s="420"/>
      <c r="BR13" s="420"/>
      <c r="BS13" s="420"/>
      <c r="BT13" s="420"/>
      <c r="BU13" s="421"/>
      <c r="BV13" s="419">
        <v>408113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10.1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21741</v>
      </c>
      <c r="S14" s="507"/>
      <c r="T14" s="507"/>
      <c r="U14" s="507"/>
      <c r="V14" s="508"/>
      <c r="W14" s="510"/>
      <c r="X14" s="408"/>
      <c r="Y14" s="408"/>
      <c r="Z14" s="408"/>
      <c r="AA14" s="408"/>
      <c r="AB14" s="409"/>
      <c r="AC14" s="499">
        <v>24.9</v>
      </c>
      <c r="AD14" s="500"/>
      <c r="AE14" s="500"/>
      <c r="AF14" s="500"/>
      <c r="AG14" s="501"/>
      <c r="AH14" s="499">
        <v>28.3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21533</v>
      </c>
      <c r="S15" s="507"/>
      <c r="T15" s="507"/>
      <c r="U15" s="507"/>
      <c r="V15" s="508"/>
      <c r="W15" s="509" t="s">
        <v>137</v>
      </c>
      <c r="X15" s="405"/>
      <c r="Y15" s="405"/>
      <c r="Z15" s="405"/>
      <c r="AA15" s="405"/>
      <c r="AB15" s="406"/>
      <c r="AC15" s="372">
        <v>2334</v>
      </c>
      <c r="AD15" s="373"/>
      <c r="AE15" s="373"/>
      <c r="AF15" s="373"/>
      <c r="AG15" s="374"/>
      <c r="AH15" s="372">
        <v>2411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2398659</v>
      </c>
      <c r="BO15" s="449"/>
      <c r="BP15" s="449"/>
      <c r="BQ15" s="449"/>
      <c r="BR15" s="449"/>
      <c r="BS15" s="449"/>
      <c r="BT15" s="449"/>
      <c r="BU15" s="450"/>
      <c r="BV15" s="448">
        <v>2361911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19.8</v>
      </c>
      <c r="AD16" s="500"/>
      <c r="AE16" s="500"/>
      <c r="AF16" s="500"/>
      <c r="AG16" s="501"/>
      <c r="AH16" s="499">
        <v>18.899999999999999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7303370</v>
      </c>
      <c r="BO16" s="420"/>
      <c r="BP16" s="420"/>
      <c r="BQ16" s="420"/>
      <c r="BR16" s="420"/>
      <c r="BS16" s="420"/>
      <c r="BT16" s="420"/>
      <c r="BU16" s="421"/>
      <c r="BV16" s="419">
        <v>7111289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6543</v>
      </c>
      <c r="AD17" s="373"/>
      <c r="AE17" s="373"/>
      <c r="AF17" s="373"/>
      <c r="AG17" s="374"/>
      <c r="AH17" s="372">
        <v>6735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2976455</v>
      </c>
      <c r="BO17" s="420"/>
      <c r="BP17" s="420"/>
      <c r="BQ17" s="420"/>
      <c r="BR17" s="420"/>
      <c r="BS17" s="420"/>
      <c r="BT17" s="420"/>
      <c r="BU17" s="421"/>
      <c r="BV17" s="419">
        <v>2959774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99.56</v>
      </c>
      <c r="M18" s="472"/>
      <c r="N18" s="472"/>
      <c r="O18" s="472"/>
      <c r="P18" s="472"/>
      <c r="Q18" s="472"/>
      <c r="R18" s="473"/>
      <c r="S18" s="473"/>
      <c r="T18" s="473"/>
      <c r="U18" s="473"/>
      <c r="V18" s="474"/>
      <c r="W18" s="490"/>
      <c r="X18" s="491"/>
      <c r="Y18" s="491"/>
      <c r="Z18" s="491"/>
      <c r="AA18" s="491"/>
      <c r="AB18" s="515"/>
      <c r="AC18" s="389">
        <v>55.4</v>
      </c>
      <c r="AD18" s="390"/>
      <c r="AE18" s="390"/>
      <c r="AF18" s="390"/>
      <c r="AG18" s="475"/>
      <c r="AH18" s="389">
        <v>52.8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7474774</v>
      </c>
      <c r="BO18" s="420"/>
      <c r="BP18" s="420"/>
      <c r="BQ18" s="420"/>
      <c r="BR18" s="420"/>
      <c r="BS18" s="420"/>
      <c r="BT18" s="420"/>
      <c r="BU18" s="421"/>
      <c r="BV18" s="419">
        <v>7028423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10290197</v>
      </c>
      <c r="BO19" s="420"/>
      <c r="BP19" s="420"/>
      <c r="BQ19" s="420"/>
      <c r="BR19" s="420"/>
      <c r="BS19" s="420"/>
      <c r="BT19" s="420"/>
      <c r="BU19" s="421"/>
      <c r="BV19" s="419">
        <v>9606324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7247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14644548</v>
      </c>
      <c r="BO22" s="449"/>
      <c r="BP22" s="449"/>
      <c r="BQ22" s="449"/>
      <c r="BR22" s="449"/>
      <c r="BS22" s="449"/>
      <c r="BT22" s="449"/>
      <c r="BU22" s="450"/>
      <c r="BV22" s="448">
        <v>14019949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10581530</v>
      </c>
      <c r="BO23" s="420"/>
      <c r="BP23" s="420"/>
      <c r="BQ23" s="420"/>
      <c r="BR23" s="420"/>
      <c r="BS23" s="420"/>
      <c r="BT23" s="420"/>
      <c r="BU23" s="421"/>
      <c r="BV23" s="419">
        <v>11574171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7760</v>
      </c>
      <c r="R24" s="373"/>
      <c r="S24" s="373"/>
      <c r="T24" s="373"/>
      <c r="U24" s="373"/>
      <c r="V24" s="374"/>
      <c r="W24" s="462"/>
      <c r="X24" s="399"/>
      <c r="Y24" s="400"/>
      <c r="Z24" s="375" t="s">
        <v>162</v>
      </c>
      <c r="AA24" s="376"/>
      <c r="AB24" s="376"/>
      <c r="AC24" s="376"/>
      <c r="AD24" s="376"/>
      <c r="AE24" s="376"/>
      <c r="AF24" s="376"/>
      <c r="AG24" s="377"/>
      <c r="AH24" s="372">
        <v>232</v>
      </c>
      <c r="AI24" s="373"/>
      <c r="AJ24" s="373"/>
      <c r="AK24" s="373"/>
      <c r="AL24" s="374"/>
      <c r="AM24" s="372">
        <v>741008</v>
      </c>
      <c r="AN24" s="373"/>
      <c r="AO24" s="373"/>
      <c r="AP24" s="373"/>
      <c r="AQ24" s="373"/>
      <c r="AR24" s="374"/>
      <c r="AS24" s="372">
        <v>3194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10982433</v>
      </c>
      <c r="BO24" s="420"/>
      <c r="BP24" s="420"/>
      <c r="BQ24" s="420"/>
      <c r="BR24" s="420"/>
      <c r="BS24" s="420"/>
      <c r="BT24" s="420"/>
      <c r="BU24" s="421"/>
      <c r="BV24" s="419">
        <v>9908689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1031339</v>
      </c>
      <c r="BO25" s="449"/>
      <c r="BP25" s="449"/>
      <c r="BQ25" s="449"/>
      <c r="BR25" s="449"/>
      <c r="BS25" s="449"/>
      <c r="BT25" s="449"/>
      <c r="BU25" s="450"/>
      <c r="BV25" s="448">
        <v>1152652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5380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19719</v>
      </c>
      <c r="AN26" s="373"/>
      <c r="AO26" s="373"/>
      <c r="AP26" s="373"/>
      <c r="AQ26" s="373"/>
      <c r="AR26" s="374"/>
      <c r="AS26" s="372">
        <v>2817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3280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385000</v>
      </c>
      <c r="BO27" s="454"/>
      <c r="BP27" s="454"/>
      <c r="BQ27" s="454"/>
      <c r="BR27" s="454"/>
      <c r="BS27" s="454"/>
      <c r="BT27" s="454"/>
      <c r="BU27" s="455"/>
      <c r="BV27" s="453">
        <v>385000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2740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2830914</v>
      </c>
      <c r="BO28" s="449"/>
      <c r="BP28" s="449"/>
      <c r="BQ28" s="449"/>
      <c r="BR28" s="449"/>
      <c r="BS28" s="449"/>
      <c r="BT28" s="449"/>
      <c r="BU28" s="450"/>
      <c r="BV28" s="448">
        <v>2834452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14</v>
      </c>
      <c r="M29" s="373"/>
      <c r="N29" s="373"/>
      <c r="O29" s="373"/>
      <c r="P29" s="374"/>
      <c r="Q29" s="372">
        <v>2550</v>
      </c>
      <c r="R29" s="373"/>
      <c r="S29" s="373"/>
      <c r="T29" s="373"/>
      <c r="U29" s="373"/>
      <c r="V29" s="374"/>
      <c r="W29" s="463"/>
      <c r="X29" s="464"/>
      <c r="Y29" s="465"/>
      <c r="Z29" s="375" t="s">
        <v>178</v>
      </c>
      <c r="AA29" s="376"/>
      <c r="AB29" s="376"/>
      <c r="AC29" s="376"/>
      <c r="AD29" s="376"/>
      <c r="AE29" s="376"/>
      <c r="AF29" s="376"/>
      <c r="AG29" s="377"/>
      <c r="AH29" s="372">
        <v>234</v>
      </c>
      <c r="AI29" s="373"/>
      <c r="AJ29" s="373"/>
      <c r="AK29" s="373"/>
      <c r="AL29" s="374"/>
      <c r="AM29" s="372">
        <v>749580</v>
      </c>
      <c r="AN29" s="373"/>
      <c r="AO29" s="373"/>
      <c r="AP29" s="373"/>
      <c r="AQ29" s="373"/>
      <c r="AR29" s="374"/>
      <c r="AS29" s="372">
        <v>3203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2019572</v>
      </c>
      <c r="BO29" s="420"/>
      <c r="BP29" s="420"/>
      <c r="BQ29" s="420"/>
      <c r="BR29" s="420"/>
      <c r="BS29" s="420"/>
      <c r="BT29" s="420"/>
      <c r="BU29" s="421"/>
      <c r="BV29" s="419">
        <v>2013022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4571062</v>
      </c>
      <c r="BO30" s="454"/>
      <c r="BP30" s="454"/>
      <c r="BQ30" s="454"/>
      <c r="BR30" s="454"/>
      <c r="BS30" s="454"/>
      <c r="BT30" s="454"/>
      <c r="BU30" s="455"/>
      <c r="BV30" s="453">
        <v>4577857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白石町国民健康保険特別会計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白石町下水道事業会計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杵藤地区広域市町村圏組合（一般会計）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財団法人文化振興財団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白石町後期高齢者医療特別会計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杵藤地区広域市町村圏組合（特別会計）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株式会社只江川スポーツパーク</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佐賀県市町総合事務組合（一般会計）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佐賀県市町総合事務組合（特別会計）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佐賀県西部広域環境組合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杵島地区衛生処理組合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11</v>
      </c>
      <c r="BX40" s="367"/>
      <c r="BY40" s="368" t="str">
        <f>IF('各会計、関係団体の財政状況及び健全化判断比率'!B74="","",'各会計、関係団体の財政状況及び健全化判断比率'!B74)</f>
        <v>佐賀県後期高齢者医療広域連合（一般会計）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12</v>
      </c>
      <c r="BX41" s="367"/>
      <c r="BY41" s="368" t="str">
        <f>IF('各会計、関係団体の財政状況及び健全化判断比率'!B75="","",'各会計、関係団体の財政状況及び健全化判断比率'!B75)</f>
        <v>佐賀県後期高齢者医療広域連合（特別会計）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13</v>
      </c>
      <c r="BX42" s="367"/>
      <c r="BY42" s="368" t="str">
        <f>IF('各会計、関係団体の財政状況及び健全化判断比率'!B76="","",'各会計、関係団体の財政状況及び健全化判断比率'!B76)</f>
        <v>佐賀西部広域水道企業団（水道事業会計）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14</v>
      </c>
      <c r="BX43" s="367"/>
      <c r="BY43" s="368" t="str">
        <f>IF('各会計、関係団体の財政状況及び健全化判断比率'!B77="","",'各会計、関係団体の財政状況及び健全化判断比率'!B77)</f>
        <v>佐賀西部広域水道企業団（用水供給事業会計）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5IMMw4At42+mveCBkAMjsR6x/pq+uGpU4P0V9Y8nwhCUA+w6N3n9FEFrTVeIjNTx4jo0yojTupOyQMH+caIjvA==" saltValue="JB2OlNy2/rmug31f0BF5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2459985</v>
      </c>
      <c r="S5" s="677"/>
      <c r="T5" s="677"/>
      <c r="U5" s="677"/>
      <c r="V5" s="677"/>
      <c r="W5" s="677"/>
      <c r="X5" s="677"/>
      <c r="Y5" s="702"/>
      <c r="Z5" s="715">
        <v>12.3</v>
      </c>
      <c r="AA5" s="715"/>
      <c r="AB5" s="715"/>
      <c r="AC5" s="715"/>
      <c r="AD5" s="716">
        <v>2459985</v>
      </c>
      <c r="AE5" s="716"/>
      <c r="AF5" s="716"/>
      <c r="AG5" s="716"/>
      <c r="AH5" s="716"/>
      <c r="AI5" s="716"/>
      <c r="AJ5" s="716"/>
      <c r="AK5" s="716"/>
      <c r="AL5" s="703">
        <v>30.3</v>
      </c>
      <c r="AM5" s="685"/>
      <c r="AN5" s="685"/>
      <c r="AO5" s="704"/>
      <c r="AP5" s="679" t="s">
        <v>217</v>
      </c>
      <c r="AQ5" s="680"/>
      <c r="AR5" s="680"/>
      <c r="AS5" s="680"/>
      <c r="AT5" s="680"/>
      <c r="AU5" s="680"/>
      <c r="AV5" s="680"/>
      <c r="AW5" s="680"/>
      <c r="AX5" s="680"/>
      <c r="AY5" s="680"/>
      <c r="AZ5" s="680"/>
      <c r="BA5" s="680"/>
      <c r="BB5" s="680"/>
      <c r="BC5" s="680"/>
      <c r="BD5" s="680"/>
      <c r="BE5" s="680"/>
      <c r="BF5" s="681"/>
      <c r="BG5" s="621">
        <v>2459985</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136056</v>
      </c>
      <c r="S6" s="622"/>
      <c r="T6" s="622"/>
      <c r="U6" s="622"/>
      <c r="V6" s="622"/>
      <c r="W6" s="622"/>
      <c r="X6" s="622"/>
      <c r="Y6" s="623"/>
      <c r="Z6" s="659">
        <v>0.7</v>
      </c>
      <c r="AA6" s="659"/>
      <c r="AB6" s="659"/>
      <c r="AC6" s="659"/>
      <c r="AD6" s="660">
        <v>136056</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2459985</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113907</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113893</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785</v>
      </c>
      <c r="S7" s="622"/>
      <c r="T7" s="622"/>
      <c r="U7" s="622"/>
      <c r="V7" s="622"/>
      <c r="W7" s="622"/>
      <c r="X7" s="622"/>
      <c r="Y7" s="623"/>
      <c r="Z7" s="659">
        <v>0</v>
      </c>
      <c r="AA7" s="659"/>
      <c r="AB7" s="659"/>
      <c r="AC7" s="659"/>
      <c r="AD7" s="660">
        <v>785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1137654</v>
      </c>
      <c r="BH7" s="622"/>
      <c r="BI7" s="622"/>
      <c r="BJ7" s="622"/>
      <c r="BK7" s="622"/>
      <c r="BL7" s="622"/>
      <c r="BM7" s="622"/>
      <c r="BN7" s="623"/>
      <c r="BO7" s="659">
        <v>46.2</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3450241</v>
      </c>
      <c r="CS7" s="622"/>
      <c r="CT7" s="622"/>
      <c r="CU7" s="622"/>
      <c r="CV7" s="622"/>
      <c r="CW7" s="622"/>
      <c r="CX7" s="622"/>
      <c r="CY7" s="623"/>
      <c r="CZ7" s="659">
        <v>18</v>
      </c>
      <c r="DA7" s="659"/>
      <c r="DB7" s="659"/>
      <c r="DC7" s="659"/>
      <c r="DD7" s="627">
        <v>47802</v>
      </c>
      <c r="DE7" s="622"/>
      <c r="DF7" s="622"/>
      <c r="DG7" s="622"/>
      <c r="DH7" s="622"/>
      <c r="DI7" s="622"/>
      <c r="DJ7" s="622"/>
      <c r="DK7" s="622"/>
      <c r="DL7" s="622"/>
      <c r="DM7" s="622"/>
      <c r="DN7" s="622"/>
      <c r="DO7" s="622"/>
      <c r="DP7" s="623"/>
      <c r="DQ7" s="627">
        <v>1856484</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9105</v>
      </c>
      <c r="S8" s="622"/>
      <c r="T8" s="622"/>
      <c r="U8" s="622"/>
      <c r="V8" s="622"/>
      <c r="W8" s="622"/>
      <c r="X8" s="622"/>
      <c r="Y8" s="623"/>
      <c r="Z8" s="659">
        <v>0</v>
      </c>
      <c r="AA8" s="659"/>
      <c r="AB8" s="659"/>
      <c r="AC8" s="659"/>
      <c r="AD8" s="660">
        <v>9105</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40405</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4036281</v>
      </c>
      <c r="CS8" s="622"/>
      <c r="CT8" s="622"/>
      <c r="CU8" s="622"/>
      <c r="CV8" s="622"/>
      <c r="CW8" s="622"/>
      <c r="CX8" s="622"/>
      <c r="CY8" s="623"/>
      <c r="CZ8" s="659">
        <v>21</v>
      </c>
      <c r="DA8" s="659"/>
      <c r="DB8" s="659"/>
      <c r="DC8" s="659"/>
      <c r="DD8" s="627">
        <v>217058</v>
      </c>
      <c r="DE8" s="622"/>
      <c r="DF8" s="622"/>
      <c r="DG8" s="622"/>
      <c r="DH8" s="622"/>
      <c r="DI8" s="622"/>
      <c r="DJ8" s="622"/>
      <c r="DK8" s="622"/>
      <c r="DL8" s="622"/>
      <c r="DM8" s="622"/>
      <c r="DN8" s="622"/>
      <c r="DO8" s="622"/>
      <c r="DP8" s="623"/>
      <c r="DQ8" s="627">
        <v>1712056</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10271</v>
      </c>
      <c r="S9" s="622"/>
      <c r="T9" s="622"/>
      <c r="U9" s="622"/>
      <c r="V9" s="622"/>
      <c r="W9" s="622"/>
      <c r="X9" s="622"/>
      <c r="Y9" s="623"/>
      <c r="Z9" s="659">
        <v>0.1</v>
      </c>
      <c r="AA9" s="659"/>
      <c r="AB9" s="659"/>
      <c r="AC9" s="659"/>
      <c r="AD9" s="660">
        <v>10271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1033162</v>
      </c>
      <c r="BH9" s="622"/>
      <c r="BI9" s="622"/>
      <c r="BJ9" s="622"/>
      <c r="BK9" s="622"/>
      <c r="BL9" s="622"/>
      <c r="BM9" s="622"/>
      <c r="BN9" s="623"/>
      <c r="BO9" s="659">
        <v>42</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1067078</v>
      </c>
      <c r="CS9" s="622"/>
      <c r="CT9" s="622"/>
      <c r="CU9" s="622"/>
      <c r="CV9" s="622"/>
      <c r="CW9" s="622"/>
      <c r="CX9" s="622"/>
      <c r="CY9" s="623"/>
      <c r="CZ9" s="659">
        <v>5.6</v>
      </c>
      <c r="DA9" s="659"/>
      <c r="DB9" s="659"/>
      <c r="DC9" s="659"/>
      <c r="DD9" s="627">
        <v>34967</v>
      </c>
      <c r="DE9" s="622"/>
      <c r="DF9" s="622"/>
      <c r="DG9" s="622"/>
      <c r="DH9" s="622"/>
      <c r="DI9" s="622"/>
      <c r="DJ9" s="622"/>
      <c r="DK9" s="622"/>
      <c r="DL9" s="622"/>
      <c r="DM9" s="622"/>
      <c r="DN9" s="622"/>
      <c r="DO9" s="622"/>
      <c r="DP9" s="623"/>
      <c r="DQ9" s="627">
        <v>761634</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32211</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2093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93</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509216</v>
      </c>
      <c r="S11" s="622"/>
      <c r="T11" s="622"/>
      <c r="U11" s="622"/>
      <c r="V11" s="622"/>
      <c r="W11" s="622"/>
      <c r="X11" s="622"/>
      <c r="Y11" s="623"/>
      <c r="Z11" s="624">
        <v>2.6</v>
      </c>
      <c r="AA11" s="625"/>
      <c r="AB11" s="625"/>
      <c r="AC11" s="626"/>
      <c r="AD11" s="627">
        <v>509216</v>
      </c>
      <c r="AE11" s="622"/>
      <c r="AF11" s="622"/>
      <c r="AG11" s="622"/>
      <c r="AH11" s="622"/>
      <c r="AI11" s="622"/>
      <c r="AJ11" s="622"/>
      <c r="AK11" s="623"/>
      <c r="AL11" s="624">
        <v>6.3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31876</v>
      </c>
      <c r="BH11" s="622"/>
      <c r="BI11" s="622"/>
      <c r="BJ11" s="622"/>
      <c r="BK11" s="622"/>
      <c r="BL11" s="622"/>
      <c r="BM11" s="622"/>
      <c r="BN11" s="623"/>
      <c r="BO11" s="659">
        <v>1.3</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2759742</v>
      </c>
      <c r="CS11" s="622"/>
      <c r="CT11" s="622"/>
      <c r="CU11" s="622"/>
      <c r="CV11" s="622"/>
      <c r="CW11" s="622"/>
      <c r="CX11" s="622"/>
      <c r="CY11" s="623"/>
      <c r="CZ11" s="659">
        <v>14.4</v>
      </c>
      <c r="DA11" s="659"/>
      <c r="DB11" s="659"/>
      <c r="DC11" s="659"/>
      <c r="DD11" s="627">
        <v>1897386</v>
      </c>
      <c r="DE11" s="622"/>
      <c r="DF11" s="622"/>
      <c r="DG11" s="622"/>
      <c r="DH11" s="622"/>
      <c r="DI11" s="622"/>
      <c r="DJ11" s="622"/>
      <c r="DK11" s="622"/>
      <c r="DL11" s="622"/>
      <c r="DM11" s="622"/>
      <c r="DN11" s="622"/>
      <c r="DO11" s="622"/>
      <c r="DP11" s="623"/>
      <c r="DQ11" s="627">
        <v>667478</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1207</v>
      </c>
      <c r="S12" s="622"/>
      <c r="T12" s="622"/>
      <c r="U12" s="622"/>
      <c r="V12" s="622"/>
      <c r="W12" s="622"/>
      <c r="X12" s="622"/>
      <c r="Y12" s="623"/>
      <c r="Z12" s="659">
        <v>0</v>
      </c>
      <c r="AA12" s="659"/>
      <c r="AB12" s="659"/>
      <c r="AC12" s="659"/>
      <c r="AD12" s="660">
        <v>1207</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1022429</v>
      </c>
      <c r="BH12" s="622"/>
      <c r="BI12" s="622"/>
      <c r="BJ12" s="622"/>
      <c r="BK12" s="622"/>
      <c r="BL12" s="622"/>
      <c r="BM12" s="622"/>
      <c r="BN12" s="623"/>
      <c r="BO12" s="659">
        <v>41.6</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189186</v>
      </c>
      <c r="CS12" s="622"/>
      <c r="CT12" s="622"/>
      <c r="CU12" s="622"/>
      <c r="CV12" s="622"/>
      <c r="CW12" s="622"/>
      <c r="CX12" s="622"/>
      <c r="CY12" s="623"/>
      <c r="CZ12" s="659">
        <v>1</v>
      </c>
      <c r="DA12" s="659"/>
      <c r="DB12" s="659"/>
      <c r="DC12" s="659"/>
      <c r="DD12" s="627">
        <v>2694</v>
      </c>
      <c r="DE12" s="622"/>
      <c r="DF12" s="622"/>
      <c r="DG12" s="622"/>
      <c r="DH12" s="622"/>
      <c r="DI12" s="622"/>
      <c r="DJ12" s="622"/>
      <c r="DK12" s="622"/>
      <c r="DL12" s="622"/>
      <c r="DM12" s="622"/>
      <c r="DN12" s="622"/>
      <c r="DO12" s="622"/>
      <c r="DP12" s="623"/>
      <c r="DQ12" s="627">
        <v>133599</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1021941</v>
      </c>
      <c r="BH13" s="622"/>
      <c r="BI13" s="622"/>
      <c r="BJ13" s="622"/>
      <c r="BK13" s="622"/>
      <c r="BL13" s="622"/>
      <c r="BM13" s="622"/>
      <c r="BN13" s="623"/>
      <c r="BO13" s="659">
        <v>41.5</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1289060</v>
      </c>
      <c r="CS13" s="622"/>
      <c r="CT13" s="622"/>
      <c r="CU13" s="622"/>
      <c r="CV13" s="622"/>
      <c r="CW13" s="622"/>
      <c r="CX13" s="622"/>
      <c r="CY13" s="623"/>
      <c r="CZ13" s="659">
        <v>6.7</v>
      </c>
      <c r="DA13" s="659"/>
      <c r="DB13" s="659"/>
      <c r="DC13" s="659"/>
      <c r="DD13" s="627">
        <v>592975</v>
      </c>
      <c r="DE13" s="622"/>
      <c r="DF13" s="622"/>
      <c r="DG13" s="622"/>
      <c r="DH13" s="622"/>
      <c r="DI13" s="622"/>
      <c r="DJ13" s="622"/>
      <c r="DK13" s="622"/>
      <c r="DL13" s="622"/>
      <c r="DM13" s="622"/>
      <c r="DN13" s="622"/>
      <c r="DO13" s="622"/>
      <c r="DP13" s="623"/>
      <c r="DQ13" s="627">
        <v>763847</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856</v>
      </c>
      <c r="S14" s="622"/>
      <c r="T14" s="622"/>
      <c r="U14" s="622"/>
      <c r="V14" s="622"/>
      <c r="W14" s="622"/>
      <c r="X14" s="622"/>
      <c r="Y14" s="623"/>
      <c r="Z14" s="659">
        <v>0</v>
      </c>
      <c r="AA14" s="659"/>
      <c r="AB14" s="659"/>
      <c r="AC14" s="659"/>
      <c r="AD14" s="660">
        <v>856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110387</v>
      </c>
      <c r="BH14" s="622"/>
      <c r="BI14" s="622"/>
      <c r="BJ14" s="622"/>
      <c r="BK14" s="622"/>
      <c r="BL14" s="622"/>
      <c r="BM14" s="622"/>
      <c r="BN14" s="623"/>
      <c r="BO14" s="659">
        <v>4.5</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505384</v>
      </c>
      <c r="CS14" s="622"/>
      <c r="CT14" s="622"/>
      <c r="CU14" s="622"/>
      <c r="CV14" s="622"/>
      <c r="CW14" s="622"/>
      <c r="CX14" s="622"/>
      <c r="CY14" s="623"/>
      <c r="CZ14" s="659">
        <v>2.6</v>
      </c>
      <c r="DA14" s="659"/>
      <c r="DB14" s="659"/>
      <c r="DC14" s="659"/>
      <c r="DD14" s="627">
        <v>10238</v>
      </c>
      <c r="DE14" s="622"/>
      <c r="DF14" s="622"/>
      <c r="DG14" s="622"/>
      <c r="DH14" s="622"/>
      <c r="DI14" s="622"/>
      <c r="DJ14" s="622"/>
      <c r="DK14" s="622"/>
      <c r="DL14" s="622"/>
      <c r="DM14" s="622"/>
      <c r="DN14" s="622"/>
      <c r="DO14" s="622"/>
      <c r="DP14" s="623"/>
      <c r="DQ14" s="627">
        <v>459707</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189515</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3821941</v>
      </c>
      <c r="CS15" s="622"/>
      <c r="CT15" s="622"/>
      <c r="CU15" s="622"/>
      <c r="CV15" s="622"/>
      <c r="CW15" s="622"/>
      <c r="CX15" s="622"/>
      <c r="CY15" s="623"/>
      <c r="CZ15" s="659">
        <v>19.899999999999999</v>
      </c>
      <c r="DA15" s="659"/>
      <c r="DB15" s="659"/>
      <c r="DC15" s="659"/>
      <c r="DD15" s="627">
        <v>2419805</v>
      </c>
      <c r="DE15" s="622"/>
      <c r="DF15" s="622"/>
      <c r="DG15" s="622"/>
      <c r="DH15" s="622"/>
      <c r="DI15" s="622"/>
      <c r="DJ15" s="622"/>
      <c r="DK15" s="622"/>
      <c r="DL15" s="622"/>
      <c r="DM15" s="622"/>
      <c r="DN15" s="622"/>
      <c r="DO15" s="622"/>
      <c r="DP15" s="623"/>
      <c r="DQ15" s="627">
        <v>1116479</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11823</v>
      </c>
      <c r="S16" s="622"/>
      <c r="T16" s="622"/>
      <c r="U16" s="622"/>
      <c r="V16" s="622"/>
      <c r="W16" s="622"/>
      <c r="X16" s="622"/>
      <c r="Y16" s="623"/>
      <c r="Z16" s="659">
        <v>0.1</v>
      </c>
      <c r="AA16" s="659"/>
      <c r="AB16" s="659"/>
      <c r="AC16" s="659"/>
      <c r="AD16" s="660">
        <v>11823</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36088</v>
      </c>
      <c r="S17" s="622"/>
      <c r="T17" s="622"/>
      <c r="U17" s="622"/>
      <c r="V17" s="622"/>
      <c r="W17" s="622"/>
      <c r="X17" s="622"/>
      <c r="Y17" s="623"/>
      <c r="Z17" s="659">
        <v>0.2</v>
      </c>
      <c r="AA17" s="659"/>
      <c r="AB17" s="659"/>
      <c r="AC17" s="659"/>
      <c r="AD17" s="660">
        <v>36088</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1944677</v>
      </c>
      <c r="CS17" s="622"/>
      <c r="CT17" s="622"/>
      <c r="CU17" s="622"/>
      <c r="CV17" s="622"/>
      <c r="CW17" s="622"/>
      <c r="CX17" s="622"/>
      <c r="CY17" s="623"/>
      <c r="CZ17" s="659">
        <v>10.1</v>
      </c>
      <c r="DA17" s="659"/>
      <c r="DB17" s="659"/>
      <c r="DC17" s="659"/>
      <c r="DD17" s="627" t="s">
        <v>122</v>
      </c>
      <c r="DE17" s="622"/>
      <c r="DF17" s="622"/>
      <c r="DG17" s="622"/>
      <c r="DH17" s="622"/>
      <c r="DI17" s="622"/>
      <c r="DJ17" s="622"/>
      <c r="DK17" s="622"/>
      <c r="DL17" s="622"/>
      <c r="DM17" s="622"/>
      <c r="DN17" s="622"/>
      <c r="DO17" s="622"/>
      <c r="DP17" s="623"/>
      <c r="DQ17" s="627">
        <v>1935754</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15762</v>
      </c>
      <c r="S18" s="622"/>
      <c r="T18" s="622"/>
      <c r="U18" s="622"/>
      <c r="V18" s="622"/>
      <c r="W18" s="622"/>
      <c r="X18" s="622"/>
      <c r="Y18" s="623"/>
      <c r="Z18" s="659">
        <v>0.1</v>
      </c>
      <c r="AA18" s="659"/>
      <c r="AB18" s="659"/>
      <c r="AC18" s="659"/>
      <c r="AD18" s="660">
        <v>15762</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14544</v>
      </c>
      <c r="S19" s="622"/>
      <c r="T19" s="622"/>
      <c r="U19" s="622"/>
      <c r="V19" s="622"/>
      <c r="W19" s="622"/>
      <c r="X19" s="622"/>
      <c r="Y19" s="623"/>
      <c r="Z19" s="659">
        <v>0.1</v>
      </c>
      <c r="AA19" s="659"/>
      <c r="AB19" s="659"/>
      <c r="AC19" s="659"/>
      <c r="AD19" s="660">
        <v>14544</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1218</v>
      </c>
      <c r="S20" s="622"/>
      <c r="T20" s="622"/>
      <c r="U20" s="622"/>
      <c r="V20" s="622"/>
      <c r="W20" s="622"/>
      <c r="X20" s="622"/>
      <c r="Y20" s="623"/>
      <c r="Z20" s="659">
        <v>0</v>
      </c>
      <c r="AA20" s="659"/>
      <c r="AB20" s="659"/>
      <c r="AC20" s="659"/>
      <c r="AD20" s="660">
        <v>1218</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19179590</v>
      </c>
      <c r="CS20" s="622"/>
      <c r="CT20" s="622"/>
      <c r="CU20" s="622"/>
      <c r="CV20" s="622"/>
      <c r="CW20" s="622"/>
      <c r="CX20" s="622"/>
      <c r="CY20" s="623"/>
      <c r="CZ20" s="659">
        <v>100</v>
      </c>
      <c r="DA20" s="659"/>
      <c r="DB20" s="659"/>
      <c r="DC20" s="659"/>
      <c r="DD20" s="627">
        <v>5222925</v>
      </c>
      <c r="DE20" s="622"/>
      <c r="DF20" s="622"/>
      <c r="DG20" s="622"/>
      <c r="DH20" s="622"/>
      <c r="DI20" s="622"/>
      <c r="DJ20" s="622"/>
      <c r="DK20" s="622"/>
      <c r="DL20" s="622"/>
      <c r="DM20" s="622"/>
      <c r="DN20" s="622"/>
      <c r="DO20" s="622"/>
      <c r="DP20" s="623"/>
      <c r="DQ20" s="627">
        <v>9521024</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5427308</v>
      </c>
      <c r="S21" s="622"/>
      <c r="T21" s="622"/>
      <c r="U21" s="622"/>
      <c r="V21" s="622"/>
      <c r="W21" s="622"/>
      <c r="X21" s="622"/>
      <c r="Y21" s="623"/>
      <c r="Z21" s="659">
        <v>27.2</v>
      </c>
      <c r="AA21" s="659"/>
      <c r="AB21" s="659"/>
      <c r="AC21" s="659"/>
      <c r="AD21" s="660">
        <v>4904711</v>
      </c>
      <c r="AE21" s="660"/>
      <c r="AF21" s="660"/>
      <c r="AG21" s="660"/>
      <c r="AH21" s="660"/>
      <c r="AI21" s="660"/>
      <c r="AJ21" s="660"/>
      <c r="AK21" s="660"/>
      <c r="AL21" s="624">
        <v>60.4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4904711</v>
      </c>
      <c r="S22" s="622"/>
      <c r="T22" s="622"/>
      <c r="U22" s="622"/>
      <c r="V22" s="622"/>
      <c r="W22" s="622"/>
      <c r="X22" s="622"/>
      <c r="Y22" s="623"/>
      <c r="Z22" s="659">
        <v>24.6</v>
      </c>
      <c r="AA22" s="659"/>
      <c r="AB22" s="659"/>
      <c r="AC22" s="659"/>
      <c r="AD22" s="660">
        <v>4904711</v>
      </c>
      <c r="AE22" s="660"/>
      <c r="AF22" s="660"/>
      <c r="AG22" s="660"/>
      <c r="AH22" s="660"/>
      <c r="AI22" s="660"/>
      <c r="AJ22" s="660"/>
      <c r="AK22" s="660"/>
      <c r="AL22" s="624">
        <v>60.4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522597</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6489675</v>
      </c>
      <c r="CS24" s="677"/>
      <c r="CT24" s="677"/>
      <c r="CU24" s="677"/>
      <c r="CV24" s="677"/>
      <c r="CW24" s="677"/>
      <c r="CX24" s="677"/>
      <c r="CY24" s="702"/>
      <c r="CZ24" s="703">
        <v>33.799999999999997</v>
      </c>
      <c r="DA24" s="685"/>
      <c r="DB24" s="685"/>
      <c r="DC24" s="705"/>
      <c r="DD24" s="701">
        <v>4256945</v>
      </c>
      <c r="DE24" s="677"/>
      <c r="DF24" s="677"/>
      <c r="DG24" s="677"/>
      <c r="DH24" s="677"/>
      <c r="DI24" s="677"/>
      <c r="DJ24" s="677"/>
      <c r="DK24" s="702"/>
      <c r="DL24" s="701">
        <v>4238018</v>
      </c>
      <c r="DM24" s="677"/>
      <c r="DN24" s="677"/>
      <c r="DO24" s="677"/>
      <c r="DP24" s="677"/>
      <c r="DQ24" s="677"/>
      <c r="DR24" s="677"/>
      <c r="DS24" s="677"/>
      <c r="DT24" s="677"/>
      <c r="DU24" s="677"/>
      <c r="DV24" s="702"/>
      <c r="DW24" s="703">
        <v>51.9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8618462</v>
      </c>
      <c r="S25" s="622"/>
      <c r="T25" s="622"/>
      <c r="U25" s="622"/>
      <c r="V25" s="622"/>
      <c r="W25" s="622"/>
      <c r="X25" s="622"/>
      <c r="Y25" s="623"/>
      <c r="Z25" s="659">
        <v>43.2</v>
      </c>
      <c r="AA25" s="659"/>
      <c r="AB25" s="659"/>
      <c r="AC25" s="659"/>
      <c r="AD25" s="660">
        <v>8095865</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2420640</v>
      </c>
      <c r="CS25" s="634"/>
      <c r="CT25" s="634"/>
      <c r="CU25" s="634"/>
      <c r="CV25" s="634"/>
      <c r="CW25" s="634"/>
      <c r="CX25" s="634"/>
      <c r="CY25" s="635"/>
      <c r="CZ25" s="624">
        <v>12.6</v>
      </c>
      <c r="DA25" s="636"/>
      <c r="DB25" s="636"/>
      <c r="DC25" s="637"/>
      <c r="DD25" s="627">
        <v>2118115</v>
      </c>
      <c r="DE25" s="634"/>
      <c r="DF25" s="634"/>
      <c r="DG25" s="634"/>
      <c r="DH25" s="634"/>
      <c r="DI25" s="634"/>
      <c r="DJ25" s="634"/>
      <c r="DK25" s="635"/>
      <c r="DL25" s="627">
        <v>2099188</v>
      </c>
      <c r="DM25" s="634"/>
      <c r="DN25" s="634"/>
      <c r="DO25" s="634"/>
      <c r="DP25" s="634"/>
      <c r="DQ25" s="634"/>
      <c r="DR25" s="634"/>
      <c r="DS25" s="634"/>
      <c r="DT25" s="634"/>
      <c r="DU25" s="634"/>
      <c r="DV25" s="635"/>
      <c r="DW25" s="624">
        <v>25.7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3066</v>
      </c>
      <c r="S26" s="622"/>
      <c r="T26" s="622"/>
      <c r="U26" s="622"/>
      <c r="V26" s="622"/>
      <c r="W26" s="622"/>
      <c r="X26" s="622"/>
      <c r="Y26" s="623"/>
      <c r="Z26" s="659">
        <v>0</v>
      </c>
      <c r="AA26" s="659"/>
      <c r="AB26" s="659"/>
      <c r="AC26" s="659"/>
      <c r="AD26" s="660">
        <v>3066</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1449310</v>
      </c>
      <c r="CS26" s="622"/>
      <c r="CT26" s="622"/>
      <c r="CU26" s="622"/>
      <c r="CV26" s="622"/>
      <c r="CW26" s="622"/>
      <c r="CX26" s="622"/>
      <c r="CY26" s="623"/>
      <c r="CZ26" s="624">
        <v>7.6</v>
      </c>
      <c r="DA26" s="636"/>
      <c r="DB26" s="636"/>
      <c r="DC26" s="637"/>
      <c r="DD26" s="627">
        <v>1277412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274168</v>
      </c>
      <c r="S27" s="622"/>
      <c r="T27" s="622"/>
      <c r="U27" s="622"/>
      <c r="V27" s="622"/>
      <c r="W27" s="622"/>
      <c r="X27" s="622"/>
      <c r="Y27" s="623"/>
      <c r="Z27" s="659">
        <v>1.4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2459985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2124358</v>
      </c>
      <c r="CS27" s="634"/>
      <c r="CT27" s="634"/>
      <c r="CU27" s="634"/>
      <c r="CV27" s="634"/>
      <c r="CW27" s="634"/>
      <c r="CX27" s="634"/>
      <c r="CY27" s="635"/>
      <c r="CZ27" s="624">
        <v>11.1</v>
      </c>
      <c r="DA27" s="636"/>
      <c r="DB27" s="636"/>
      <c r="DC27" s="637"/>
      <c r="DD27" s="627">
        <v>203076</v>
      </c>
      <c r="DE27" s="634"/>
      <c r="DF27" s="634"/>
      <c r="DG27" s="634"/>
      <c r="DH27" s="634"/>
      <c r="DI27" s="634"/>
      <c r="DJ27" s="634"/>
      <c r="DK27" s="635"/>
      <c r="DL27" s="627">
        <v>203076</v>
      </c>
      <c r="DM27" s="634"/>
      <c r="DN27" s="634"/>
      <c r="DO27" s="634"/>
      <c r="DP27" s="634"/>
      <c r="DQ27" s="634"/>
      <c r="DR27" s="634"/>
      <c r="DS27" s="634"/>
      <c r="DT27" s="634"/>
      <c r="DU27" s="634"/>
      <c r="DV27" s="635"/>
      <c r="DW27" s="624">
        <v>2.5</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66266</v>
      </c>
      <c r="S28" s="622"/>
      <c r="T28" s="622"/>
      <c r="U28" s="622"/>
      <c r="V28" s="622"/>
      <c r="W28" s="622"/>
      <c r="X28" s="622"/>
      <c r="Y28" s="623"/>
      <c r="Z28" s="659">
        <v>0.3</v>
      </c>
      <c r="AA28" s="659"/>
      <c r="AB28" s="659"/>
      <c r="AC28" s="659"/>
      <c r="AD28" s="660">
        <v>14629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1944677</v>
      </c>
      <c r="CS28" s="622"/>
      <c r="CT28" s="622"/>
      <c r="CU28" s="622"/>
      <c r="CV28" s="622"/>
      <c r="CW28" s="622"/>
      <c r="CX28" s="622"/>
      <c r="CY28" s="623"/>
      <c r="CZ28" s="624">
        <v>10.1</v>
      </c>
      <c r="DA28" s="636"/>
      <c r="DB28" s="636"/>
      <c r="DC28" s="637"/>
      <c r="DD28" s="627">
        <v>1935754</v>
      </c>
      <c r="DE28" s="622"/>
      <c r="DF28" s="622"/>
      <c r="DG28" s="622"/>
      <c r="DH28" s="622"/>
      <c r="DI28" s="622"/>
      <c r="DJ28" s="622"/>
      <c r="DK28" s="623"/>
      <c r="DL28" s="627">
        <v>1935754</v>
      </c>
      <c r="DM28" s="622"/>
      <c r="DN28" s="622"/>
      <c r="DO28" s="622"/>
      <c r="DP28" s="622"/>
      <c r="DQ28" s="622"/>
      <c r="DR28" s="622"/>
      <c r="DS28" s="622"/>
      <c r="DT28" s="622"/>
      <c r="DU28" s="622"/>
      <c r="DV28" s="623"/>
      <c r="DW28" s="624">
        <v>23.7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52562</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1944675</v>
      </c>
      <c r="CS29" s="634"/>
      <c r="CT29" s="634"/>
      <c r="CU29" s="634"/>
      <c r="CV29" s="634"/>
      <c r="CW29" s="634"/>
      <c r="CX29" s="634"/>
      <c r="CY29" s="635"/>
      <c r="CZ29" s="624">
        <v>10.1</v>
      </c>
      <c r="DA29" s="636"/>
      <c r="DB29" s="636"/>
      <c r="DC29" s="637"/>
      <c r="DD29" s="627">
        <v>1935752</v>
      </c>
      <c r="DE29" s="634"/>
      <c r="DF29" s="634"/>
      <c r="DG29" s="634"/>
      <c r="DH29" s="634"/>
      <c r="DI29" s="634"/>
      <c r="DJ29" s="634"/>
      <c r="DK29" s="635"/>
      <c r="DL29" s="627">
        <v>1935752</v>
      </c>
      <c r="DM29" s="634"/>
      <c r="DN29" s="634"/>
      <c r="DO29" s="634"/>
      <c r="DP29" s="634"/>
      <c r="DQ29" s="634"/>
      <c r="DR29" s="634"/>
      <c r="DS29" s="634"/>
      <c r="DT29" s="634"/>
      <c r="DU29" s="634"/>
      <c r="DV29" s="635"/>
      <c r="DW29" s="624">
        <v>23.7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1898475</v>
      </c>
      <c r="S30" s="622"/>
      <c r="T30" s="622"/>
      <c r="U30" s="622"/>
      <c r="V30" s="622"/>
      <c r="W30" s="622"/>
      <c r="X30" s="622"/>
      <c r="Y30" s="623"/>
      <c r="Z30" s="659">
        <v>9.5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1885001</v>
      </c>
      <c r="CS30" s="622"/>
      <c r="CT30" s="622"/>
      <c r="CU30" s="622"/>
      <c r="CV30" s="622"/>
      <c r="CW30" s="622"/>
      <c r="CX30" s="622"/>
      <c r="CY30" s="623"/>
      <c r="CZ30" s="624">
        <v>9.8000000000000007</v>
      </c>
      <c r="DA30" s="636"/>
      <c r="DB30" s="636"/>
      <c r="DC30" s="637"/>
      <c r="DD30" s="627">
        <v>1876078</v>
      </c>
      <c r="DE30" s="622"/>
      <c r="DF30" s="622"/>
      <c r="DG30" s="622"/>
      <c r="DH30" s="622"/>
      <c r="DI30" s="622"/>
      <c r="DJ30" s="622"/>
      <c r="DK30" s="623"/>
      <c r="DL30" s="627">
        <v>1876078</v>
      </c>
      <c r="DM30" s="622"/>
      <c r="DN30" s="622"/>
      <c r="DO30" s="622"/>
      <c r="DP30" s="622"/>
      <c r="DQ30" s="622"/>
      <c r="DR30" s="622"/>
      <c r="DS30" s="622"/>
      <c r="DT30" s="622"/>
      <c r="DU30" s="622"/>
      <c r="DV30" s="623"/>
      <c r="DW30" s="624">
        <v>23</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98.1</v>
      </c>
      <c r="BN31" s="684"/>
      <c r="BO31" s="684"/>
      <c r="BP31" s="684"/>
      <c r="BQ31" s="686"/>
      <c r="BR31" s="683">
        <v>99.3</v>
      </c>
      <c r="BS31" s="684"/>
      <c r="BT31" s="684"/>
      <c r="BU31" s="684"/>
      <c r="BV31" s="684"/>
      <c r="BW31" s="684"/>
      <c r="BX31" s="685">
        <v>98</v>
      </c>
      <c r="BY31" s="684"/>
      <c r="BZ31" s="684"/>
      <c r="CA31" s="684"/>
      <c r="CB31" s="686"/>
      <c r="CD31" s="642"/>
      <c r="CE31" s="643"/>
      <c r="CF31" s="618" t="s">
        <v>301</v>
      </c>
      <c r="CG31" s="619"/>
      <c r="CH31" s="619"/>
      <c r="CI31" s="619"/>
      <c r="CJ31" s="619"/>
      <c r="CK31" s="619"/>
      <c r="CL31" s="619"/>
      <c r="CM31" s="619"/>
      <c r="CN31" s="619"/>
      <c r="CO31" s="619"/>
      <c r="CP31" s="619"/>
      <c r="CQ31" s="620"/>
      <c r="CR31" s="621">
        <v>59674</v>
      </c>
      <c r="CS31" s="634"/>
      <c r="CT31" s="634"/>
      <c r="CU31" s="634"/>
      <c r="CV31" s="634"/>
      <c r="CW31" s="634"/>
      <c r="CX31" s="634"/>
      <c r="CY31" s="635"/>
      <c r="CZ31" s="624">
        <v>0.3</v>
      </c>
      <c r="DA31" s="636"/>
      <c r="DB31" s="636"/>
      <c r="DC31" s="637"/>
      <c r="DD31" s="627">
        <v>59674</v>
      </c>
      <c r="DE31" s="634"/>
      <c r="DF31" s="634"/>
      <c r="DG31" s="634"/>
      <c r="DH31" s="634"/>
      <c r="DI31" s="634"/>
      <c r="DJ31" s="634"/>
      <c r="DK31" s="635"/>
      <c r="DL31" s="627">
        <v>59674</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2790084</v>
      </c>
      <c r="S32" s="622"/>
      <c r="T32" s="622"/>
      <c r="U32" s="622"/>
      <c r="V32" s="622"/>
      <c r="W32" s="622"/>
      <c r="X32" s="622"/>
      <c r="Y32" s="623"/>
      <c r="Z32" s="659">
        <v>14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99.3</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20311</v>
      </c>
      <c r="S33" s="622"/>
      <c r="T33" s="622"/>
      <c r="U33" s="622"/>
      <c r="V33" s="622"/>
      <c r="W33" s="622"/>
      <c r="X33" s="622"/>
      <c r="Y33" s="623"/>
      <c r="Z33" s="659">
        <v>0.1</v>
      </c>
      <c r="AA33" s="659"/>
      <c r="AB33" s="659"/>
      <c r="AC33" s="659"/>
      <c r="AD33" s="660">
        <v>5921</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99.1</v>
      </c>
      <c r="BH33" s="606"/>
      <c r="BI33" s="606"/>
      <c r="BJ33" s="606"/>
      <c r="BK33" s="606"/>
      <c r="BL33" s="606"/>
      <c r="BM33" s="652">
        <v>97.5</v>
      </c>
      <c r="BN33" s="606"/>
      <c r="BO33" s="606"/>
      <c r="BP33" s="606"/>
      <c r="BQ33" s="669"/>
      <c r="BR33" s="682">
        <v>99.2</v>
      </c>
      <c r="BS33" s="606"/>
      <c r="BT33" s="606"/>
      <c r="BU33" s="606"/>
      <c r="BV33" s="606"/>
      <c r="BW33" s="606"/>
      <c r="BX33" s="652">
        <v>97.2</v>
      </c>
      <c r="BY33" s="606"/>
      <c r="BZ33" s="606"/>
      <c r="CA33" s="606"/>
      <c r="CB33" s="669"/>
      <c r="CD33" s="618" t="s">
        <v>308</v>
      </c>
      <c r="CE33" s="619"/>
      <c r="CF33" s="619"/>
      <c r="CG33" s="619"/>
      <c r="CH33" s="619"/>
      <c r="CI33" s="619"/>
      <c r="CJ33" s="619"/>
      <c r="CK33" s="619"/>
      <c r="CL33" s="619"/>
      <c r="CM33" s="619"/>
      <c r="CN33" s="619"/>
      <c r="CO33" s="619"/>
      <c r="CP33" s="619"/>
      <c r="CQ33" s="620"/>
      <c r="CR33" s="621">
        <v>7466990</v>
      </c>
      <c r="CS33" s="634"/>
      <c r="CT33" s="634"/>
      <c r="CU33" s="634"/>
      <c r="CV33" s="634"/>
      <c r="CW33" s="634"/>
      <c r="CX33" s="634"/>
      <c r="CY33" s="635"/>
      <c r="CZ33" s="624">
        <v>38.9</v>
      </c>
      <c r="DA33" s="636"/>
      <c r="DB33" s="636"/>
      <c r="DC33" s="637"/>
      <c r="DD33" s="627">
        <v>4723887</v>
      </c>
      <c r="DE33" s="634"/>
      <c r="DF33" s="634"/>
      <c r="DG33" s="634"/>
      <c r="DH33" s="634"/>
      <c r="DI33" s="634"/>
      <c r="DJ33" s="634"/>
      <c r="DK33" s="635"/>
      <c r="DL33" s="627">
        <v>3236756</v>
      </c>
      <c r="DM33" s="634"/>
      <c r="DN33" s="634"/>
      <c r="DO33" s="634"/>
      <c r="DP33" s="634"/>
      <c r="DQ33" s="634"/>
      <c r="DR33" s="634"/>
      <c r="DS33" s="634"/>
      <c r="DT33" s="634"/>
      <c r="DU33" s="634"/>
      <c r="DV33" s="635"/>
      <c r="DW33" s="624">
        <v>39.700000000000003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1428519</v>
      </c>
      <c r="S34" s="622"/>
      <c r="T34" s="622"/>
      <c r="U34" s="622"/>
      <c r="V34" s="622"/>
      <c r="W34" s="622"/>
      <c r="X34" s="622"/>
      <c r="Y34" s="623"/>
      <c r="Z34" s="659">
        <v>7.2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2255435</v>
      </c>
      <c r="CS34" s="622"/>
      <c r="CT34" s="622"/>
      <c r="CU34" s="622"/>
      <c r="CV34" s="622"/>
      <c r="CW34" s="622"/>
      <c r="CX34" s="622"/>
      <c r="CY34" s="623"/>
      <c r="CZ34" s="624">
        <v>11.8</v>
      </c>
      <c r="DA34" s="636"/>
      <c r="DB34" s="636"/>
      <c r="DC34" s="637"/>
      <c r="DD34" s="627">
        <v>1021938</v>
      </c>
      <c r="DE34" s="622"/>
      <c r="DF34" s="622"/>
      <c r="DG34" s="622"/>
      <c r="DH34" s="622"/>
      <c r="DI34" s="622"/>
      <c r="DJ34" s="622"/>
      <c r="DK34" s="623"/>
      <c r="DL34" s="627">
        <v>882833</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1440636</v>
      </c>
      <c r="S35" s="622"/>
      <c r="T35" s="622"/>
      <c r="U35" s="622"/>
      <c r="V35" s="622"/>
      <c r="W35" s="622"/>
      <c r="X35" s="622"/>
      <c r="Y35" s="623"/>
      <c r="Z35" s="659">
        <v>7.2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134452</v>
      </c>
      <c r="CS35" s="634"/>
      <c r="CT35" s="634"/>
      <c r="CU35" s="634"/>
      <c r="CV35" s="634"/>
      <c r="CW35" s="634"/>
      <c r="CX35" s="634"/>
      <c r="CY35" s="635"/>
      <c r="CZ35" s="624">
        <v>0.7</v>
      </c>
      <c r="DA35" s="636"/>
      <c r="DB35" s="636"/>
      <c r="DC35" s="637"/>
      <c r="DD35" s="627">
        <v>55934</v>
      </c>
      <c r="DE35" s="634"/>
      <c r="DF35" s="634"/>
      <c r="DG35" s="634"/>
      <c r="DH35" s="634"/>
      <c r="DI35" s="634"/>
      <c r="DJ35" s="634"/>
      <c r="DK35" s="635"/>
      <c r="DL35" s="627">
        <v>45947</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683410</v>
      </c>
      <c r="S36" s="622"/>
      <c r="T36" s="622"/>
      <c r="U36" s="622"/>
      <c r="V36" s="622"/>
      <c r="W36" s="622"/>
      <c r="X36" s="622"/>
      <c r="Y36" s="623"/>
      <c r="Z36" s="659">
        <v>3.4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1646706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451087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2322284</v>
      </c>
      <c r="CS36" s="622"/>
      <c r="CT36" s="622"/>
      <c r="CU36" s="622"/>
      <c r="CV36" s="622"/>
      <c r="CW36" s="622"/>
      <c r="CX36" s="622"/>
      <c r="CY36" s="623"/>
      <c r="CZ36" s="624">
        <v>12.1</v>
      </c>
      <c r="DA36" s="636"/>
      <c r="DB36" s="636"/>
      <c r="DC36" s="637"/>
      <c r="DD36" s="627">
        <v>1873311</v>
      </c>
      <c r="DE36" s="622"/>
      <c r="DF36" s="622"/>
      <c r="DG36" s="622"/>
      <c r="DH36" s="622"/>
      <c r="DI36" s="622"/>
      <c r="DJ36" s="622"/>
      <c r="DK36" s="623"/>
      <c r="DL36" s="627">
        <v>1251110</v>
      </c>
      <c r="DM36" s="622"/>
      <c r="DN36" s="622"/>
      <c r="DO36" s="622"/>
      <c r="DP36" s="622"/>
      <c r="DQ36" s="622"/>
      <c r="DR36" s="622"/>
      <c r="DS36" s="622"/>
      <c r="DT36" s="622"/>
      <c r="DU36" s="622"/>
      <c r="DV36" s="623"/>
      <c r="DW36" s="624">
        <v>15.3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163204</v>
      </c>
      <c r="S37" s="622"/>
      <c r="T37" s="622"/>
      <c r="U37" s="622"/>
      <c r="V37" s="622"/>
      <c r="W37" s="622"/>
      <c r="X37" s="622"/>
      <c r="Y37" s="623"/>
      <c r="Z37" s="659">
        <v>0.8</v>
      </c>
      <c r="AA37" s="659"/>
      <c r="AB37" s="659"/>
      <c r="AC37" s="659"/>
      <c r="AD37" s="660">
        <v>132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505435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444244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763918</v>
      </c>
      <c r="CS37" s="634"/>
      <c r="CT37" s="634"/>
      <c r="CU37" s="634"/>
      <c r="CV37" s="634"/>
      <c r="CW37" s="634"/>
      <c r="CX37" s="634"/>
      <c r="CY37" s="635"/>
      <c r="CZ37" s="624">
        <v>4</v>
      </c>
      <c r="DA37" s="636"/>
      <c r="DB37" s="636"/>
      <c r="DC37" s="637"/>
      <c r="DD37" s="627">
        <v>747199</v>
      </c>
      <c r="DE37" s="634"/>
      <c r="DF37" s="634"/>
      <c r="DG37" s="634"/>
      <c r="DH37" s="634"/>
      <c r="DI37" s="634"/>
      <c r="DJ37" s="634"/>
      <c r="DK37" s="635"/>
      <c r="DL37" s="627">
        <v>628879</v>
      </c>
      <c r="DM37" s="634"/>
      <c r="DN37" s="634"/>
      <c r="DO37" s="634"/>
      <c r="DP37" s="634"/>
      <c r="DQ37" s="634"/>
      <c r="DR37" s="634"/>
      <c r="DS37" s="634"/>
      <c r="DT37" s="634"/>
      <c r="DU37" s="634"/>
      <c r="DV37" s="635"/>
      <c r="DW37" s="624">
        <v>7.7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2509600</v>
      </c>
      <c r="S38" s="622"/>
      <c r="T38" s="622"/>
      <c r="U38" s="622"/>
      <c r="V38" s="622"/>
      <c r="W38" s="622"/>
      <c r="X38" s="622"/>
      <c r="Y38" s="623"/>
      <c r="Z38" s="659">
        <v>12.6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65808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3064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1075463</v>
      </c>
      <c r="CS38" s="622"/>
      <c r="CT38" s="622"/>
      <c r="CU38" s="622"/>
      <c r="CV38" s="622"/>
      <c r="CW38" s="622"/>
      <c r="CX38" s="622"/>
      <c r="CY38" s="623"/>
      <c r="CZ38" s="624">
        <v>5.6</v>
      </c>
      <c r="DA38" s="636"/>
      <c r="DB38" s="636"/>
      <c r="DC38" s="637"/>
      <c r="DD38" s="627">
        <v>903448</v>
      </c>
      <c r="DE38" s="622"/>
      <c r="DF38" s="622"/>
      <c r="DG38" s="622"/>
      <c r="DH38" s="622"/>
      <c r="DI38" s="622"/>
      <c r="DJ38" s="622"/>
      <c r="DK38" s="623"/>
      <c r="DL38" s="627">
        <v>887266</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5538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1414956</v>
      </c>
      <c r="CS39" s="634"/>
      <c r="CT39" s="634"/>
      <c r="CU39" s="634"/>
      <c r="CV39" s="634"/>
      <c r="CW39" s="634"/>
      <c r="CX39" s="634"/>
      <c r="CY39" s="635"/>
      <c r="CZ39" s="624">
        <v>7.4</v>
      </c>
      <c r="DA39" s="636"/>
      <c r="DB39" s="636"/>
      <c r="DC39" s="637"/>
      <c r="DD39" s="627">
        <v>699656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40000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166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264400</v>
      </c>
      <c r="CS40" s="622"/>
      <c r="CT40" s="622"/>
      <c r="CU40" s="622"/>
      <c r="CV40" s="622"/>
      <c r="CW40" s="622"/>
      <c r="CX40" s="622"/>
      <c r="CY40" s="623"/>
      <c r="CZ40" s="624">
        <v>1.4</v>
      </c>
      <c r="DA40" s="636"/>
      <c r="DB40" s="636"/>
      <c r="DC40" s="637"/>
      <c r="DD40" s="627">
        <v>169600</v>
      </c>
      <c r="DE40" s="622"/>
      <c r="DF40" s="622"/>
      <c r="DG40" s="622"/>
      <c r="DH40" s="622"/>
      <c r="DI40" s="622"/>
      <c r="DJ40" s="622"/>
      <c r="DK40" s="623"/>
      <c r="DL40" s="627">
        <v>169600</v>
      </c>
      <c r="DM40" s="622"/>
      <c r="DN40" s="622"/>
      <c r="DO40" s="622"/>
      <c r="DP40" s="622"/>
      <c r="DQ40" s="622"/>
      <c r="DR40" s="622"/>
      <c r="DS40" s="622"/>
      <c r="DT40" s="622"/>
      <c r="DU40" s="622"/>
      <c r="DV40" s="623"/>
      <c r="DW40" s="624">
        <v>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19948763</v>
      </c>
      <c r="S41" s="646"/>
      <c r="T41" s="646"/>
      <c r="U41" s="646"/>
      <c r="V41" s="646"/>
      <c r="W41" s="646"/>
      <c r="X41" s="646"/>
      <c r="Y41" s="649"/>
      <c r="Z41" s="650">
        <v>100</v>
      </c>
      <c r="AA41" s="650"/>
      <c r="AB41" s="650"/>
      <c r="AC41" s="650"/>
      <c r="AD41" s="651">
        <v>8119613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183815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891648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465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5222925</v>
      </c>
      <c r="CS42" s="634"/>
      <c r="CT42" s="634"/>
      <c r="CU42" s="634"/>
      <c r="CV42" s="634"/>
      <c r="CW42" s="634"/>
      <c r="CX42" s="634"/>
      <c r="CY42" s="635"/>
      <c r="CZ42" s="624">
        <v>27.2</v>
      </c>
      <c r="DA42" s="636"/>
      <c r="DB42" s="636"/>
      <c r="DC42" s="637"/>
      <c r="DD42" s="627">
        <v>540192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66298</v>
      </c>
      <c r="CS43" s="634"/>
      <c r="CT43" s="634"/>
      <c r="CU43" s="634"/>
      <c r="CV43" s="634"/>
      <c r="CW43" s="634"/>
      <c r="CX43" s="634"/>
      <c r="CY43" s="635"/>
      <c r="CZ43" s="624">
        <v>0.3</v>
      </c>
      <c r="DA43" s="636"/>
      <c r="DB43" s="636"/>
      <c r="DC43" s="637"/>
      <c r="DD43" s="627">
        <v>66298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5222925</v>
      </c>
      <c r="CS44" s="622"/>
      <c r="CT44" s="622"/>
      <c r="CU44" s="622"/>
      <c r="CV44" s="622"/>
      <c r="CW44" s="622"/>
      <c r="CX44" s="622"/>
      <c r="CY44" s="623"/>
      <c r="CZ44" s="624">
        <v>27.2</v>
      </c>
      <c r="DA44" s="625"/>
      <c r="DB44" s="625"/>
      <c r="DC44" s="626"/>
      <c r="DD44" s="627">
        <v>540192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3392668</v>
      </c>
      <c r="CS45" s="634"/>
      <c r="CT45" s="634"/>
      <c r="CU45" s="634"/>
      <c r="CV45" s="634"/>
      <c r="CW45" s="634"/>
      <c r="CX45" s="634"/>
      <c r="CY45" s="635"/>
      <c r="CZ45" s="624">
        <v>17.7</v>
      </c>
      <c r="DA45" s="636"/>
      <c r="DB45" s="636"/>
      <c r="DC45" s="637"/>
      <c r="DD45" s="627">
        <v>185028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1786111</v>
      </c>
      <c r="CS46" s="622"/>
      <c r="CT46" s="622"/>
      <c r="CU46" s="622"/>
      <c r="CV46" s="622"/>
      <c r="CW46" s="622"/>
      <c r="CX46" s="622"/>
      <c r="CY46" s="623"/>
      <c r="CZ46" s="624">
        <v>9.3000000000000007</v>
      </c>
      <c r="DA46" s="625"/>
      <c r="DB46" s="625"/>
      <c r="DC46" s="626"/>
      <c r="DD46" s="627">
        <v>346418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19179590</v>
      </c>
      <c r="CS49" s="606"/>
      <c r="CT49" s="606"/>
      <c r="CU49" s="606"/>
      <c r="CV49" s="606"/>
      <c r="CW49" s="606"/>
      <c r="CX49" s="606"/>
      <c r="CY49" s="607"/>
      <c r="CZ49" s="608">
        <v>100</v>
      </c>
      <c r="DA49" s="609"/>
      <c r="DB49" s="609"/>
      <c r="DC49" s="610"/>
      <c r="DD49" s="611">
        <v>9521024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GEVlbe8eBGpyIc1kciUNPev1RX6O9mi4KeipSpQZhEw4udBP91wATbcT+VYdKlt/1HusOgFxeLDn5e2ZMc5LQ==" saltValue="3SwWXQHjZfj7RYrfXDwF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19949</v>
      </c>
      <c r="R7" s="1103"/>
      <c r="S7" s="1103"/>
      <c r="T7" s="1103"/>
      <c r="U7" s="1103"/>
      <c r="V7" s="1103">
        <v>19180</v>
      </c>
      <c r="W7" s="1103"/>
      <c r="X7" s="1103"/>
      <c r="Y7" s="1103"/>
      <c r="Z7" s="1103"/>
      <c r="AA7" s="1103">
        <v>769</v>
      </c>
      <c r="AB7" s="1103"/>
      <c r="AC7" s="1103"/>
      <c r="AD7" s="1103"/>
      <c r="AE7" s="1104"/>
      <c r="AF7" s="1105">
        <v>681</v>
      </c>
      <c r="AG7" s="1106"/>
      <c r="AH7" s="1106"/>
      <c r="AI7" s="1106"/>
      <c r="AJ7" s="1107"/>
      <c r="AK7" s="1108">
        <v>1441</v>
      </c>
      <c r="AL7" s="1109"/>
      <c r="AM7" s="1109"/>
      <c r="AN7" s="1109"/>
      <c r="AO7" s="1109"/>
      <c r="AP7" s="1109">
        <v>14645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6" t="s">
        <v>551</v>
      </c>
      <c r="BT7" s="1097"/>
      <c r="BU7" s="1097"/>
      <c r="BV7" s="1097"/>
      <c r="BW7" s="1097"/>
      <c r="BX7" s="1097"/>
      <c r="BY7" s="1097"/>
      <c r="BZ7" s="1097"/>
      <c r="CA7" s="1097"/>
      <c r="CB7" s="1097"/>
      <c r="CC7" s="1097"/>
      <c r="CD7" s="1097"/>
      <c r="CE7" s="1097"/>
      <c r="CF7" s="1097"/>
      <c r="CG7" s="1112"/>
      <c r="CH7" s="1099">
        <v>0</v>
      </c>
      <c r="CI7" s="1100"/>
      <c r="CJ7" s="1100"/>
      <c r="CK7" s="1100"/>
      <c r="CL7" s="1101"/>
      <c r="CM7" s="1099">
        <v>48</v>
      </c>
      <c r="CN7" s="1100"/>
      <c r="CO7" s="1100"/>
      <c r="CP7" s="1100"/>
      <c r="CQ7" s="1101"/>
      <c r="CR7" s="1099">
        <v>30</v>
      </c>
      <c r="CS7" s="1100"/>
      <c r="CT7" s="1100"/>
      <c r="CU7" s="1100"/>
      <c r="CV7" s="1101"/>
      <c r="CW7" s="1099">
        <v>2</v>
      </c>
      <c r="CX7" s="1100"/>
      <c r="CY7" s="1100"/>
      <c r="CZ7" s="1100"/>
      <c r="DA7" s="1101"/>
      <c r="DB7" s="989" t="s">
        <v>550</v>
      </c>
      <c r="DC7" s="990"/>
      <c r="DD7" s="990"/>
      <c r="DE7" s="990"/>
      <c r="DF7" s="991"/>
      <c r="DG7" s="989" t="s">
        <v>550</v>
      </c>
      <c r="DH7" s="990"/>
      <c r="DI7" s="990"/>
      <c r="DJ7" s="990"/>
      <c r="DK7" s="991"/>
      <c r="DL7" s="989" t="s">
        <v>550</v>
      </c>
      <c r="DM7" s="990"/>
      <c r="DN7" s="990"/>
      <c r="DO7" s="990"/>
      <c r="DP7" s="991"/>
      <c r="DQ7" s="989" t="s">
        <v>550</v>
      </c>
      <c r="DR7" s="990"/>
      <c r="DS7" s="990"/>
      <c r="DT7" s="990"/>
      <c r="DU7" s="991"/>
      <c r="DV7" s="1096"/>
      <c r="DW7" s="1097"/>
      <c r="DX7" s="1097"/>
      <c r="DY7" s="1097"/>
      <c r="DZ7" s="1098"/>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-9</v>
      </c>
      <c r="CI8" s="990"/>
      <c r="CJ8" s="990"/>
      <c r="CK8" s="990"/>
      <c r="CL8" s="991"/>
      <c r="CM8" s="989">
        <v>306</v>
      </c>
      <c r="CN8" s="990"/>
      <c r="CO8" s="990"/>
      <c r="CP8" s="990"/>
      <c r="CQ8" s="991"/>
      <c r="CR8" s="989">
        <v>233</v>
      </c>
      <c r="CS8" s="990"/>
      <c r="CT8" s="990"/>
      <c r="CU8" s="990"/>
      <c r="CV8" s="991"/>
      <c r="CW8" s="989" t="s">
        <v>550</v>
      </c>
      <c r="CX8" s="990"/>
      <c r="CY8" s="990"/>
      <c r="CZ8" s="990"/>
      <c r="DA8" s="991"/>
      <c r="DB8" s="989" t="s">
        <v>550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19949</v>
      </c>
      <c r="R23" s="1061"/>
      <c r="S23" s="1061"/>
      <c r="T23" s="1061"/>
      <c r="U23" s="1061"/>
      <c r="V23" s="1061">
        <v>19180</v>
      </c>
      <c r="W23" s="1061"/>
      <c r="X23" s="1061"/>
      <c r="Y23" s="1061"/>
      <c r="Z23" s="1061"/>
      <c r="AA23" s="1061">
        <v>769</v>
      </c>
      <c r="AB23" s="1061"/>
      <c r="AC23" s="1061"/>
      <c r="AD23" s="1061"/>
      <c r="AE23" s="1068"/>
      <c r="AF23" s="1069">
        <v>681</v>
      </c>
      <c r="AG23" s="1061"/>
      <c r="AH23" s="1061"/>
      <c r="AI23" s="1061"/>
      <c r="AJ23" s="1070"/>
      <c r="AK23" s="1071"/>
      <c r="AL23" s="1072"/>
      <c r="AM23" s="1072"/>
      <c r="AN23" s="1072"/>
      <c r="AO23" s="1072"/>
      <c r="AP23" s="1061">
        <v>14645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4103</v>
      </c>
      <c r="R28" s="1051"/>
      <c r="S28" s="1051"/>
      <c r="T28" s="1051"/>
      <c r="U28" s="1051"/>
      <c r="V28" s="1051">
        <v>3652</v>
      </c>
      <c r="W28" s="1051"/>
      <c r="X28" s="1051"/>
      <c r="Y28" s="1051"/>
      <c r="Z28" s="1051"/>
      <c r="AA28" s="1051">
        <v>451</v>
      </c>
      <c r="AB28" s="1051"/>
      <c r="AC28" s="1051"/>
      <c r="AD28" s="1051"/>
      <c r="AE28" s="1052"/>
      <c r="AF28" s="1053">
        <v>451</v>
      </c>
      <c r="AG28" s="1051"/>
      <c r="AH28" s="1051"/>
      <c r="AI28" s="1051"/>
      <c r="AJ28" s="1054"/>
      <c r="AK28" s="1042">
        <v>184</v>
      </c>
      <c r="AL28" s="1043"/>
      <c r="AM28" s="1043"/>
      <c r="AN28" s="1043"/>
      <c r="AO28" s="1043"/>
      <c r="AP28" s="1044" t="s">
        <v>550</v>
      </c>
      <c r="AQ28" s="1044"/>
      <c r="AR28" s="1044"/>
      <c r="AS28" s="1044"/>
      <c r="AT28" s="1044"/>
      <c r="AU28" s="1044" t="s">
        <v>550</v>
      </c>
      <c r="AV28" s="1044"/>
      <c r="AW28" s="1044"/>
      <c r="AX28" s="1044"/>
      <c r="AY28" s="1044"/>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428</v>
      </c>
      <c r="R29" s="1039"/>
      <c r="S29" s="1039"/>
      <c r="T29" s="1039"/>
      <c r="U29" s="1039"/>
      <c r="V29" s="1039">
        <v>427</v>
      </c>
      <c r="W29" s="1039"/>
      <c r="X29" s="1039"/>
      <c r="Y29" s="1039"/>
      <c r="Z29" s="1039"/>
      <c r="AA29" s="1039">
        <v>1</v>
      </c>
      <c r="AB29" s="1039"/>
      <c r="AC29" s="1039"/>
      <c r="AD29" s="1039"/>
      <c r="AE29" s="1040"/>
      <c r="AF29" s="1035">
        <v>1</v>
      </c>
      <c r="AG29" s="1036"/>
      <c r="AH29" s="1036"/>
      <c r="AI29" s="1036"/>
      <c r="AJ29" s="1037"/>
      <c r="AK29" s="980">
        <v>136</v>
      </c>
      <c r="AL29" s="971"/>
      <c r="AM29" s="971"/>
      <c r="AN29" s="971"/>
      <c r="AO29" s="971"/>
      <c r="AP29" s="1044" t="s">
        <v>550</v>
      </c>
      <c r="AQ29" s="1044"/>
      <c r="AR29" s="1044"/>
      <c r="AS29" s="1044"/>
      <c r="AT29" s="1044"/>
      <c r="AU29" s="1044" t="s">
        <v>550</v>
      </c>
      <c r="AV29" s="1044"/>
      <c r="AW29" s="1044"/>
      <c r="AX29" s="1044"/>
      <c r="AY29" s="1044"/>
      <c r="AZ29" s="1044" t="s">
        <v>550</v>
      </c>
      <c r="BA29" s="1044"/>
      <c r="BB29" s="1044"/>
      <c r="BC29" s="1044"/>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627</v>
      </c>
      <c r="R30" s="1039"/>
      <c r="S30" s="1039"/>
      <c r="T30" s="1039"/>
      <c r="U30" s="1039"/>
      <c r="V30" s="1039">
        <v>606</v>
      </c>
      <c r="W30" s="1039"/>
      <c r="X30" s="1039"/>
      <c r="Y30" s="1039"/>
      <c r="Z30" s="1039"/>
      <c r="AA30" s="1039">
        <v>20</v>
      </c>
      <c r="AB30" s="1039"/>
      <c r="AC30" s="1039"/>
      <c r="AD30" s="1039"/>
      <c r="AE30" s="1040"/>
      <c r="AF30" s="1035">
        <v>591</v>
      </c>
      <c r="AG30" s="1036"/>
      <c r="AH30" s="1036"/>
      <c r="AI30" s="1036"/>
      <c r="AJ30" s="1037"/>
      <c r="AK30" s="980">
        <v>319</v>
      </c>
      <c r="AL30" s="971"/>
      <c r="AM30" s="971"/>
      <c r="AN30" s="971"/>
      <c r="AO30" s="971"/>
      <c r="AP30" s="971">
        <v>5498</v>
      </c>
      <c r="AQ30" s="971"/>
      <c r="AR30" s="971"/>
      <c r="AS30" s="971"/>
      <c r="AT30" s="971"/>
      <c r="AU30" s="971">
        <v>3656</v>
      </c>
      <c r="AV30" s="971"/>
      <c r="AW30" s="971"/>
      <c r="AX30" s="971"/>
      <c r="AY30" s="971"/>
      <c r="AZ30" s="1044" t="s">
        <v>550</v>
      </c>
      <c r="BA30" s="1044"/>
      <c r="BB30" s="1044"/>
      <c r="BC30" s="1044"/>
      <c r="BD30" s="1044"/>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1044</v>
      </c>
      <c r="AG63" s="959"/>
      <c r="AH63" s="959"/>
      <c r="AI63" s="959"/>
      <c r="AJ63" s="1022"/>
      <c r="AK63" s="1023"/>
      <c r="AL63" s="963"/>
      <c r="AM63" s="963"/>
      <c r="AN63" s="963"/>
      <c r="AO63" s="963"/>
      <c r="AP63" s="959">
        <v>5498</v>
      </c>
      <c r="AQ63" s="959"/>
      <c r="AR63" s="959"/>
      <c r="AS63" s="959"/>
      <c r="AT63" s="959"/>
      <c r="AU63" s="959">
        <v>3656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397</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540</v>
      </c>
      <c r="C68" s="986"/>
      <c r="D68" s="986"/>
      <c r="E68" s="986"/>
      <c r="F68" s="986"/>
      <c r="G68" s="986"/>
      <c r="H68" s="986"/>
      <c r="I68" s="986"/>
      <c r="J68" s="986"/>
      <c r="K68" s="986"/>
      <c r="L68" s="986"/>
      <c r="M68" s="986"/>
      <c r="N68" s="986"/>
      <c r="O68" s="986"/>
      <c r="P68" s="987"/>
      <c r="Q68" s="988">
        <v>3205</v>
      </c>
      <c r="R68" s="982"/>
      <c r="S68" s="982"/>
      <c r="T68" s="982"/>
      <c r="U68" s="982"/>
      <c r="V68" s="982">
        <v>3104</v>
      </c>
      <c r="W68" s="982"/>
      <c r="X68" s="982"/>
      <c r="Y68" s="982"/>
      <c r="Z68" s="982"/>
      <c r="AA68" s="982">
        <v>101</v>
      </c>
      <c r="AB68" s="982"/>
      <c r="AC68" s="982"/>
      <c r="AD68" s="982"/>
      <c r="AE68" s="982"/>
      <c r="AF68" s="982">
        <v>101</v>
      </c>
      <c r="AG68" s="982"/>
      <c r="AH68" s="982"/>
      <c r="AI68" s="982"/>
      <c r="AJ68" s="982"/>
      <c r="AK68" s="982">
        <v>13</v>
      </c>
      <c r="AL68" s="982"/>
      <c r="AM68" s="982"/>
      <c r="AN68" s="982"/>
      <c r="AO68" s="982"/>
      <c r="AP68" s="982">
        <v>2310</v>
      </c>
      <c r="AQ68" s="982"/>
      <c r="AR68" s="982"/>
      <c r="AS68" s="982"/>
      <c r="AT68" s="982"/>
      <c r="AU68" s="982">
        <v>375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541</v>
      </c>
      <c r="C69" s="975"/>
      <c r="D69" s="975"/>
      <c r="E69" s="975"/>
      <c r="F69" s="975"/>
      <c r="G69" s="975"/>
      <c r="H69" s="975"/>
      <c r="I69" s="975"/>
      <c r="J69" s="975"/>
      <c r="K69" s="975"/>
      <c r="L69" s="975"/>
      <c r="M69" s="975"/>
      <c r="N69" s="975"/>
      <c r="O69" s="975"/>
      <c r="P69" s="976"/>
      <c r="Q69" s="977">
        <v>18032</v>
      </c>
      <c r="R69" s="971"/>
      <c r="S69" s="971"/>
      <c r="T69" s="971"/>
      <c r="U69" s="971"/>
      <c r="V69" s="971">
        <v>17565</v>
      </c>
      <c r="W69" s="971"/>
      <c r="X69" s="971"/>
      <c r="Y69" s="971"/>
      <c r="Z69" s="971"/>
      <c r="AA69" s="971">
        <v>467</v>
      </c>
      <c r="AB69" s="971"/>
      <c r="AC69" s="971"/>
      <c r="AD69" s="971"/>
      <c r="AE69" s="971"/>
      <c r="AF69" s="971">
        <v>467</v>
      </c>
      <c r="AG69" s="971"/>
      <c r="AH69" s="971"/>
      <c r="AI69" s="971"/>
      <c r="AJ69" s="971"/>
      <c r="AK69" s="971">
        <v>2787</v>
      </c>
      <c r="AL69" s="971"/>
      <c r="AM69" s="971"/>
      <c r="AN69" s="971"/>
      <c r="AO69" s="971"/>
      <c r="AP69" s="981" t="s">
        <v>550</v>
      </c>
      <c r="AQ69" s="979"/>
      <c r="AR69" s="979"/>
      <c r="AS69" s="979"/>
      <c r="AT69" s="980"/>
      <c r="AU69" s="981" t="s">
        <v>550</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542</v>
      </c>
      <c r="C70" s="975"/>
      <c r="D70" s="975"/>
      <c r="E70" s="975"/>
      <c r="F70" s="975"/>
      <c r="G70" s="975"/>
      <c r="H70" s="975"/>
      <c r="I70" s="975"/>
      <c r="J70" s="975"/>
      <c r="K70" s="975"/>
      <c r="L70" s="975"/>
      <c r="M70" s="975"/>
      <c r="N70" s="975"/>
      <c r="O70" s="975"/>
      <c r="P70" s="976"/>
      <c r="Q70" s="977">
        <v>2773</v>
      </c>
      <c r="R70" s="971"/>
      <c r="S70" s="971"/>
      <c r="T70" s="971"/>
      <c r="U70" s="971"/>
      <c r="V70" s="971">
        <v>2573</v>
      </c>
      <c r="W70" s="971"/>
      <c r="X70" s="971"/>
      <c r="Y70" s="971"/>
      <c r="Z70" s="971"/>
      <c r="AA70" s="971">
        <v>200</v>
      </c>
      <c r="AB70" s="971"/>
      <c r="AC70" s="971"/>
      <c r="AD70" s="971"/>
      <c r="AE70" s="971"/>
      <c r="AF70" s="971">
        <v>200</v>
      </c>
      <c r="AG70" s="971"/>
      <c r="AH70" s="971"/>
      <c r="AI70" s="971"/>
      <c r="AJ70" s="971"/>
      <c r="AK70" s="971">
        <v>13</v>
      </c>
      <c r="AL70" s="971"/>
      <c r="AM70" s="971"/>
      <c r="AN70" s="971"/>
      <c r="AO70" s="971"/>
      <c r="AP70" s="981" t="s">
        <v>550</v>
      </c>
      <c r="AQ70" s="979"/>
      <c r="AR70" s="979"/>
      <c r="AS70" s="979"/>
      <c r="AT70" s="980"/>
      <c r="AU70" s="981" t="s">
        <v>550</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543</v>
      </c>
      <c r="C71" s="975"/>
      <c r="D71" s="975"/>
      <c r="E71" s="975"/>
      <c r="F71" s="975"/>
      <c r="G71" s="975"/>
      <c r="H71" s="975"/>
      <c r="I71" s="975"/>
      <c r="J71" s="975"/>
      <c r="K71" s="975"/>
      <c r="L71" s="975"/>
      <c r="M71" s="975"/>
      <c r="N71" s="975"/>
      <c r="O71" s="975"/>
      <c r="P71" s="976"/>
      <c r="Q71" s="977">
        <v>23</v>
      </c>
      <c r="R71" s="971"/>
      <c r="S71" s="971"/>
      <c r="T71" s="971"/>
      <c r="U71" s="971"/>
      <c r="V71" s="971">
        <v>18</v>
      </c>
      <c r="W71" s="971"/>
      <c r="X71" s="971"/>
      <c r="Y71" s="971"/>
      <c r="Z71" s="971"/>
      <c r="AA71" s="971">
        <v>6</v>
      </c>
      <c r="AB71" s="971"/>
      <c r="AC71" s="971"/>
      <c r="AD71" s="971"/>
      <c r="AE71" s="971"/>
      <c r="AF71" s="971">
        <v>6</v>
      </c>
      <c r="AG71" s="971"/>
      <c r="AH71" s="971"/>
      <c r="AI71" s="971"/>
      <c r="AJ71" s="971"/>
      <c r="AK71" s="971">
        <v>5</v>
      </c>
      <c r="AL71" s="971"/>
      <c r="AM71" s="971"/>
      <c r="AN71" s="971"/>
      <c r="AO71" s="971"/>
      <c r="AP71" s="981" t="s">
        <v>550</v>
      </c>
      <c r="AQ71" s="979"/>
      <c r="AR71" s="979"/>
      <c r="AS71" s="979"/>
      <c r="AT71" s="980"/>
      <c r="AU71" s="981" t="s">
        <v>550</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544</v>
      </c>
      <c r="C72" s="975"/>
      <c r="D72" s="975"/>
      <c r="E72" s="975"/>
      <c r="F72" s="975"/>
      <c r="G72" s="975"/>
      <c r="H72" s="975"/>
      <c r="I72" s="975"/>
      <c r="J72" s="975"/>
      <c r="K72" s="975"/>
      <c r="L72" s="975"/>
      <c r="M72" s="975"/>
      <c r="N72" s="975"/>
      <c r="O72" s="975"/>
      <c r="P72" s="976"/>
      <c r="Q72" s="977">
        <v>2841</v>
      </c>
      <c r="R72" s="971"/>
      <c r="S72" s="971"/>
      <c r="T72" s="971"/>
      <c r="U72" s="971"/>
      <c r="V72" s="971">
        <v>2771</v>
      </c>
      <c r="W72" s="971"/>
      <c r="X72" s="971"/>
      <c r="Y72" s="971"/>
      <c r="Z72" s="971"/>
      <c r="AA72" s="971">
        <v>70</v>
      </c>
      <c r="AB72" s="971"/>
      <c r="AC72" s="971"/>
      <c r="AD72" s="971"/>
      <c r="AE72" s="971"/>
      <c r="AF72" s="971">
        <v>70</v>
      </c>
      <c r="AG72" s="971"/>
      <c r="AH72" s="971"/>
      <c r="AI72" s="971"/>
      <c r="AJ72" s="971"/>
      <c r="AK72" s="971">
        <v>2</v>
      </c>
      <c r="AL72" s="971"/>
      <c r="AM72" s="971"/>
      <c r="AN72" s="971"/>
      <c r="AO72" s="971"/>
      <c r="AP72" s="971">
        <v>5257</v>
      </c>
      <c r="AQ72" s="971"/>
      <c r="AR72" s="971"/>
      <c r="AS72" s="971"/>
      <c r="AT72" s="971"/>
      <c r="AU72" s="971">
        <v>534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545</v>
      </c>
      <c r="C73" s="975"/>
      <c r="D73" s="975"/>
      <c r="E73" s="975"/>
      <c r="F73" s="975"/>
      <c r="G73" s="975"/>
      <c r="H73" s="975"/>
      <c r="I73" s="975"/>
      <c r="J73" s="975"/>
      <c r="K73" s="975"/>
      <c r="L73" s="975"/>
      <c r="M73" s="975"/>
      <c r="N73" s="975"/>
      <c r="O73" s="975"/>
      <c r="P73" s="976"/>
      <c r="Q73" s="977">
        <v>195</v>
      </c>
      <c r="R73" s="971"/>
      <c r="S73" s="971"/>
      <c r="T73" s="971"/>
      <c r="U73" s="971"/>
      <c r="V73" s="971">
        <v>183</v>
      </c>
      <c r="W73" s="971"/>
      <c r="X73" s="971"/>
      <c r="Y73" s="971"/>
      <c r="Z73" s="971"/>
      <c r="AA73" s="971">
        <v>11</v>
      </c>
      <c r="AB73" s="971"/>
      <c r="AC73" s="971"/>
      <c r="AD73" s="971"/>
      <c r="AE73" s="971"/>
      <c r="AF73" s="971">
        <v>11</v>
      </c>
      <c r="AG73" s="971"/>
      <c r="AH73" s="971"/>
      <c r="AI73" s="971"/>
      <c r="AJ73" s="971"/>
      <c r="AK73" s="981" t="s">
        <v>550</v>
      </c>
      <c r="AL73" s="979"/>
      <c r="AM73" s="979"/>
      <c r="AN73" s="979"/>
      <c r="AO73" s="980"/>
      <c r="AP73" s="981" t="s">
        <v>550</v>
      </c>
      <c r="AQ73" s="979"/>
      <c r="AR73" s="979"/>
      <c r="AS73" s="979"/>
      <c r="AT73" s="980"/>
      <c r="AU73" s="981" t="s">
        <v>550</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546</v>
      </c>
      <c r="C74" s="975"/>
      <c r="D74" s="975"/>
      <c r="E74" s="975"/>
      <c r="F74" s="975"/>
      <c r="G74" s="975"/>
      <c r="H74" s="975"/>
      <c r="I74" s="975"/>
      <c r="J74" s="975"/>
      <c r="K74" s="975"/>
      <c r="L74" s="975"/>
      <c r="M74" s="975"/>
      <c r="N74" s="975"/>
      <c r="O74" s="975"/>
      <c r="P74" s="976"/>
      <c r="Q74" s="977">
        <v>124</v>
      </c>
      <c r="R74" s="971"/>
      <c r="S74" s="971"/>
      <c r="T74" s="971"/>
      <c r="U74" s="971"/>
      <c r="V74" s="971">
        <v>119</v>
      </c>
      <c r="W74" s="971"/>
      <c r="X74" s="971"/>
      <c r="Y74" s="971"/>
      <c r="Z74" s="971"/>
      <c r="AA74" s="971">
        <v>5</v>
      </c>
      <c r="AB74" s="971"/>
      <c r="AC74" s="971"/>
      <c r="AD74" s="971"/>
      <c r="AE74" s="971"/>
      <c r="AF74" s="971">
        <v>5</v>
      </c>
      <c r="AG74" s="971"/>
      <c r="AH74" s="971"/>
      <c r="AI74" s="971"/>
      <c r="AJ74" s="971"/>
      <c r="AK74" s="971">
        <v>40</v>
      </c>
      <c r="AL74" s="971"/>
      <c r="AM74" s="971"/>
      <c r="AN74" s="971"/>
      <c r="AO74" s="971"/>
      <c r="AP74" s="981" t="s">
        <v>550</v>
      </c>
      <c r="AQ74" s="979"/>
      <c r="AR74" s="979"/>
      <c r="AS74" s="979"/>
      <c r="AT74" s="980"/>
      <c r="AU74" s="981" t="s">
        <v>550</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547</v>
      </c>
      <c r="C75" s="975"/>
      <c r="D75" s="975"/>
      <c r="E75" s="975"/>
      <c r="F75" s="975"/>
      <c r="G75" s="975"/>
      <c r="H75" s="975"/>
      <c r="I75" s="975"/>
      <c r="J75" s="975"/>
      <c r="K75" s="975"/>
      <c r="L75" s="975"/>
      <c r="M75" s="975"/>
      <c r="N75" s="975"/>
      <c r="O75" s="975"/>
      <c r="P75" s="976"/>
      <c r="Q75" s="978">
        <v>138788</v>
      </c>
      <c r="R75" s="979"/>
      <c r="S75" s="979"/>
      <c r="T75" s="979"/>
      <c r="U75" s="980"/>
      <c r="V75" s="981">
        <v>136779</v>
      </c>
      <c r="W75" s="979"/>
      <c r="X75" s="979"/>
      <c r="Y75" s="979"/>
      <c r="Z75" s="980"/>
      <c r="AA75" s="981">
        <v>2009</v>
      </c>
      <c r="AB75" s="979"/>
      <c r="AC75" s="979"/>
      <c r="AD75" s="979"/>
      <c r="AE75" s="980"/>
      <c r="AF75" s="981">
        <v>2009</v>
      </c>
      <c r="AG75" s="979"/>
      <c r="AH75" s="979"/>
      <c r="AI75" s="979"/>
      <c r="AJ75" s="980"/>
      <c r="AK75" s="981">
        <v>1048</v>
      </c>
      <c r="AL75" s="979"/>
      <c r="AM75" s="979"/>
      <c r="AN75" s="979"/>
      <c r="AO75" s="980"/>
      <c r="AP75" s="981" t="s">
        <v>550</v>
      </c>
      <c r="AQ75" s="979"/>
      <c r="AR75" s="979"/>
      <c r="AS75" s="979"/>
      <c r="AT75" s="980"/>
      <c r="AU75" s="981"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548</v>
      </c>
      <c r="C76" s="975"/>
      <c r="D76" s="975"/>
      <c r="E76" s="975"/>
      <c r="F76" s="975"/>
      <c r="G76" s="975"/>
      <c r="H76" s="975"/>
      <c r="I76" s="975"/>
      <c r="J76" s="975"/>
      <c r="K76" s="975"/>
      <c r="L76" s="975"/>
      <c r="M76" s="975"/>
      <c r="N76" s="975"/>
      <c r="O76" s="975"/>
      <c r="P76" s="976"/>
      <c r="Q76" s="978">
        <v>3680</v>
      </c>
      <c r="R76" s="979"/>
      <c r="S76" s="979"/>
      <c r="T76" s="979"/>
      <c r="U76" s="980"/>
      <c r="V76" s="981">
        <v>3842</v>
      </c>
      <c r="W76" s="979"/>
      <c r="X76" s="979"/>
      <c r="Y76" s="979"/>
      <c r="Z76" s="980"/>
      <c r="AA76" s="981">
        <v>-162</v>
      </c>
      <c r="AB76" s="979"/>
      <c r="AC76" s="979"/>
      <c r="AD76" s="979"/>
      <c r="AE76" s="980"/>
      <c r="AF76" s="981">
        <v>-162</v>
      </c>
      <c r="AG76" s="979"/>
      <c r="AH76" s="979"/>
      <c r="AI76" s="979"/>
      <c r="AJ76" s="980"/>
      <c r="AK76" s="981">
        <v>362</v>
      </c>
      <c r="AL76" s="979"/>
      <c r="AM76" s="979"/>
      <c r="AN76" s="979"/>
      <c r="AO76" s="980"/>
      <c r="AP76" s="981">
        <v>2320</v>
      </c>
      <c r="AQ76" s="979"/>
      <c r="AR76" s="979"/>
      <c r="AS76" s="979"/>
      <c r="AT76" s="980"/>
      <c r="AU76" s="981" t="s">
        <v>550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549</v>
      </c>
      <c r="C77" s="975"/>
      <c r="D77" s="975"/>
      <c r="E77" s="975"/>
      <c r="F77" s="975"/>
      <c r="G77" s="975"/>
      <c r="H77" s="975"/>
      <c r="I77" s="975"/>
      <c r="J77" s="975"/>
      <c r="K77" s="975"/>
      <c r="L77" s="975"/>
      <c r="M77" s="975"/>
      <c r="N77" s="975"/>
      <c r="O77" s="975"/>
      <c r="P77" s="976"/>
      <c r="Q77" s="978">
        <v>1531</v>
      </c>
      <c r="R77" s="979"/>
      <c r="S77" s="979"/>
      <c r="T77" s="979"/>
      <c r="U77" s="980"/>
      <c r="V77" s="981">
        <v>1475</v>
      </c>
      <c r="W77" s="979"/>
      <c r="X77" s="979"/>
      <c r="Y77" s="979"/>
      <c r="Z77" s="980"/>
      <c r="AA77" s="981">
        <v>56</v>
      </c>
      <c r="AB77" s="979"/>
      <c r="AC77" s="979"/>
      <c r="AD77" s="979"/>
      <c r="AE77" s="980"/>
      <c r="AF77" s="981">
        <v>56</v>
      </c>
      <c r="AG77" s="979"/>
      <c r="AH77" s="979"/>
      <c r="AI77" s="979"/>
      <c r="AJ77" s="980"/>
      <c r="AK77" s="981">
        <v>1</v>
      </c>
      <c r="AL77" s="979"/>
      <c r="AM77" s="979"/>
      <c r="AN77" s="979"/>
      <c r="AO77" s="980"/>
      <c r="AP77" s="981">
        <v>4339</v>
      </c>
      <c r="AQ77" s="979"/>
      <c r="AR77" s="979"/>
      <c r="AS77" s="979"/>
      <c r="AT77" s="980"/>
      <c r="AU77" s="981">
        <v>91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2763</v>
      </c>
      <c r="AG88" s="959"/>
      <c r="AH88" s="959"/>
      <c r="AI88" s="959"/>
      <c r="AJ88" s="959"/>
      <c r="AK88" s="963"/>
      <c r="AL88" s="963"/>
      <c r="AM88" s="963"/>
      <c r="AN88" s="963"/>
      <c r="AO88" s="963"/>
      <c r="AP88" s="959">
        <v>14226</v>
      </c>
      <c r="AQ88" s="959"/>
      <c r="AR88" s="959"/>
      <c r="AS88" s="959"/>
      <c r="AT88" s="959"/>
      <c r="AU88" s="959">
        <v>1000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263</v>
      </c>
      <c r="CS102" s="953"/>
      <c r="CT102" s="953"/>
      <c r="CU102" s="953"/>
      <c r="CV102" s="954"/>
      <c r="CW102" s="952">
        <v>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295</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295</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295</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1667123</v>
      </c>
      <c r="AB110" s="889"/>
      <c r="AC110" s="889"/>
      <c r="AD110" s="889"/>
      <c r="AE110" s="890"/>
      <c r="AF110" s="891">
        <v>1741353</v>
      </c>
      <c r="AG110" s="889"/>
      <c r="AH110" s="889"/>
      <c r="AI110" s="889"/>
      <c r="AJ110" s="890"/>
      <c r="AK110" s="891">
        <v>1944675</v>
      </c>
      <c r="AL110" s="889"/>
      <c r="AM110" s="889"/>
      <c r="AN110" s="889"/>
      <c r="AO110" s="890"/>
      <c r="AP110" s="892">
        <v>30.8</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14044996</v>
      </c>
      <c r="BR110" s="842"/>
      <c r="BS110" s="842"/>
      <c r="BT110" s="842"/>
      <c r="BU110" s="842"/>
      <c r="BV110" s="842">
        <v>14019949</v>
      </c>
      <c r="BW110" s="842"/>
      <c r="BX110" s="842"/>
      <c r="BY110" s="842"/>
      <c r="BZ110" s="842"/>
      <c r="CA110" s="842">
        <v>14644548</v>
      </c>
      <c r="CB110" s="842"/>
      <c r="CC110" s="842"/>
      <c r="CD110" s="842"/>
      <c r="CE110" s="842"/>
      <c r="CF110" s="866">
        <v>231.7</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4516806</v>
      </c>
      <c r="BR112" s="817"/>
      <c r="BS112" s="817"/>
      <c r="BT112" s="817"/>
      <c r="BU112" s="817"/>
      <c r="BV112" s="817">
        <v>4016148</v>
      </c>
      <c r="BW112" s="817"/>
      <c r="BX112" s="817"/>
      <c r="BY112" s="817"/>
      <c r="BZ112" s="817"/>
      <c r="CA112" s="817">
        <v>3656229</v>
      </c>
      <c r="CB112" s="817"/>
      <c r="CC112" s="817"/>
      <c r="CD112" s="817"/>
      <c r="CE112" s="817"/>
      <c r="CF112" s="875">
        <v>57.9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289147</v>
      </c>
      <c r="AB113" s="919"/>
      <c r="AC113" s="919"/>
      <c r="AD113" s="919"/>
      <c r="AE113" s="920"/>
      <c r="AF113" s="921">
        <v>288845</v>
      </c>
      <c r="AG113" s="919"/>
      <c r="AH113" s="919"/>
      <c r="AI113" s="919"/>
      <c r="AJ113" s="920"/>
      <c r="AK113" s="921">
        <v>290470</v>
      </c>
      <c r="AL113" s="919"/>
      <c r="AM113" s="919"/>
      <c r="AN113" s="919"/>
      <c r="AO113" s="920"/>
      <c r="AP113" s="922">
        <v>4.5999999999999996</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1127873</v>
      </c>
      <c r="BR113" s="817"/>
      <c r="BS113" s="817"/>
      <c r="BT113" s="817"/>
      <c r="BU113" s="817"/>
      <c r="BV113" s="817">
        <v>1115611</v>
      </c>
      <c r="BW113" s="817"/>
      <c r="BX113" s="817"/>
      <c r="BY113" s="817"/>
      <c r="BZ113" s="817"/>
      <c r="CA113" s="817">
        <v>999754</v>
      </c>
      <c r="CB113" s="817"/>
      <c r="CC113" s="817"/>
      <c r="CD113" s="817"/>
      <c r="CE113" s="817"/>
      <c r="CF113" s="875">
        <v>15.8</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96550</v>
      </c>
      <c r="AB114" s="780"/>
      <c r="AC114" s="780"/>
      <c r="AD114" s="780"/>
      <c r="AE114" s="781"/>
      <c r="AF114" s="782">
        <v>97848</v>
      </c>
      <c r="AG114" s="780"/>
      <c r="AH114" s="780"/>
      <c r="AI114" s="780"/>
      <c r="AJ114" s="781"/>
      <c r="AK114" s="782">
        <v>101537</v>
      </c>
      <c r="AL114" s="780"/>
      <c r="AM114" s="780"/>
      <c r="AN114" s="780"/>
      <c r="AO114" s="781"/>
      <c r="AP114" s="824">
        <v>1.6</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1358188</v>
      </c>
      <c r="BR114" s="817"/>
      <c r="BS114" s="817"/>
      <c r="BT114" s="817"/>
      <c r="BU114" s="817"/>
      <c r="BV114" s="817">
        <v>1375758</v>
      </c>
      <c r="BW114" s="817"/>
      <c r="BX114" s="817"/>
      <c r="BY114" s="817"/>
      <c r="BZ114" s="817"/>
      <c r="CA114" s="817">
        <v>1317101</v>
      </c>
      <c r="CB114" s="817"/>
      <c r="CC114" s="817"/>
      <c r="CD114" s="817"/>
      <c r="CE114" s="817"/>
      <c r="CF114" s="875">
        <v>20.8</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18185</v>
      </c>
      <c r="AB115" s="919"/>
      <c r="AC115" s="919"/>
      <c r="AD115" s="919"/>
      <c r="AE115" s="920"/>
      <c r="AF115" s="921">
        <v>1730</v>
      </c>
      <c r="AG115" s="919"/>
      <c r="AH115" s="919"/>
      <c r="AI115" s="919"/>
      <c r="AJ115" s="920"/>
      <c r="AK115" s="921">
        <v>2104</v>
      </c>
      <c r="AL115" s="919"/>
      <c r="AM115" s="919"/>
      <c r="AN115" s="919"/>
      <c r="AO115" s="920"/>
      <c r="AP115" s="922">
        <v>0</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162</v>
      </c>
      <c r="AB116" s="780"/>
      <c r="AC116" s="780"/>
      <c r="AD116" s="780"/>
      <c r="AE116" s="781"/>
      <c r="AF116" s="782">
        <v>107</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2071167</v>
      </c>
      <c r="AB117" s="903"/>
      <c r="AC117" s="903"/>
      <c r="AD117" s="903"/>
      <c r="AE117" s="904"/>
      <c r="AF117" s="905">
        <v>2129883</v>
      </c>
      <c r="AG117" s="903"/>
      <c r="AH117" s="903"/>
      <c r="AI117" s="903"/>
      <c r="AJ117" s="904"/>
      <c r="AK117" s="905">
        <v>2338786</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295</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439</v>
      </c>
      <c r="BP119" s="878"/>
      <c r="BQ119" s="879">
        <v>21047863</v>
      </c>
      <c r="BR119" s="845"/>
      <c r="BS119" s="845"/>
      <c r="BT119" s="845"/>
      <c r="BU119" s="845"/>
      <c r="BV119" s="845">
        <v>20527466</v>
      </c>
      <c r="BW119" s="845"/>
      <c r="BX119" s="845"/>
      <c r="BY119" s="845"/>
      <c r="BZ119" s="845"/>
      <c r="CA119" s="845">
        <v>20617632</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7923953</v>
      </c>
      <c r="BR120" s="842"/>
      <c r="BS120" s="842"/>
      <c r="BT120" s="842"/>
      <c r="BU120" s="842"/>
      <c r="BV120" s="842">
        <v>8384929</v>
      </c>
      <c r="BW120" s="842"/>
      <c r="BX120" s="842"/>
      <c r="BY120" s="842"/>
      <c r="BZ120" s="842"/>
      <c r="CA120" s="842">
        <v>8377800</v>
      </c>
      <c r="CB120" s="842"/>
      <c r="CC120" s="842"/>
      <c r="CD120" s="842"/>
      <c r="CE120" s="842"/>
      <c r="CF120" s="866">
        <v>132.6</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4516806</v>
      </c>
      <c r="DH120" s="842"/>
      <c r="DI120" s="842"/>
      <c r="DJ120" s="842"/>
      <c r="DK120" s="842"/>
      <c r="DL120" s="842">
        <v>4016148</v>
      </c>
      <c r="DM120" s="842"/>
      <c r="DN120" s="842"/>
      <c r="DO120" s="842"/>
      <c r="DP120" s="842"/>
      <c r="DQ120" s="842">
        <v>3656229</v>
      </c>
      <c r="DR120" s="842"/>
      <c r="DS120" s="842"/>
      <c r="DT120" s="842"/>
      <c r="DU120" s="842"/>
      <c r="DV120" s="843">
        <v>57.9</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50532</v>
      </c>
      <c r="BR121" s="817"/>
      <c r="BS121" s="817"/>
      <c r="BT121" s="817"/>
      <c r="BU121" s="817"/>
      <c r="BV121" s="817">
        <v>41116</v>
      </c>
      <c r="BW121" s="817"/>
      <c r="BX121" s="817"/>
      <c r="BY121" s="817"/>
      <c r="BZ121" s="817"/>
      <c r="CA121" s="817">
        <v>32193</v>
      </c>
      <c r="CB121" s="817"/>
      <c r="CC121" s="817"/>
      <c r="CD121" s="817"/>
      <c r="CE121" s="817"/>
      <c r="CF121" s="875">
        <v>0.5</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14128794</v>
      </c>
      <c r="BR122" s="845"/>
      <c r="BS122" s="845"/>
      <c r="BT122" s="845"/>
      <c r="BU122" s="845"/>
      <c r="BV122" s="845">
        <v>13878150</v>
      </c>
      <c r="BW122" s="845"/>
      <c r="BX122" s="845"/>
      <c r="BY122" s="845"/>
      <c r="BZ122" s="845"/>
      <c r="CA122" s="845">
        <v>14141026</v>
      </c>
      <c r="CB122" s="845"/>
      <c r="CC122" s="845"/>
      <c r="CD122" s="845"/>
      <c r="CE122" s="845"/>
      <c r="CF122" s="846">
        <v>223.8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447</v>
      </c>
      <c r="BP123" s="878"/>
      <c r="BQ123" s="832">
        <v>22103279</v>
      </c>
      <c r="BR123" s="833"/>
      <c r="BS123" s="833"/>
      <c r="BT123" s="833"/>
      <c r="BU123" s="833"/>
      <c r="BV123" s="833">
        <v>22304195</v>
      </c>
      <c r="BW123" s="833"/>
      <c r="BX123" s="833"/>
      <c r="BY123" s="833"/>
      <c r="BZ123" s="833"/>
      <c r="CA123" s="833">
        <v>22551019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16500</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1685</v>
      </c>
      <c r="AB127" s="780"/>
      <c r="AC127" s="780"/>
      <c r="AD127" s="780"/>
      <c r="AE127" s="781"/>
      <c r="AF127" s="782">
        <v>1730</v>
      </c>
      <c r="AG127" s="780"/>
      <c r="AH127" s="780"/>
      <c r="AI127" s="780"/>
      <c r="AJ127" s="781"/>
      <c r="AK127" s="782">
        <v>2104</v>
      </c>
      <c r="AL127" s="780"/>
      <c r="AM127" s="780"/>
      <c r="AN127" s="780"/>
      <c r="AO127" s="781"/>
      <c r="AP127" s="824">
        <v>0</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10335</v>
      </c>
      <c r="AB128" s="801"/>
      <c r="AC128" s="801"/>
      <c r="AD128" s="801"/>
      <c r="AE128" s="802"/>
      <c r="AF128" s="803">
        <v>9633</v>
      </c>
      <c r="AG128" s="801"/>
      <c r="AH128" s="801"/>
      <c r="AI128" s="801"/>
      <c r="AJ128" s="802"/>
      <c r="AK128" s="803">
        <v>9140</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13.77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7933976</v>
      </c>
      <c r="AB129" s="780"/>
      <c r="AC129" s="780"/>
      <c r="AD129" s="780"/>
      <c r="AE129" s="781"/>
      <c r="AF129" s="782">
        <v>7796019</v>
      </c>
      <c r="AG129" s="780"/>
      <c r="AH129" s="780"/>
      <c r="AI129" s="780"/>
      <c r="AJ129" s="781"/>
      <c r="AK129" s="782">
        <v>7921754</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18.77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1454339</v>
      </c>
      <c r="AB130" s="780"/>
      <c r="AC130" s="780"/>
      <c r="AD130" s="780"/>
      <c r="AE130" s="781"/>
      <c r="AF130" s="782">
        <v>1499756</v>
      </c>
      <c r="AG130" s="780"/>
      <c r="AH130" s="780"/>
      <c r="AI130" s="780"/>
      <c r="AJ130" s="781"/>
      <c r="AK130" s="782">
        <v>1602535</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6479637</v>
      </c>
      <c r="AB131" s="764"/>
      <c r="AC131" s="764"/>
      <c r="AD131" s="764"/>
      <c r="AE131" s="765"/>
      <c r="AF131" s="766">
        <v>6296263</v>
      </c>
      <c r="AG131" s="764"/>
      <c r="AH131" s="764"/>
      <c r="AI131" s="764"/>
      <c r="AJ131" s="765"/>
      <c r="AK131" s="766">
        <v>6319219</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9.3599842090000003</v>
      </c>
      <c r="AB132" s="745"/>
      <c r="AC132" s="745"/>
      <c r="AD132" s="745"/>
      <c r="AE132" s="746"/>
      <c r="AF132" s="747">
        <v>9.854956821</v>
      </c>
      <c r="AG132" s="745"/>
      <c r="AH132" s="745"/>
      <c r="AI132" s="745"/>
      <c r="AJ132" s="746"/>
      <c r="AK132" s="747">
        <v>11.50634279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10</v>
      </c>
      <c r="AB133" s="724"/>
      <c r="AC133" s="724"/>
      <c r="AD133" s="724"/>
      <c r="AE133" s="725"/>
      <c r="AF133" s="723">
        <v>10.1</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dVnlEU+A1q6jLkEj+UpQVNbLGCtU0u17gleF6FVcNohbqfXBMBvqc7NDvdySJ3ABC6FwwoX7JDvMnKCvMyqxA==" saltValue="qsun/FlAgQr0TR9V55fz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3" zoomScale="85" zoomScaleNormal="85" zoomScaleSheetLayoutView="85" workbookViewId="0">
      <selection activeCell="BC50" sqref="BC5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GPbyzkcEnz5zCCANAhVq1nBTDBuMnDqAtOwjIaMtpuWCltpzYciBMsvpenfq9bL2nOB5LVeUkhacj6AHIaHkA==" saltValue="hdX4PImhvjrzcA6bY2S6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kvkUBYyLjK74d+8OXajI8a32yvRvFL0pK5rkUYyCmMYr+pD1ixwT3Sb0yVnJlGC5VPJzCGemkGQ9XIW0PGlhQ==" saltValue="rywXEYBOBhyllw2jwPwB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2420640</v>
      </c>
      <c r="AP9" s="281">
        <v>113125</v>
      </c>
      <c r="AQ9" s="282">
        <v>97302</v>
      </c>
      <c r="AR9" s="283">
        <v>16.3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290634</v>
      </c>
      <c r="AP10" s="284">
        <v>13582</v>
      </c>
      <c r="AQ10" s="285">
        <v>12978</v>
      </c>
      <c r="AR10" s="286">
        <v>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53292</v>
      </c>
      <c r="AP11" s="284">
        <v>2491</v>
      </c>
      <c r="AQ11" s="285">
        <v>1842</v>
      </c>
      <c r="AR11" s="286">
        <v>35.200000000000003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76293</v>
      </c>
      <c r="AP13" s="284">
        <v>3565</v>
      </c>
      <c r="AQ13" s="285">
        <v>3745</v>
      </c>
      <c r="AR13" s="286">
        <v>-4.8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66298</v>
      </c>
      <c r="AP14" s="284">
        <v>3098</v>
      </c>
      <c r="AQ14" s="285">
        <v>2344</v>
      </c>
      <c r="AR14" s="286">
        <v>32.200000000000003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-199068</v>
      </c>
      <c r="AP15" s="284">
        <v>-9303</v>
      </c>
      <c r="AQ15" s="285">
        <v>-5498</v>
      </c>
      <c r="AR15" s="286">
        <v>69.2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2708089</v>
      </c>
      <c r="AP16" s="284">
        <v>126558</v>
      </c>
      <c r="AQ16" s="285">
        <v>112713</v>
      </c>
      <c r="AR16" s="286">
        <v>12.3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10.94</v>
      </c>
      <c r="AP21" s="298">
        <v>10.28</v>
      </c>
      <c r="AQ21" s="299">
        <v>0.66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96.6</v>
      </c>
      <c r="AP22" s="303">
        <v>96.9</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1944675</v>
      </c>
      <c r="AP32" s="312">
        <v>90881</v>
      </c>
      <c r="AQ32" s="313">
        <v>77450</v>
      </c>
      <c r="AR32" s="314">
        <v>17.3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290470</v>
      </c>
      <c r="AP35" s="312">
        <v>13575</v>
      </c>
      <c r="AQ35" s="313">
        <v>25215</v>
      </c>
      <c r="AR35" s="314">
        <v>-46.2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101537</v>
      </c>
      <c r="AP36" s="312">
        <v>4745</v>
      </c>
      <c r="AQ36" s="313">
        <v>2095</v>
      </c>
      <c r="AR36" s="314">
        <v>126.5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2104</v>
      </c>
      <c r="AP37" s="312">
        <v>98</v>
      </c>
      <c r="AQ37" s="313">
        <v>665</v>
      </c>
      <c r="AR37" s="314">
        <v>-85.3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8</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-9140</v>
      </c>
      <c r="AP39" s="312">
        <v>-427</v>
      </c>
      <c r="AQ39" s="313">
        <v>-3530</v>
      </c>
      <c r="AR39" s="314">
        <v>-87.9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-1602535</v>
      </c>
      <c r="AP40" s="312">
        <v>-74892</v>
      </c>
      <c r="AQ40" s="313">
        <v>-69409</v>
      </c>
      <c r="AR40" s="314">
        <v>7.9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727111</v>
      </c>
      <c r="AP41" s="312">
        <v>33980</v>
      </c>
      <c r="AQ41" s="313">
        <v>32494</v>
      </c>
      <c r="AR41" s="314">
        <v>4.5999999999999996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2031411</v>
      </c>
      <c r="AN51" s="334">
        <v>89175</v>
      </c>
      <c r="AO51" s="335">
        <v>-21.2</v>
      </c>
      <c r="AP51" s="336">
        <v>68548</v>
      </c>
      <c r="AQ51" s="337">
        <v>3.3</v>
      </c>
      <c r="AR51" s="338">
        <v>-24.5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684088</v>
      </c>
      <c r="AN52" s="342">
        <v>30030</v>
      </c>
      <c r="AO52" s="343">
        <v>48.2</v>
      </c>
      <c r="AP52" s="344">
        <v>31673</v>
      </c>
      <c r="AQ52" s="345">
        <v>27</v>
      </c>
      <c r="AR52" s="346">
        <v>21.2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2211753</v>
      </c>
      <c r="AN53" s="334">
        <v>98453</v>
      </c>
      <c r="AO53" s="335">
        <v>10.4</v>
      </c>
      <c r="AP53" s="336">
        <v>78575</v>
      </c>
      <c r="AQ53" s="337">
        <v>14.6</v>
      </c>
      <c r="AR53" s="338">
        <v>-4.2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591886</v>
      </c>
      <c r="AN54" s="342">
        <v>26347</v>
      </c>
      <c r="AO54" s="343">
        <v>-12.3</v>
      </c>
      <c r="AP54" s="344">
        <v>41766</v>
      </c>
      <c r="AQ54" s="345">
        <v>31.9</v>
      </c>
      <c r="AR54" s="346">
        <v>-44.2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1544839</v>
      </c>
      <c r="AN55" s="334">
        <v>69807</v>
      </c>
      <c r="AO55" s="335">
        <v>-29.1</v>
      </c>
      <c r="AP55" s="336">
        <v>61630</v>
      </c>
      <c r="AQ55" s="337">
        <v>-21.6</v>
      </c>
      <c r="AR55" s="338">
        <v>-7.5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671721</v>
      </c>
      <c r="AN56" s="342">
        <v>30353</v>
      </c>
      <c r="AO56" s="343">
        <v>15.2</v>
      </c>
      <c r="AP56" s="344">
        <v>28910</v>
      </c>
      <c r="AQ56" s="345">
        <v>-30.8</v>
      </c>
      <c r="AR56" s="346">
        <v>46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2952952</v>
      </c>
      <c r="AN57" s="334">
        <v>135824</v>
      </c>
      <c r="AO57" s="335">
        <v>94.6</v>
      </c>
      <c r="AP57" s="336">
        <v>76485</v>
      </c>
      <c r="AQ57" s="337">
        <v>24.1</v>
      </c>
      <c r="AR57" s="338">
        <v>70.5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1181963</v>
      </c>
      <c r="AN58" s="342">
        <v>54366</v>
      </c>
      <c r="AO58" s="343">
        <v>79.099999999999994</v>
      </c>
      <c r="AP58" s="344">
        <v>29566</v>
      </c>
      <c r="AQ58" s="345">
        <v>2.2999999999999998</v>
      </c>
      <c r="AR58" s="346">
        <v>76.8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5222925</v>
      </c>
      <c r="AN59" s="334">
        <v>244085</v>
      </c>
      <c r="AO59" s="335">
        <v>79.7</v>
      </c>
      <c r="AP59" s="336">
        <v>112663</v>
      </c>
      <c r="AQ59" s="337">
        <v>47.3</v>
      </c>
      <c r="AR59" s="338">
        <v>32.4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1786111</v>
      </c>
      <c r="AN60" s="342">
        <v>83471</v>
      </c>
      <c r="AO60" s="343">
        <v>53.5</v>
      </c>
      <c r="AP60" s="344">
        <v>40851</v>
      </c>
      <c r="AQ60" s="345">
        <v>38.200000000000003</v>
      </c>
      <c r="AR60" s="346">
        <v>15.3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2792776</v>
      </c>
      <c r="AN61" s="349">
        <v>127469</v>
      </c>
      <c r="AO61" s="350">
        <v>26.9</v>
      </c>
      <c r="AP61" s="351">
        <v>79580</v>
      </c>
      <c r="AQ61" s="352">
        <v>13.5</v>
      </c>
      <c r="AR61" s="338">
        <v>13.4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983154</v>
      </c>
      <c r="AN62" s="342">
        <v>44913</v>
      </c>
      <c r="AO62" s="343">
        <v>36.700000000000003</v>
      </c>
      <c r="AP62" s="344">
        <v>34553</v>
      </c>
      <c r="AQ62" s="345">
        <v>13.7</v>
      </c>
      <c r="AR62" s="346">
        <v>23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W5gonPNXD7gt++e1pJmjcc+pkgd5y0Xo/Eyz9NfKuvxlrtzgrrR3wH12Q7y1KCVXnQYBAtuke5yxcp8DPS1Jg==" saltValue="SPIO0LkCz5lhx+zwL1ec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1" zoomScale="85" zoomScaleNormal="85" zoomScaleSheetLayoutView="55" workbookViewId="0">
      <selection activeCell="AF102" sqref="AF10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z/yUjEwQXSXVhU1M1L7TQk4ilBuSgs6hu1tqKid4QqH1XMNsZCNdpSK+BgnzUPJUbkObitD1hbkRab/L2GJ1BA==" saltValue="mf/IHdSysT4IzEgxQEC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RTtw33Pg6dkdKU6AGgjZbKIrq3iiJUBK6/vXU1kcSKP+ISjtGOgcwtyWLOJhnvw3DZO+Ky6yeQ7lW7qc3rCiRQ==" saltValue="ERBvV45ZEQ8F/zUoNm/0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29.38</v>
      </c>
      <c r="G47" s="12">
        <v>32.450000000000003</v>
      </c>
      <c r="H47" s="12">
        <v>30.89</v>
      </c>
      <c r="I47" s="12">
        <v>36.36</v>
      </c>
      <c r="J47" s="13">
        <v>35.74</v>
      </c>
    </row>
    <row r="48" spans="2:10" ht="57.75" customHeight="1" x14ac:dyDescent="0.2">
      <c r="B48" s="14"/>
      <c r="C48" s="1141" t="s">
        <v>4</v>
      </c>
      <c r="D48" s="1141"/>
      <c r="E48" s="1142"/>
      <c r="F48" s="15">
        <v>4.6399999999999997</v>
      </c>
      <c r="G48" s="16">
        <v>5.33</v>
      </c>
      <c r="H48" s="16">
        <v>7.07</v>
      </c>
      <c r="I48" s="16">
        <v>7.5</v>
      </c>
      <c r="J48" s="17">
        <v>8.59</v>
      </c>
    </row>
    <row r="49" spans="2:10" ht="57.75" customHeight="1" thickBot="1" x14ac:dyDescent="0.25">
      <c r="B49" s="18"/>
      <c r="C49" s="1143" t="s">
        <v>5</v>
      </c>
      <c r="D49" s="1143"/>
      <c r="E49" s="1144"/>
      <c r="F49" s="19" t="s">
        <v>528</v>
      </c>
      <c r="G49" s="20">
        <v>3.87</v>
      </c>
      <c r="H49" s="20">
        <v>1.87</v>
      </c>
      <c r="I49" s="20">
        <v>5.23</v>
      </c>
      <c r="J49" s="21">
        <v>1.17</v>
      </c>
    </row>
    <row r="50" spans="2:10" ht="13.2" x14ac:dyDescent="0.2"/>
  </sheetData>
  <sheetProtection algorithmName="SHA-512" hashValue="ZurOLIxDL/VCuGmvcLHRp0qh/br2jPVJySBC4pdLvsDHpHWvigQv2cgp8UL8B+O3MCyfZMlA+S5mwCVSVii5Fg==" saltValue="xg8UC4DVstfkMh+XOoCG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4.63</v>
      </c>
      <c r="G34" s="33">
        <v>5.83</v>
      </c>
      <c r="H34" s="33">
        <v>7.06</v>
      </c>
      <c r="I34" s="33">
        <v>7.5</v>
      </c>
      <c r="J34" s="34">
        <v>8.59</v>
      </c>
      <c r="K34" s="22"/>
      <c r="L34" s="22"/>
      <c r="M34" s="22"/>
      <c r="N34" s="22"/>
      <c r="O34" s="22"/>
      <c r="P34" s="22"/>
    </row>
    <row r="35" spans="1:16" ht="39" customHeight="1" x14ac:dyDescent="0.2">
      <c r="A35" s="22"/>
      <c r="B35" s="35"/>
      <c r="C35" s="1145" t="s">
        <v>530</v>
      </c>
      <c r="D35" s="1146"/>
      <c r="E35" s="1147"/>
      <c r="F35" s="36">
        <v>6.8</v>
      </c>
      <c r="G35" s="37">
        <v>7.1</v>
      </c>
      <c r="H35" s="37">
        <v>7.07</v>
      </c>
      <c r="I35" s="37">
        <v>7.32</v>
      </c>
      <c r="J35" s="38">
        <v>7.46</v>
      </c>
      <c r="K35" s="22"/>
      <c r="L35" s="22"/>
      <c r="M35" s="22"/>
      <c r="N35" s="22"/>
      <c r="O35" s="22"/>
      <c r="P35" s="22"/>
    </row>
    <row r="36" spans="1:16" ht="39" customHeight="1" x14ac:dyDescent="0.2">
      <c r="A36" s="22"/>
      <c r="B36" s="35"/>
      <c r="C36" s="1145" t="s">
        <v>531</v>
      </c>
      <c r="D36" s="1146"/>
      <c r="E36" s="1147"/>
      <c r="F36" s="36">
        <v>1.47</v>
      </c>
      <c r="G36" s="37">
        <v>1.98</v>
      </c>
      <c r="H36" s="37">
        <v>3.24</v>
      </c>
      <c r="I36" s="37">
        <v>3.78</v>
      </c>
      <c r="J36" s="38">
        <v>5.69</v>
      </c>
      <c r="K36" s="22"/>
      <c r="L36" s="22"/>
      <c r="M36" s="22"/>
      <c r="N36" s="22"/>
      <c r="O36" s="22"/>
      <c r="P36" s="22"/>
    </row>
    <row r="37" spans="1:16" ht="39" customHeight="1" x14ac:dyDescent="0.2">
      <c r="A37" s="22"/>
      <c r="B37" s="35"/>
      <c r="C37" s="1145" t="s">
        <v>532</v>
      </c>
      <c r="D37" s="1146"/>
      <c r="E37" s="1147"/>
      <c r="F37" s="36">
        <v>0.01</v>
      </c>
      <c r="G37" s="37">
        <v>0.01</v>
      </c>
      <c r="H37" s="37">
        <v>0.01</v>
      </c>
      <c r="I37" s="37">
        <v>0.01</v>
      </c>
      <c r="J37" s="38">
        <v>0.01</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533</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534</v>
      </c>
      <c r="D43" s="1149"/>
      <c r="E43" s="1150"/>
      <c r="F43" s="41">
        <v>16.11</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qoI0iAGdmJlQ6NChIEvkGXHqsKtZcPlaHIlyb0+cYUrXfXYabaSMF7Jr+aeZ/A1LPHuv7b5puxWhwtnhKhgHQ==" saltValue="aO+Lms8eY++VvGSRX4k8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1563</v>
      </c>
      <c r="L45" s="60">
        <v>1666</v>
      </c>
      <c r="M45" s="60">
        <v>1667</v>
      </c>
      <c r="N45" s="60">
        <v>1741</v>
      </c>
      <c r="O45" s="61">
        <v>1945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348</v>
      </c>
      <c r="L48" s="64">
        <v>304</v>
      </c>
      <c r="M48" s="64">
        <v>289</v>
      </c>
      <c r="N48" s="64">
        <v>289</v>
      </c>
      <c r="O48" s="65">
        <v>290</v>
      </c>
      <c r="P48" s="48"/>
      <c r="Q48" s="48"/>
      <c r="R48" s="48"/>
      <c r="S48" s="48"/>
      <c r="T48" s="48"/>
      <c r="U48" s="48"/>
    </row>
    <row r="49" spans="1:21" ht="30.75" customHeight="1" x14ac:dyDescent="0.2">
      <c r="A49" s="48"/>
      <c r="B49" s="1178"/>
      <c r="C49" s="1179"/>
      <c r="D49" s="62"/>
      <c r="E49" s="1155" t="s">
        <v>14</v>
      </c>
      <c r="F49" s="1155"/>
      <c r="G49" s="1155"/>
      <c r="H49" s="1155"/>
      <c r="I49" s="1155"/>
      <c r="J49" s="1156"/>
      <c r="K49" s="63">
        <v>85</v>
      </c>
      <c r="L49" s="64">
        <v>96</v>
      </c>
      <c r="M49" s="64">
        <v>97</v>
      </c>
      <c r="N49" s="64">
        <v>98</v>
      </c>
      <c r="O49" s="65">
        <v>102</v>
      </c>
      <c r="P49" s="48"/>
      <c r="Q49" s="48"/>
      <c r="R49" s="48"/>
      <c r="S49" s="48"/>
      <c r="T49" s="48"/>
      <c r="U49" s="48"/>
    </row>
    <row r="50" spans="1:21" ht="30.75" customHeight="1" x14ac:dyDescent="0.2">
      <c r="A50" s="48"/>
      <c r="B50" s="1178"/>
      <c r="C50" s="1179"/>
      <c r="D50" s="62"/>
      <c r="E50" s="1155" t="s">
        <v>15</v>
      </c>
      <c r="F50" s="1155"/>
      <c r="G50" s="1155"/>
      <c r="H50" s="1155"/>
      <c r="I50" s="1155"/>
      <c r="J50" s="1156"/>
      <c r="K50" s="63">
        <v>2</v>
      </c>
      <c r="L50" s="64">
        <v>13</v>
      </c>
      <c r="M50" s="64">
        <v>18</v>
      </c>
      <c r="N50" s="64">
        <v>2</v>
      </c>
      <c r="O50" s="65">
        <v>2</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1403</v>
      </c>
      <c r="L52" s="64">
        <v>1400</v>
      </c>
      <c r="M52" s="64">
        <v>1464</v>
      </c>
      <c r="N52" s="64">
        <v>1510</v>
      </c>
      <c r="O52" s="65">
        <v>1611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595</v>
      </c>
      <c r="L53" s="69">
        <v>679</v>
      </c>
      <c r="M53" s="69">
        <v>607</v>
      </c>
      <c r="N53" s="69">
        <v>620</v>
      </c>
      <c r="O53" s="70">
        <v>728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DqeT36zLzUDYEy0PVkdWU2UBMIynrISlbu8ALT46SdKFXipyWGU+I2ITgTVlo/bpRQEdv0Tmp24vY7eZUHF0w==" saltValue="/6yXuTpnjwkZXbymfsZb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13915</v>
      </c>
      <c r="J41" s="356">
        <v>13775</v>
      </c>
      <c r="K41" s="356">
        <v>14045</v>
      </c>
      <c r="L41" s="356">
        <v>14020</v>
      </c>
      <c r="M41" s="357">
        <v>14645</v>
      </c>
    </row>
    <row r="42" spans="2:13" ht="27.75" customHeight="1" x14ac:dyDescent="0.2">
      <c r="B42" s="1186"/>
      <c r="C42" s="1187"/>
      <c r="D42" s="106"/>
      <c r="E42" s="1190" t="s">
        <v>32</v>
      </c>
      <c r="F42" s="1190"/>
      <c r="G42" s="1190"/>
      <c r="H42" s="1191"/>
      <c r="I42" s="358">
        <v>1</v>
      </c>
      <c r="J42" s="359" t="s">
        <v>485</v>
      </c>
      <c r="K42" s="359" t="s">
        <v>485</v>
      </c>
      <c r="L42" s="359" t="s">
        <v>485</v>
      </c>
      <c r="M42" s="360" t="s">
        <v>485</v>
      </c>
    </row>
    <row r="43" spans="2:13" ht="27.75" customHeight="1" x14ac:dyDescent="0.2">
      <c r="B43" s="1186"/>
      <c r="C43" s="1187"/>
      <c r="D43" s="106"/>
      <c r="E43" s="1190" t="s">
        <v>33</v>
      </c>
      <c r="F43" s="1190"/>
      <c r="G43" s="1190"/>
      <c r="H43" s="1191"/>
      <c r="I43" s="358">
        <v>6040</v>
      </c>
      <c r="J43" s="359">
        <v>5200</v>
      </c>
      <c r="K43" s="359">
        <v>4517</v>
      </c>
      <c r="L43" s="359">
        <v>4016</v>
      </c>
      <c r="M43" s="360">
        <v>3656</v>
      </c>
    </row>
    <row r="44" spans="2:13" ht="27.75" customHeight="1" x14ac:dyDescent="0.2">
      <c r="B44" s="1186"/>
      <c r="C44" s="1187"/>
      <c r="D44" s="106"/>
      <c r="E44" s="1190" t="s">
        <v>34</v>
      </c>
      <c r="F44" s="1190"/>
      <c r="G44" s="1190"/>
      <c r="H44" s="1191"/>
      <c r="I44" s="358">
        <v>1117</v>
      </c>
      <c r="J44" s="359">
        <v>1162</v>
      </c>
      <c r="K44" s="359">
        <v>1128</v>
      </c>
      <c r="L44" s="359">
        <v>1116</v>
      </c>
      <c r="M44" s="360">
        <v>1000</v>
      </c>
    </row>
    <row r="45" spans="2:13" ht="27.75" customHeight="1" x14ac:dyDescent="0.2">
      <c r="B45" s="1186"/>
      <c r="C45" s="1187"/>
      <c r="D45" s="106"/>
      <c r="E45" s="1190" t="s">
        <v>35</v>
      </c>
      <c r="F45" s="1190"/>
      <c r="G45" s="1190"/>
      <c r="H45" s="1191"/>
      <c r="I45" s="358">
        <v>1421</v>
      </c>
      <c r="J45" s="359">
        <v>1478</v>
      </c>
      <c r="K45" s="359">
        <v>1358</v>
      </c>
      <c r="L45" s="359">
        <v>1376</v>
      </c>
      <c r="M45" s="360">
        <v>1317</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7336</v>
      </c>
      <c r="J50" s="359">
        <v>7301</v>
      </c>
      <c r="K50" s="359">
        <v>7924</v>
      </c>
      <c r="L50" s="359">
        <v>8385</v>
      </c>
      <c r="M50" s="360">
        <v>8378</v>
      </c>
    </row>
    <row r="51" spans="2:13" ht="27.75" customHeight="1" x14ac:dyDescent="0.2">
      <c r="B51" s="1186"/>
      <c r="C51" s="1187"/>
      <c r="D51" s="106"/>
      <c r="E51" s="1190" t="s">
        <v>42</v>
      </c>
      <c r="F51" s="1190"/>
      <c r="G51" s="1190"/>
      <c r="H51" s="1191"/>
      <c r="I51" s="358">
        <v>72</v>
      </c>
      <c r="J51" s="359">
        <v>61</v>
      </c>
      <c r="K51" s="359">
        <v>51</v>
      </c>
      <c r="L51" s="359">
        <v>41</v>
      </c>
      <c r="M51" s="360">
        <v>32</v>
      </c>
    </row>
    <row r="52" spans="2:13" ht="27.75" customHeight="1" x14ac:dyDescent="0.2">
      <c r="B52" s="1188"/>
      <c r="C52" s="1189"/>
      <c r="D52" s="106"/>
      <c r="E52" s="1190" t="s">
        <v>43</v>
      </c>
      <c r="F52" s="1190"/>
      <c r="G52" s="1190"/>
      <c r="H52" s="1191"/>
      <c r="I52" s="358">
        <v>14124</v>
      </c>
      <c r="J52" s="359">
        <v>13986</v>
      </c>
      <c r="K52" s="359">
        <v>14129</v>
      </c>
      <c r="L52" s="359">
        <v>13878</v>
      </c>
      <c r="M52" s="360">
        <v>14141</v>
      </c>
    </row>
    <row r="53" spans="2:13" ht="27.75" customHeight="1" thickBot="1" x14ac:dyDescent="0.25">
      <c r="B53" s="1192" t="s">
        <v>19</v>
      </c>
      <c r="C53" s="1193"/>
      <c r="D53" s="110"/>
      <c r="E53" s="1194" t="s">
        <v>44</v>
      </c>
      <c r="F53" s="1194"/>
      <c r="G53" s="1194"/>
      <c r="H53" s="1195"/>
      <c r="I53" s="361">
        <v>962</v>
      </c>
      <c r="J53" s="362">
        <v>267</v>
      </c>
      <c r="K53" s="362">
        <v>-1055</v>
      </c>
      <c r="L53" s="362">
        <v>-1777</v>
      </c>
      <c r="M53" s="363">
        <v>-1933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GD3JVzDEpdLCG6kVQuWn28VJ1XGncGudOy465Ch6kyKS62l0iOJrCeQRlfdNjvzxF9BkG+rQnJbket0ye7G2g==" saltValue="3hhDf62SX/DdQAVAnFEd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2450</v>
      </c>
      <c r="G55" s="122">
        <v>2834</v>
      </c>
      <c r="H55" s="123">
        <v>2831</v>
      </c>
    </row>
    <row r="56" spans="2:8" ht="52.5" customHeight="1" x14ac:dyDescent="0.2">
      <c r="B56" s="124"/>
      <c r="C56" s="1213" t="s">
        <v>47</v>
      </c>
      <c r="D56" s="1213"/>
      <c r="E56" s="1214"/>
      <c r="F56" s="125">
        <v>1912</v>
      </c>
      <c r="G56" s="125">
        <v>2013</v>
      </c>
      <c r="H56" s="126">
        <v>2020</v>
      </c>
    </row>
    <row r="57" spans="2:8" ht="53.25" customHeight="1" x14ac:dyDescent="0.2">
      <c r="B57" s="124"/>
      <c r="C57" s="1215" t="s">
        <v>48</v>
      </c>
      <c r="D57" s="1215"/>
      <c r="E57" s="1216"/>
      <c r="F57" s="127">
        <v>4621</v>
      </c>
      <c r="G57" s="127">
        <v>4578</v>
      </c>
      <c r="H57" s="128">
        <v>4571</v>
      </c>
    </row>
    <row r="58" spans="2:8" ht="45.75" customHeight="1" x14ac:dyDescent="0.2">
      <c r="B58" s="129"/>
      <c r="C58" s="1203" t="s">
        <v>553</v>
      </c>
      <c r="D58" s="1204"/>
      <c r="E58" s="1205"/>
      <c r="F58" s="130">
        <v>1492</v>
      </c>
      <c r="G58" s="130">
        <v>1472</v>
      </c>
      <c r="H58" s="131">
        <v>1480</v>
      </c>
    </row>
    <row r="59" spans="2:8" ht="45.75" customHeight="1" x14ac:dyDescent="0.2">
      <c r="B59" s="129"/>
      <c r="C59" s="1203" t="s">
        <v>554</v>
      </c>
      <c r="D59" s="1204"/>
      <c r="E59" s="1205"/>
      <c r="F59" s="130">
        <v>1192</v>
      </c>
      <c r="G59" s="130">
        <v>1155</v>
      </c>
      <c r="H59" s="131">
        <v>1148</v>
      </c>
    </row>
    <row r="60" spans="2:8" ht="45.75" customHeight="1" x14ac:dyDescent="0.2">
      <c r="B60" s="129"/>
      <c r="C60" s="1203" t="s">
        <v>555</v>
      </c>
      <c r="D60" s="1204"/>
      <c r="E60" s="1205"/>
      <c r="F60" s="130">
        <v>1080</v>
      </c>
      <c r="G60" s="130">
        <v>1104</v>
      </c>
      <c r="H60" s="131">
        <v>1144</v>
      </c>
    </row>
    <row r="61" spans="2:8" ht="45.75" customHeight="1" x14ac:dyDescent="0.2">
      <c r="B61" s="129"/>
      <c r="C61" s="1203" t="s">
        <v>556</v>
      </c>
      <c r="D61" s="1204"/>
      <c r="E61" s="1205"/>
      <c r="F61" s="130">
        <v>359</v>
      </c>
      <c r="G61" s="130">
        <v>357</v>
      </c>
      <c r="H61" s="131">
        <v>354</v>
      </c>
    </row>
    <row r="62" spans="2:8" ht="45.75" customHeight="1" thickBot="1" x14ac:dyDescent="0.25">
      <c r="B62" s="132"/>
      <c r="C62" s="1206" t="s">
        <v>557</v>
      </c>
      <c r="D62" s="1207"/>
      <c r="E62" s="1208"/>
      <c r="F62" s="133">
        <v>387</v>
      </c>
      <c r="G62" s="133">
        <v>378</v>
      </c>
      <c r="H62" s="134">
        <v>347</v>
      </c>
    </row>
    <row r="63" spans="2:8" ht="52.5" customHeight="1" thickBot="1" x14ac:dyDescent="0.25">
      <c r="B63" s="135"/>
      <c r="C63" s="1209" t="s">
        <v>49</v>
      </c>
      <c r="D63" s="1209"/>
      <c r="E63" s="1210"/>
      <c r="F63" s="136">
        <v>8983</v>
      </c>
      <c r="G63" s="136">
        <v>9425</v>
      </c>
      <c r="H63" s="137">
        <v>9422</v>
      </c>
    </row>
    <row r="64" spans="2:8" ht="13.2" x14ac:dyDescent="0.2"/>
  </sheetData>
  <sheetProtection algorithmName="SHA-512" hashValue="bwpCVf1bUb4JrSybnSzgHOQ9x7r/SWHOh1La8tPF7NArTmGFH6NvRffiUjUPijtwQK9GapQV1Q0daB/uEoz1kA==" saltValue="4lEUY9PGnYxNEutRVXQZ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89175</v>
      </c>
      <c r="E3" s="156"/>
      <c r="F3" s="157">
        <v>68548</v>
      </c>
      <c r="G3" s="158"/>
      <c r="H3" s="159"/>
    </row>
    <row r="4" spans="1:8" x14ac:dyDescent="0.2">
      <c r="A4" s="160"/>
      <c r="B4" s="161"/>
      <c r="C4" s="162"/>
      <c r="D4" s="163">
        <v>30030</v>
      </c>
      <c r="E4" s="164"/>
      <c r="F4" s="165">
        <v>31673</v>
      </c>
      <c r="G4" s="166"/>
      <c r="H4" s="167"/>
    </row>
    <row r="5" spans="1:8" x14ac:dyDescent="0.2">
      <c r="A5" s="148" t="s">
        <v>517</v>
      </c>
      <c r="B5" s="153"/>
      <c r="C5" s="154"/>
      <c r="D5" s="155">
        <v>98453</v>
      </c>
      <c r="E5" s="156"/>
      <c r="F5" s="157">
        <v>78575</v>
      </c>
      <c r="G5" s="158"/>
      <c r="H5" s="159"/>
    </row>
    <row r="6" spans="1:8" x14ac:dyDescent="0.2">
      <c r="A6" s="160"/>
      <c r="B6" s="161"/>
      <c r="C6" s="162"/>
      <c r="D6" s="163">
        <v>26347</v>
      </c>
      <c r="E6" s="164"/>
      <c r="F6" s="165">
        <v>41766</v>
      </c>
      <c r="G6" s="166"/>
      <c r="H6" s="167"/>
    </row>
    <row r="7" spans="1:8" x14ac:dyDescent="0.2">
      <c r="A7" s="148" t="s">
        <v>518</v>
      </c>
      <c r="B7" s="153"/>
      <c r="C7" s="154"/>
      <c r="D7" s="155">
        <v>69807</v>
      </c>
      <c r="E7" s="156"/>
      <c r="F7" s="157">
        <v>61630</v>
      </c>
      <c r="G7" s="158"/>
      <c r="H7" s="159"/>
    </row>
    <row r="8" spans="1:8" x14ac:dyDescent="0.2">
      <c r="A8" s="160"/>
      <c r="B8" s="161"/>
      <c r="C8" s="162"/>
      <c r="D8" s="163">
        <v>30353</v>
      </c>
      <c r="E8" s="164"/>
      <c r="F8" s="165">
        <v>28910</v>
      </c>
      <c r="G8" s="166"/>
      <c r="H8" s="167"/>
    </row>
    <row r="9" spans="1:8" x14ac:dyDescent="0.2">
      <c r="A9" s="148" t="s">
        <v>519</v>
      </c>
      <c r="B9" s="153"/>
      <c r="C9" s="154"/>
      <c r="D9" s="155">
        <v>135824</v>
      </c>
      <c r="E9" s="156"/>
      <c r="F9" s="157">
        <v>76485</v>
      </c>
      <c r="G9" s="158"/>
      <c r="H9" s="159"/>
    </row>
    <row r="10" spans="1:8" x14ac:dyDescent="0.2">
      <c r="A10" s="160"/>
      <c r="B10" s="161"/>
      <c r="C10" s="162"/>
      <c r="D10" s="163">
        <v>54366</v>
      </c>
      <c r="E10" s="164"/>
      <c r="F10" s="165">
        <v>29566</v>
      </c>
      <c r="G10" s="166"/>
      <c r="H10" s="167"/>
    </row>
    <row r="11" spans="1:8" x14ac:dyDescent="0.2">
      <c r="A11" s="148" t="s">
        <v>520</v>
      </c>
      <c r="B11" s="153"/>
      <c r="C11" s="154"/>
      <c r="D11" s="155">
        <v>244085</v>
      </c>
      <c r="E11" s="156"/>
      <c r="F11" s="157">
        <v>112663</v>
      </c>
      <c r="G11" s="158"/>
      <c r="H11" s="159"/>
    </row>
    <row r="12" spans="1:8" x14ac:dyDescent="0.2">
      <c r="A12" s="160"/>
      <c r="B12" s="161"/>
      <c r="C12" s="168"/>
      <c r="D12" s="163">
        <v>83471</v>
      </c>
      <c r="E12" s="164"/>
      <c r="F12" s="165">
        <v>40851</v>
      </c>
      <c r="G12" s="166"/>
      <c r="H12" s="167"/>
    </row>
    <row r="13" spans="1:8" x14ac:dyDescent="0.2">
      <c r="A13" s="148"/>
      <c r="B13" s="153"/>
      <c r="C13" s="169"/>
      <c r="D13" s="170">
        <v>127469</v>
      </c>
      <c r="E13" s="171"/>
      <c r="F13" s="172">
        <v>79580</v>
      </c>
      <c r="G13" s="173"/>
      <c r="H13" s="159"/>
    </row>
    <row r="14" spans="1:8" x14ac:dyDescent="0.2">
      <c r="A14" s="160"/>
      <c r="B14" s="161"/>
      <c r="C14" s="162"/>
      <c r="D14" s="163">
        <v>44913</v>
      </c>
      <c r="E14" s="164"/>
      <c r="F14" s="165">
        <v>34553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4.6399999999999997</v>
      </c>
      <c r="C19" s="174">
        <f>ROUND(VALUE(SUBSTITUTE(実質収支比率等に係る経年分析!G$48,"▲","-")),2)</f>
        <v>5.33</v>
      </c>
      <c r="D19" s="174">
        <f>ROUND(VALUE(SUBSTITUTE(実質収支比率等に係る経年分析!H$48,"▲","-")),2)</f>
        <v>7.07</v>
      </c>
      <c r="E19" s="174">
        <f>ROUND(VALUE(SUBSTITUTE(実質収支比率等に係る経年分析!I$48,"▲","-")),2)</f>
        <v>7.5</v>
      </c>
      <c r="F19" s="174">
        <f>ROUND(VALUE(SUBSTITUTE(実質収支比率等に係る経年分析!J$48,"▲","-")),2)</f>
        <v>8.59</v>
      </c>
    </row>
    <row r="20" spans="1:11" x14ac:dyDescent="0.2">
      <c r="A20" s="174" t="s">
        <v>53</v>
      </c>
      <c r="B20" s="174">
        <f>ROUND(VALUE(SUBSTITUTE(実質収支比率等に係る経年分析!F$47,"▲","-")),2)</f>
        <v>29.38</v>
      </c>
      <c r="C20" s="174">
        <f>ROUND(VALUE(SUBSTITUTE(実質収支比率等に係る経年分析!G$47,"▲","-")),2)</f>
        <v>32.450000000000003</v>
      </c>
      <c r="D20" s="174">
        <f>ROUND(VALUE(SUBSTITUTE(実質収支比率等に係る経年分析!H$47,"▲","-")),2)</f>
        <v>30.89</v>
      </c>
      <c r="E20" s="174">
        <f>ROUND(VALUE(SUBSTITUTE(実質収支比率等に係る経年分析!I$47,"▲","-")),2)</f>
        <v>36.36</v>
      </c>
      <c r="F20" s="174">
        <f>ROUND(VALUE(SUBSTITUTE(実質収支比率等に係る経年分析!J$47,"▲","-")),2)</f>
        <v>35.74</v>
      </c>
    </row>
    <row r="21" spans="1:11" x14ac:dyDescent="0.2">
      <c r="A21" s="174" t="s">
        <v>54</v>
      </c>
      <c r="B21" s="174">
        <f>IF(ISNUMBER(VALUE(SUBSTITUTE(実質収支比率等に係る経年分析!F$49,"▲","-"))),ROUND(VALUE(SUBSTITUTE(実質収支比率等に係る経年分析!F$49,"▲","-")),2),NA())</f>
        <v>-2.87</v>
      </c>
      <c r="C21" s="174">
        <f>IF(ISNUMBER(VALUE(SUBSTITUTE(実質収支比率等に係る経年分析!G$49,"▲","-"))),ROUND(VALUE(SUBSTITUTE(実質収支比率等に係る経年分析!G$49,"▲","-")),2),NA())</f>
        <v>3.87</v>
      </c>
      <c r="D21" s="174">
        <f>IF(ISNUMBER(VALUE(SUBSTITUTE(実質収支比率等に係る経年分析!H$49,"▲","-"))),ROUND(VALUE(SUBSTITUTE(実質収支比率等に係る経年分析!H$49,"▲","-")),2),NA())</f>
        <v>1.87</v>
      </c>
      <c r="E21" s="174">
        <f>IF(ISNUMBER(VALUE(SUBSTITUTE(実質収支比率等に係る経年分析!I$49,"▲","-"))),ROUND(VALUE(SUBSTITUTE(実質収支比率等に係る経年分析!I$49,"▲","-")),2),NA())</f>
        <v>5.23</v>
      </c>
      <c r="F21" s="174">
        <f>IF(ISNUMBER(VALUE(SUBSTITUTE(実質収支比率等に係る経年分析!J$49,"▲","-"))),ROUND(VALUE(SUBSTITUTE(実質収支比率等に係る経年分析!J$49,"▲","-")),2),NA())</f>
        <v>1.17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16.11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白石町後期高齢者医療特別会計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白石町国民健康保険特別会計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5.69</v>
      </c>
    </row>
    <row r="35" spans="1:16" x14ac:dyDescent="0.2">
      <c r="A35" s="175" t="str">
        <f>IF(連結実質赤字比率に係る赤字・黒字の構成分析!C$35="",NA(),連結実質赤字比率に係る赤字・黒字の構成分析!C$35)</f>
        <v>白石町下水道事業会計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1403</v>
      </c>
      <c r="E42" s="176"/>
      <c r="F42" s="176"/>
      <c r="G42" s="176">
        <f>'実質公債費比率（分子）の構造'!L$52</f>
        <v>1400</v>
      </c>
      <c r="H42" s="176"/>
      <c r="I42" s="176"/>
      <c r="J42" s="176">
        <f>'実質公債費比率（分子）の構造'!M$52</f>
        <v>1464</v>
      </c>
      <c r="K42" s="176"/>
      <c r="L42" s="176"/>
      <c r="M42" s="176">
        <f>'実質公債費比率（分子）の構造'!N$52</f>
        <v>1510</v>
      </c>
      <c r="N42" s="176"/>
      <c r="O42" s="176"/>
      <c r="P42" s="176">
        <f>'実質公債費比率（分子）の構造'!O$52</f>
        <v>1611</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62</v>
      </c>
      <c r="B44" s="176">
        <f>'実質公債費比率（分子）の構造'!K$50</f>
        <v>2</v>
      </c>
      <c r="C44" s="176"/>
      <c r="D44" s="176"/>
      <c r="E44" s="176">
        <f>'実質公債費比率（分子）の構造'!L$50</f>
        <v>13</v>
      </c>
      <c r="F44" s="176"/>
      <c r="G44" s="176"/>
      <c r="H44" s="176">
        <f>'実質公債費比率（分子）の構造'!M$50</f>
        <v>18</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85</v>
      </c>
      <c r="C45" s="176"/>
      <c r="D45" s="176"/>
      <c r="E45" s="176">
        <f>'実質公債費比率（分子）の構造'!L$49</f>
        <v>96</v>
      </c>
      <c r="F45" s="176"/>
      <c r="G45" s="176"/>
      <c r="H45" s="176">
        <f>'実質公債費比率（分子）の構造'!M$49</f>
        <v>97</v>
      </c>
      <c r="I45" s="176"/>
      <c r="J45" s="176"/>
      <c r="K45" s="176">
        <f>'実質公債費比率（分子）の構造'!N$49</f>
        <v>98</v>
      </c>
      <c r="L45" s="176"/>
      <c r="M45" s="176"/>
      <c r="N45" s="176">
        <f>'実質公債費比率（分子）の構造'!O$49</f>
        <v>102</v>
      </c>
      <c r="O45" s="176"/>
      <c r="P45" s="176"/>
    </row>
    <row r="46" spans="1:16" x14ac:dyDescent="0.2">
      <c r="A46" s="176" t="s">
        <v>64</v>
      </c>
      <c r="B46" s="176">
        <f>'実質公債費比率（分子）の構造'!K$48</f>
        <v>348</v>
      </c>
      <c r="C46" s="176"/>
      <c r="D46" s="176"/>
      <c r="E46" s="176">
        <f>'実質公債費比率（分子）の構造'!L$48</f>
        <v>304</v>
      </c>
      <c r="F46" s="176"/>
      <c r="G46" s="176"/>
      <c r="H46" s="176">
        <f>'実質公債費比率（分子）の構造'!M$48</f>
        <v>289</v>
      </c>
      <c r="I46" s="176"/>
      <c r="J46" s="176"/>
      <c r="K46" s="176">
        <f>'実質公債費比率（分子）の構造'!N$48</f>
        <v>289</v>
      </c>
      <c r="L46" s="176"/>
      <c r="M46" s="176"/>
      <c r="N46" s="176">
        <f>'実質公債費比率（分子）の構造'!O$48</f>
        <v>290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1563</v>
      </c>
      <c r="C49" s="176"/>
      <c r="D49" s="176"/>
      <c r="E49" s="176">
        <f>'実質公債費比率（分子）の構造'!L$45</f>
        <v>1666</v>
      </c>
      <c r="F49" s="176"/>
      <c r="G49" s="176"/>
      <c r="H49" s="176">
        <f>'実質公債費比率（分子）の構造'!M$45</f>
        <v>1667</v>
      </c>
      <c r="I49" s="176"/>
      <c r="J49" s="176"/>
      <c r="K49" s="176">
        <f>'実質公債費比率（分子）の構造'!N$45</f>
        <v>1741</v>
      </c>
      <c r="L49" s="176"/>
      <c r="M49" s="176"/>
      <c r="N49" s="176">
        <f>'実質公債費比率（分子）の構造'!O$45</f>
        <v>1945</v>
      </c>
      <c r="O49" s="176"/>
      <c r="P49" s="176"/>
    </row>
    <row r="50" spans="1:16" x14ac:dyDescent="0.2">
      <c r="A50" s="176" t="s">
        <v>67</v>
      </c>
      <c r="B50" s="176" t="e">
        <f>NA()</f>
        <v>#N/A</v>
      </c>
      <c r="C50" s="176">
        <f>IF(ISNUMBER('実質公債費比率（分子）の構造'!K$53),'実質公債費比率（分子）の構造'!K$53,NA())</f>
        <v>595</v>
      </c>
      <c r="D50" s="176" t="e">
        <f>NA()</f>
        <v>#N/A</v>
      </c>
      <c r="E50" s="176" t="e">
        <f>NA()</f>
        <v>#N/A</v>
      </c>
      <c r="F50" s="176">
        <f>IF(ISNUMBER('実質公債費比率（分子）の構造'!L$53),'実質公債費比率（分子）の構造'!L$53,NA())</f>
        <v>679</v>
      </c>
      <c r="G50" s="176" t="e">
        <f>NA()</f>
        <v>#N/A</v>
      </c>
      <c r="H50" s="176" t="e">
        <f>NA()</f>
        <v>#N/A</v>
      </c>
      <c r="I50" s="176">
        <f>IF(ISNUMBER('実質公債費比率（分子）の構造'!M$53),'実質公債費比率（分子）の構造'!M$53,NA())</f>
        <v>607</v>
      </c>
      <c r="J50" s="176" t="e">
        <f>NA()</f>
        <v>#N/A</v>
      </c>
      <c r="K50" s="176" t="e">
        <f>NA()</f>
        <v>#N/A</v>
      </c>
      <c r="L50" s="176">
        <f>IF(ISNUMBER('実質公債費比率（分子）の構造'!N$53),'実質公債費比率（分子）の構造'!N$53,NA())</f>
        <v>620</v>
      </c>
      <c r="M50" s="176" t="e">
        <f>NA()</f>
        <v>#N/A</v>
      </c>
      <c r="N50" s="176" t="e">
        <f>NA()</f>
        <v>#N/A</v>
      </c>
      <c r="O50" s="176">
        <f>IF(ISNUMBER('実質公債費比率（分子）の構造'!O$53),'実質公債費比率（分子）の構造'!O$53,NA())</f>
        <v>728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14124</v>
      </c>
      <c r="E56" s="175"/>
      <c r="F56" s="175"/>
      <c r="G56" s="175">
        <f>'将来負担比率（分子）の構造'!J$52</f>
        <v>13986</v>
      </c>
      <c r="H56" s="175"/>
      <c r="I56" s="175"/>
      <c r="J56" s="175">
        <f>'将来負担比率（分子）の構造'!K$52</f>
        <v>14129</v>
      </c>
      <c r="K56" s="175"/>
      <c r="L56" s="175"/>
      <c r="M56" s="175">
        <f>'将来負担比率（分子）の構造'!L$52</f>
        <v>13878</v>
      </c>
      <c r="N56" s="175"/>
      <c r="O56" s="175"/>
      <c r="P56" s="175">
        <f>'将来負担比率（分子）の構造'!M$52</f>
        <v>14141</v>
      </c>
    </row>
    <row r="57" spans="1:16" x14ac:dyDescent="0.2">
      <c r="A57" s="175" t="s">
        <v>42</v>
      </c>
      <c r="B57" s="175"/>
      <c r="C57" s="175"/>
      <c r="D57" s="175">
        <f>'将来負担比率（分子）の構造'!I$51</f>
        <v>72</v>
      </c>
      <c r="E57" s="175"/>
      <c r="F57" s="175"/>
      <c r="G57" s="175">
        <f>'将来負担比率（分子）の構造'!J$51</f>
        <v>61</v>
      </c>
      <c r="H57" s="175"/>
      <c r="I57" s="175"/>
      <c r="J57" s="175">
        <f>'将来負担比率（分子）の構造'!K$51</f>
        <v>51</v>
      </c>
      <c r="K57" s="175"/>
      <c r="L57" s="175"/>
      <c r="M57" s="175">
        <f>'将来負担比率（分子）の構造'!L$51</f>
        <v>41</v>
      </c>
      <c r="N57" s="175"/>
      <c r="O57" s="175"/>
      <c r="P57" s="175">
        <f>'将来負担比率（分子）の構造'!M$51</f>
        <v>32</v>
      </c>
    </row>
    <row r="58" spans="1:16" x14ac:dyDescent="0.2">
      <c r="A58" s="175" t="s">
        <v>41</v>
      </c>
      <c r="B58" s="175"/>
      <c r="C58" s="175"/>
      <c r="D58" s="175">
        <f>'将来負担比率（分子）の構造'!I$50</f>
        <v>7336</v>
      </c>
      <c r="E58" s="175"/>
      <c r="F58" s="175"/>
      <c r="G58" s="175">
        <f>'将来負担比率（分子）の構造'!J$50</f>
        <v>7301</v>
      </c>
      <c r="H58" s="175"/>
      <c r="I58" s="175"/>
      <c r="J58" s="175">
        <f>'将来負担比率（分子）の構造'!K$50</f>
        <v>7924</v>
      </c>
      <c r="K58" s="175"/>
      <c r="L58" s="175"/>
      <c r="M58" s="175">
        <f>'将来負担比率（分子）の構造'!L$50</f>
        <v>8385</v>
      </c>
      <c r="N58" s="175"/>
      <c r="O58" s="175"/>
      <c r="P58" s="175">
        <f>'将来負担比率（分子）の構造'!M$50</f>
        <v>8378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1421</v>
      </c>
      <c r="C62" s="175"/>
      <c r="D62" s="175"/>
      <c r="E62" s="175">
        <f>'将来負担比率（分子）の構造'!J$45</f>
        <v>1478</v>
      </c>
      <c r="F62" s="175"/>
      <c r="G62" s="175"/>
      <c r="H62" s="175">
        <f>'将来負担比率（分子）の構造'!K$45</f>
        <v>1358</v>
      </c>
      <c r="I62" s="175"/>
      <c r="J62" s="175"/>
      <c r="K62" s="175">
        <f>'将来負担比率（分子）の構造'!L$45</f>
        <v>1376</v>
      </c>
      <c r="L62" s="175"/>
      <c r="M62" s="175"/>
      <c r="N62" s="175">
        <f>'将来負担比率（分子）の構造'!M$45</f>
        <v>1317</v>
      </c>
      <c r="O62" s="175"/>
      <c r="P62" s="175"/>
    </row>
    <row r="63" spans="1:16" x14ac:dyDescent="0.2">
      <c r="A63" s="175" t="s">
        <v>34</v>
      </c>
      <c r="B63" s="175">
        <f>'将来負担比率（分子）の構造'!I$44</f>
        <v>1117</v>
      </c>
      <c r="C63" s="175"/>
      <c r="D63" s="175"/>
      <c r="E63" s="175">
        <f>'将来負担比率（分子）の構造'!J$44</f>
        <v>1162</v>
      </c>
      <c r="F63" s="175"/>
      <c r="G63" s="175"/>
      <c r="H63" s="175">
        <f>'将来負担比率（分子）の構造'!K$44</f>
        <v>1128</v>
      </c>
      <c r="I63" s="175"/>
      <c r="J63" s="175"/>
      <c r="K63" s="175">
        <f>'将来負担比率（分子）の構造'!L$44</f>
        <v>1116</v>
      </c>
      <c r="L63" s="175"/>
      <c r="M63" s="175"/>
      <c r="N63" s="175">
        <f>'将来負担比率（分子）の構造'!M$44</f>
        <v>1000</v>
      </c>
      <c r="O63" s="175"/>
      <c r="P63" s="175"/>
    </row>
    <row r="64" spans="1:16" x14ac:dyDescent="0.2">
      <c r="A64" s="175" t="s">
        <v>33</v>
      </c>
      <c r="B64" s="175">
        <f>'将来負担比率（分子）の構造'!I$43</f>
        <v>6040</v>
      </c>
      <c r="C64" s="175"/>
      <c r="D64" s="175"/>
      <c r="E64" s="175">
        <f>'将来負担比率（分子）の構造'!J$43</f>
        <v>5200</v>
      </c>
      <c r="F64" s="175"/>
      <c r="G64" s="175"/>
      <c r="H64" s="175">
        <f>'将来負担比率（分子）の構造'!K$43</f>
        <v>4517</v>
      </c>
      <c r="I64" s="175"/>
      <c r="J64" s="175"/>
      <c r="K64" s="175">
        <f>'将来負担比率（分子）の構造'!L$43</f>
        <v>4016</v>
      </c>
      <c r="L64" s="175"/>
      <c r="M64" s="175"/>
      <c r="N64" s="175">
        <f>'将来負担比率（分子）の構造'!M$43</f>
        <v>3656</v>
      </c>
      <c r="O64" s="175"/>
      <c r="P64" s="175"/>
    </row>
    <row r="65" spans="1:16" x14ac:dyDescent="0.2">
      <c r="A65" s="175" t="s">
        <v>32</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13915</v>
      </c>
      <c r="C66" s="175"/>
      <c r="D66" s="175"/>
      <c r="E66" s="175">
        <f>'将来負担比率（分子）の構造'!J$41</f>
        <v>13775</v>
      </c>
      <c r="F66" s="175"/>
      <c r="G66" s="175"/>
      <c r="H66" s="175">
        <f>'将来負担比率（分子）の構造'!K$41</f>
        <v>14045</v>
      </c>
      <c r="I66" s="175"/>
      <c r="J66" s="175"/>
      <c r="K66" s="175">
        <f>'将来負担比率（分子）の構造'!L$41</f>
        <v>14020</v>
      </c>
      <c r="L66" s="175"/>
      <c r="M66" s="175"/>
      <c r="N66" s="175">
        <f>'将来負担比率（分子）の構造'!M$41</f>
        <v>14645</v>
      </c>
      <c r="O66" s="175"/>
      <c r="P66" s="175"/>
    </row>
    <row r="67" spans="1:16" x14ac:dyDescent="0.2">
      <c r="A67" s="175" t="s">
        <v>71</v>
      </c>
      <c r="B67" s="175" t="e">
        <f>NA()</f>
        <v>#N/A</v>
      </c>
      <c r="C67" s="175">
        <f>IF(ISNUMBER('将来負担比率（分子）の構造'!I$53), IF('将来負担比率（分子）の構造'!I$53 &lt; 0, 0, '将来負担比率（分子）の構造'!I$53), NA())</f>
        <v>962</v>
      </c>
      <c r="D67" s="175" t="e">
        <f>NA()</f>
        <v>#N/A</v>
      </c>
      <c r="E67" s="175" t="e">
        <f>NA()</f>
        <v>#N/A</v>
      </c>
      <c r="F67" s="175">
        <f>IF(ISNUMBER('将来負担比率（分子）の構造'!J$53), IF('将来負担比率（分子）の構造'!J$53 &lt; 0, 0, '将来負担比率（分子）の構造'!J$53), NA())</f>
        <v>267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2450</v>
      </c>
      <c r="C72" s="179">
        <f>基金残高に係る経年分析!G55</f>
        <v>2834</v>
      </c>
      <c r="D72" s="179">
        <f>基金残高に係る経年分析!H55</f>
        <v>2831</v>
      </c>
    </row>
    <row r="73" spans="1:16" x14ac:dyDescent="0.2">
      <c r="A73" s="178" t="s">
        <v>74</v>
      </c>
      <c r="B73" s="179">
        <f>基金残高に係る経年分析!F56</f>
        <v>1912</v>
      </c>
      <c r="C73" s="179">
        <f>基金残高に係る経年分析!G56</f>
        <v>2013</v>
      </c>
      <c r="D73" s="179">
        <f>基金残高に係る経年分析!H56</f>
        <v>2020</v>
      </c>
    </row>
    <row r="74" spans="1:16" x14ac:dyDescent="0.2">
      <c r="A74" s="178" t="s">
        <v>75</v>
      </c>
      <c r="B74" s="179">
        <f>基金残高に係る経年分析!F57</f>
        <v>4621</v>
      </c>
      <c r="C74" s="179">
        <f>基金残高に係る経年分析!G57</f>
        <v>4578</v>
      </c>
      <c r="D74" s="179">
        <f>基金残高に係る経年分析!H57</f>
        <v>4571</v>
      </c>
    </row>
  </sheetData>
  <sheetProtection algorithmName="SHA-512" hashValue="n+XoW9U9k+3OFu5wUz4+RJmdM18oyBK9LGSU19SR/mBpuclIZdfLjaIsAO7gr2ml8NnFKDSlzScxp76HVgVJVg==" saltValue="r/OcfSoosqWrP3+OKTbF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2025-03-24T04:43:15Z</cp:lastPrinted>
  <dcterms:created xsi:type="dcterms:W3CDTF">2025-02-19T05:04:41Z</dcterms:created>
  <dcterms:modified xsi:type="dcterms:W3CDTF">2025-03-24T04:43:19Z</dcterms:modified>
  <cp:category/>
</cp:coreProperties>
</file>