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s101\Share_HDD_O\350330市町支援課_HDD\SD-149\財政担当共有フォルダー\12 普通会計決算統計\財政状況資料集\R5財政状況資料集\07　総務省・市町へ\公表データ\"/>
    </mc:Choice>
  </mc:AlternateContent>
  <xr:revisionPtr revIDLastSave="0" documentId="13_ncr:1_{CD34D606-7A36-421E-82AC-11BD3E79C48B}"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W35" i="10"/>
  <c r="BW36" i="10" s="1"/>
  <c r="BW37" i="10" s="1"/>
  <c r="BW38" i="10" s="1"/>
  <c r="BW39" i="10" s="1"/>
  <c r="BW40" i="10" s="1"/>
  <c r="BW41" i="10" s="1"/>
  <c r="BW42" i="10" s="1"/>
  <c r="BW43" i="10" s="1"/>
  <c r="BE35" i="10"/>
  <c r="C35" i="10"/>
  <c r="U34" i="10" s="1"/>
  <c r="U35" i="10" s="1"/>
  <c r="U36" i="10" s="1"/>
  <c r="CO34" i="10"/>
  <c r="BW34" i="10"/>
  <c r="BE34" i="10"/>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<sst xmlns="http://schemas.openxmlformats.org/spreadsheetml/2006/main" count="1060" uniqueCount="565">
  <si>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</si>
  <si>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</si>
  <si>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</si>
  <si>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</si>
  <si>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</si>
  <si>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</si>
  <si>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</si>
  <si>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</si>
  <si>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</si>
  <si>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</si>
  <si>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</si>
  <si>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</si>
  <si>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</si>
  <si>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</si>
  <si>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</si>
  <si>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</si>
  <si>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</si>
  <si>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</si>
  <si>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</si>
  <si>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</si>
  <si>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</si>
  <si>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</si>
  <si>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</si>
  <si>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</si>
  <si>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</si>
  <si>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</si>
  <si>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</si>
  <si>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</si>
  <si>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</si>
  <si>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</si>
  <si>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</si>
  <si>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</si>
  <si>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</si>
  <si>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</si>
  <si>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</si>
  <si>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</si>
  <si>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</si>
  <si>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</si>
  <si>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</si>
  <si>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</si>
  <si>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</si>
  <si>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</si>
  <si>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</si>
  <si>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</si>
  <si>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</si>
  <si>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</si>
  <si>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</si>
  <si>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</si>
  <si>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</si>
  <si>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</si>
  <si>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</si>
  <si>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</si>
  <si>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</si>
  <si>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</si>
  <si>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</si>
  <si>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</si>
  <si>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</si>
  <si>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</si>
  <si>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</si>
  <si>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</si>
  <si>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</si>
  <si>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</si>
  <si>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</si>
  <si>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</si>
  <si>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</si>
  <si>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</si>
  <si>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</si>
  <si>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</si>
  <si>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</si>
  <si>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</si>
  <si>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</si>
  <si>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</si>
  <si>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</si>
  <si>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</si>
  <si>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</si>
  <si>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</si>
  <si>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</si>
  <si>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</si>
  <si>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</si>
  <si>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</si>
  <si>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</si>
  <si>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</si>
  <si>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</si>
  <si>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</si>
  <si>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</si>
  <si>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</si>
  <si>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</si>
  <si>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</si>
  <si>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</si>
  <si>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</si>
  <si>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</si>
  <si>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</si>
  <si>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</si>
  <si>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</si>
  <si>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伊万里市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</si>
  <si>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</si>
  <si>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</si>
  <si>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</si>
  <si>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</si>
  <si>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</si>
  <si>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</si>
  <si>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</si>
  <si>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</si>
  <si>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</si>
  <si>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</si>
  <si>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</si>
  <si>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</si>
  <si>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</si>
  <si>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</si>
  <si>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</si>
  <si>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</si>
  <si>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</si>
  <si>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</si>
  <si>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</si>
  <si>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</si>
  <si>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</si>
  <si>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</si>
  <si>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</si>
  <si>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</si>
  <si>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</si>
  <si>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</si>
  <si>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</si>
  <si>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</si>
  <si>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</si>
  <si>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</si>
  <si>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</si>
  <si>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</si>
  <si>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</si>
  <si>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</si>
  <si>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</si>
  <si>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</si>
  <si>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</si>
  <si>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</si>
  <si>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</si>
  <si>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</si>
  <si>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</si>
  <si>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</si>
  <si>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</si>
  <si>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</si>
  <si>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</si>
  <si>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</si>
  <si>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</si>
  <si>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</si>
  <si>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</si>
  <si>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</si>
  <si>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</si>
  <si>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</si>
  <si>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</si>
  <si>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</si>
  <si>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</si>
  <si>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</si>
  <si>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</si>
  <si>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</si>
  <si>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</si>
  <si>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</si>
  <si>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</si>
  <si>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</si>
  <si>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</si>
  <si>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</si>
  <si>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</si>
  <si>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</si>
  <si>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</si>
  <si>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</si>
  <si>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</si>
  <si>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</si>
  <si>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</si>
  <si>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</si>
  <si>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</si>
  <si>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</si>
  <si>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</si>
  <si>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</si>
  <si>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</si>
  <si>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</si>
  <si>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</si>
  <si>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</si>
  <si>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</si>
  <si>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</si>
  <si>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</si>
  <si>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</si>
  <si>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</si>
  <si>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</si>
  <si>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</si>
  <si>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</si>
  <si>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</si>
  <si>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</si>
  <si>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</si>
  <si>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</si>
  <si>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</si>
  <si>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</si>
  <si>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</si>
  <si>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</si>
  <si>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</si>
  <si>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</si>
  <si>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</si>
  <si>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</si>
  <si>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</si>
  <si>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</si>
  <si>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</si>
  <si>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</si>
  <si>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</si>
  <si>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</si>
  <si>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</si>
  <si>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</si>
  <si>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佐賀県伊万里市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</si>
  <si>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</si>
  <si>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</si>
  <si>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</si>
  <si>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</si>
  <si>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</si>
  <si>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</si>
  <si>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</si>
  <si>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</si>
  <si>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</si>
  <si>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</si>
  <si>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</si>
  <si>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</si>
  <si>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</si>
  <si>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</si>
  <si>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</si>
  <si>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</si>
  <si>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</si>
  <si>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</si>
  <si>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</si>
  <si>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</si>
  <si>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</si>
  <si>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</si>
  <si>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</si>
  <si>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</si>
  <si>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</si>
  <si>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</si>
  <si>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</si>
  <si>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</si>
  <si>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</si>
  <si>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</si>
  <si>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</si>
  <si>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</si>
  <si>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</si>
  <si>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</si>
  <si>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</si>
  <si>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</si>
  <si>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</si>
  <si>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</si>
  <si>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</si>
  <si>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</si>
  <si>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</si>
  <si>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</si>
  <si>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</si>
  <si>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</si>
  <si>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</si>
  <si>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</si>
  <si>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</si>
  <si>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</si>
  <si>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</si>
  <si>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</si>
  <si>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</si>
  <si>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</si>
  <si>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</si>
  <si>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</si>
  <si>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</si>
  <si>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</si>
  <si>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</si>
  <si>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</si>
  <si>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</si>
  <si>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</si>
  <si>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</si>
  <si>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</si>
  <si>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</si>
  <si>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</si>
  <si>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</si>
  <si>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</si>
  <si>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</si>
  <si>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</si>
  <si>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</si>
  <si>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</si>
  <si>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</si>
  <si>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</si>
  <si>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</si>
  <si>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</si>
  <si>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</si>
  <si>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</si>
  <si>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</si>
  <si>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</si>
  <si>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</si>
  <si>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</si>
  <si>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</si>
  <si>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</si>
  <si>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</si>
  <si>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</si>
  <si>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</si>
  <si>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</si>
  <si>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</si>
  <si>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</si>
  <si>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</si>
  <si>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</si>
  <si>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</si>
  <si>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</si>
  <si>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</si>
  <si>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</si>
  <si>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</si>
  <si>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</si>
  <si>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</si>
  <si>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</si>
  <si>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</si>
  <si>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</si>
  <si>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</si>
  <si>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</si>
  <si>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</si>
  <si>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</si>
  <si>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</si>
  <si>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</si>
  <si>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</si>
  <si>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</si>
  <si>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</si>
  <si>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</si>
  <si>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</si>
  <si>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</si>
  <si>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</si>
  <si>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</si>
  <si>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</si>
  <si>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</si>
  <si>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</si>
  <si>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</si>
  <si>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</si>
  <si>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</si>
  <si>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</si>
  <si>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</si>
  <si>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</si>
  <si>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</si>
  <si>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</si>
  <si>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</si>
  <si>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</si>
  <si>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</si>
  <si>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</si>
  <si>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</si>
  <si>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</si>
  <si>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</si>
  <si>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</si>
  <si>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</si>
  <si>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</si>
  <si>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</si>
  <si>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</si>
  <si>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</si>
  <si>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</si>
  <si>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</si>
  <si>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</si>
  <si>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</si>
  <si>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</si>
  <si>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</si>
  <si>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</si>
  <si>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</si>
  <si>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</si>
  <si>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</si>
  <si>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</si>
  <si>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</si>
  <si>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佐賀県伊万里市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</si>
  <si>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</si>
  <si>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</si>
  <si>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</si>
  <si>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</si>
  <si>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</si>
  <si>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</si>
  <si>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</si>
  <si>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</si>
  <si>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</si>
  <si>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</si>
  <si>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</si>
  <si>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</si>
  <si>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</si>
  <si>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</si>
  <si>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</si>
  <si>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</si>
  <si>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</si>
  <si>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</si>
  <si>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</si>
  <si>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</si>
  <si>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</si>
  <si>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</si>
  <si>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</si>
  <si>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</si>
  <si>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</si>
  <si>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</si>
  <si>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</si>
  <si>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</si>
  <si>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</si>
  <si>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</si>
  <si>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</si>
  <si>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</si>
  <si>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</si>
  <si>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伊万里市国民健康保険特別会計</t>
    <phoneticPr fontId="5"/>
  </si>
  <si>
    <t>伊万里市介護保険特別会計</t>
    <phoneticPr fontId="5"/>
  </si>
  <si>
    <t>伊万里市後期高齢者医療特別会計</t>
    <phoneticPr fontId="5"/>
  </si>
  <si>
    <t>伊万里市水道事業特別会計</t>
    <phoneticPr fontId="5"/>
  </si>
  <si>
    <t>法適用企業</t>
    <phoneticPr fontId="5"/>
  </si>
  <si>
    <t>伊万里市工業用水道事業特別会計</t>
    <phoneticPr fontId="5"/>
  </si>
  <si>
    <t>伊万里市下水道事業特別会計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</si>
  <si>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</si>
  <si>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</si>
  <si>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</si>
  <si>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</si>
  <si>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</si>
  <si>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</si>
  <si>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</si>
  <si>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</si>
  <si>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</si>
  <si>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</si>
  <si>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</si>
  <si>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</si>
  <si>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</si>
  <si>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</si>
  <si>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</si>
  <si>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</si>
  <si>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</si>
  <si>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</si>
  <si>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</si>
  <si>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</si>
  <si>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</si>
  <si>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</si>
  <si>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</si>
  <si>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</si>
  <si>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</si>
  <si>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</si>
  <si>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</si>
  <si>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</si>
  <si>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</si>
  <si>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</si>
  <si>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</si>
  <si>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</si>
  <si>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</si>
  <si>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</si>
  <si>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</si>
  <si>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</si>
  <si>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</si>
  <si>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</si>
  <si>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</si>
  <si>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</si>
  <si>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</si>
  <si>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</si>
  <si>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</si>
  <si>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</si>
  <si>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</si>
  <si>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</si>
  <si>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</si>
  <si>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</si>
  <si>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</si>
  <si>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</si>
  <si>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</si>
  <si>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</si>
  <si>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</si>
  <si>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</si>
  <si>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</si>
  <si>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</si>
  <si>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</si>
  <si>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</si>
  <si>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</si>
  <si>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</si>
  <si>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</si>
  <si>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</si>
  <si>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</si>
  <si>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</si>
  <si>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</si>
  <si>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</si>
  <si>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</si>
  <si>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</si>
  <si>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</si>
  <si>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</si>
  <si>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</si>
  <si>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</si>
  <si>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</si>
  <si>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</si>
  <si>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</si>
  <si>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</si>
  <si>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</si>
  <si>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</si>
  <si>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</si>
  <si>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</si>
  <si>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</si>
  <si>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</si>
  <si>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</si>
  <si>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</si>
  <si>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</si>
  <si>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</si>
  <si>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</si>
  <si>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</si>
  <si>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</si>
  <si>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</si>
  <si>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</si>
  <si>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</si>
  <si>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</si>
  <si>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</si>
  <si>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</si>
  <si>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</si>
  <si>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</si>
  <si>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</si>
  <si>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</si>
  <si>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</si>
  <si>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</si>
  <si>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</si>
  <si>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</si>
  <si>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</si>
  <si>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</si>
  <si>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</si>
  <si>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</si>
  <si>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</si>
  <si>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</si>
  <si>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</si>
  <si>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</si>
  <si>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</si>
  <si>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</si>
  <si>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</si>
  <si>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</si>
  <si>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</si>
  <si>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</si>
  <si>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</si>
  <si>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</si>
  <si>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</si>
  <si>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</si>
  <si>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</si>
  <si>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</si>
  <si>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</si>
  <si>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</si>
  <si>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</si>
  <si>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</si>
  <si>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</si>
  <si>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</si>
  <si>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</si>
  <si>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</si>
  <si>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</si>
  <si>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</si>
  <si>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</si>
  <si>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</si>
  <si>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2.11</t>
  </si>
  <si>
    <t>伊万里市水道事業特別会計</t>
  </si>
  <si>
    <t>伊万里市工業用水道事業特別会計</t>
  </si>
  <si>
    <t>一般会計</t>
  </si>
  <si>
    <t>伊万里市国民健康保険特別会計</t>
  </si>
  <si>
    <t>伊万里市介護保険特別会計</t>
  </si>
  <si>
    <t>伊万里市下水道事業特別会計</t>
  </si>
  <si>
    <t>伊万里市後期高齢者医療特別会計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</si>
  <si>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</si>
  <si>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</si>
  <si>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</si>
  <si>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</si>
  <si>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</si>
  <si>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</si>
  <si>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</si>
  <si>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</si>
  <si>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有田磁石場組合</t>
    <rPh sb="0" eb="2">
      <t>アリタ</t>
    </rPh>
    <rPh sb="2" eb="4">
      <t>ジシャク</t>
    </rPh>
    <rPh sb="4" eb="5">
      <t>バ</t>
    </rPh>
    <rPh sb="5" eb="7">
      <t>クミアイ</t>
    </rPh>
    <phoneticPr fontId="2"/>
  </si>
  <si>
    <t>伊万里・有田地区医療福祉組合（一般会計）</t>
    <rPh sb="0" eb="3">
      <t>イマリ</t>
    </rPh>
    <rPh sb="4" eb="8">
      <t>アリタチク</t>
    </rPh>
    <rPh sb="8" eb="12">
      <t>イリョウフクシ</t>
    </rPh>
    <rPh sb="12" eb="14">
      <t>クミアイ</t>
    </rPh>
    <rPh sb="15" eb="19">
      <t>イッパンカイケイ</t>
    </rPh>
    <phoneticPr fontId="2"/>
  </si>
  <si>
    <t>伊万里・有田地区医療福祉組合（特別養護老人ホーム）</t>
    <rPh sb="0" eb="3">
      <t>イマリ</t>
    </rPh>
    <rPh sb="4" eb="6">
      <t>アリタ</t>
    </rPh>
    <rPh sb="6" eb="8">
      <t>チク</t>
    </rPh>
    <rPh sb="8" eb="10">
      <t>イリョウ</t>
    </rPh>
    <rPh sb="10" eb="12">
      <t>フクシ</t>
    </rPh>
    <rPh sb="12" eb="14">
      <t>クミアイ</t>
    </rPh>
    <rPh sb="15" eb="21">
      <t>トクベツヨウゴロウジン</t>
    </rPh>
    <phoneticPr fontId="2"/>
  </si>
  <si>
    <t>伊万里・有田地区医療福祉組合（病院事業会計）</t>
    <rPh sb="0" eb="3">
      <t>イマリ</t>
    </rPh>
    <rPh sb="4" eb="6">
      <t>アリタ</t>
    </rPh>
    <rPh sb="6" eb="8">
      <t>チク</t>
    </rPh>
    <rPh sb="8" eb="10">
      <t>イリョウ</t>
    </rPh>
    <rPh sb="10" eb="12">
      <t>フクシ</t>
    </rPh>
    <rPh sb="12" eb="14">
      <t>クミアイ</t>
    </rPh>
    <rPh sb="15" eb="21">
      <t>ビョウインジギョウカイケイ</t>
    </rPh>
    <phoneticPr fontId="2"/>
  </si>
  <si>
    <t>伊万里・有田地区衛生組合</t>
  </si>
  <si>
    <t>佐賀県後期高齢者医療広域連合（一般会計）</t>
    <rPh sb="0" eb="2">
      <t>サガ</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</si>
  <si>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佐賀県後期高齢者医療広域連合（後期高齢者特別会計）</t>
    <rPh sb="0" eb="2">
      <t>サガ</t>
    </rPh>
    <rPh sb="2" eb="3">
      <t>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</si>
  <si>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佐賀県市町総合事務組合（一般会計）</t>
    <rPh sb="12" eb="14">
      <t>イッパン</t>
    </rPh>
    <phoneticPr fontId="2"/>
  </si>
  <si>
    <t>佐賀県市町総合事務組合（特別会計）</t>
    <rPh sb="3" eb="5">
      <t>シマチ</t>
    </rPh>
    <rPh sb="5" eb="7">
      <t>ソウゴウ</t>
    </rPh>
    <rPh sb="7" eb="9">
      <t>ジム</t>
    </rPh>
    <rPh sb="12" eb="16">
      <t>トクベツカイケイ</t>
    </rPh>
    <phoneticPr fontId="2"/>
  </si>
  <si>
    <t>佐賀県西部広域環境組合</t>
  </si>
  <si>
    <t>伊万里・有田消防組合</t>
  </si>
  <si>
    <t>伊万里土地開発公社</t>
    <rPh sb="0" eb="9">
      <t>イマリトチカイハツコウシャ</t>
    </rPh>
    <phoneticPr fontId="2"/>
  </si>
  <si>
    <t>ふるさと応援基金</t>
    <rPh sb="4" eb="6">
      <t>オウエン</t>
    </rPh>
    <rPh sb="6" eb="8">
      <t>キキン</t>
    </rPh>
    <phoneticPr fontId="5"/>
  </si>
  <si>
    <t>公共施設整備基金</t>
    <rPh sb="0" eb="2">
      <t>コウキョウ</t>
    </rPh>
    <rPh sb="2" eb="4">
      <t>シセツ</t>
    </rPh>
    <rPh sb="4" eb="6">
      <t>セイビ</t>
    </rPh>
    <rPh sb="6" eb="8">
      <t>キキン</t>
    </rPh>
    <phoneticPr fontId="5"/>
  </si>
  <si>
    <t>まちづくり基金</t>
    <rPh sb="5" eb="7">
      <t>キキン</t>
    </rPh>
    <phoneticPr fontId="5"/>
  </si>
  <si>
    <t>福祉基金</t>
    <rPh sb="0" eb="2">
      <t>フクシ</t>
    </rPh>
    <rPh sb="2" eb="4">
      <t>キキン</t>
    </rPh>
    <phoneticPr fontId="5"/>
  </si>
  <si>
    <t>城Ⅱ灌漑揚水施設維持管理基金</t>
    <rPh sb="0" eb="1">
      <t>ジョウ</t>
    </rPh>
    <rPh sb="2" eb="4">
      <t>カンガイ</t>
    </rPh>
    <rPh sb="4" eb="6">
      <t>ヨウスイ</t>
    </rPh>
    <rPh sb="6" eb="8">
      <t>シセツ</t>
    </rPh>
    <rPh sb="8" eb="10">
      <t>イジ</t>
    </rPh>
    <rPh sb="10" eb="14">
      <t>カンリキキン</t>
    </rPh>
    <phoneticPr fontId="5"/>
  </si>
  <si>
    <t>伊万里情報センター株式会社</t>
    <rPh sb="0" eb="3">
      <t>イマリ</t>
    </rPh>
    <rPh sb="3" eb="5">
      <t>ジョウホウ</t>
    </rPh>
    <rPh sb="9" eb="13">
      <t>カブシキガイシャ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</si>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</sst>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C68F-48FA-8B00-5356E16802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37822</c:v>
                </c:pt>
                <c:pt idx="1">
                  <c:v>51237</c:v>
                </c:pt>
                <c:pt idx="2">
                  <c:v>67934</c:v>
                </c:pt>
                <c:pt idx="3">
                  <c:v>61547</c:v>
                </c:pt>
                <c:pt idx="4">
                  <c:v>62061</c:v>
                </c:pt>
              </c:numCache>
            </c:numRef>
          </c:val>
          <c:smooth val="0"/>
          <c:extLst>
            <c:ext xmlns:c16="http://schemas.microsoft.com/office/drawing/2014/chart" uri="{C3380CC4-5D6E-409C-BE32-E72D297353CC}">
              <c16:uniqueId val="{00000001-C68F-48FA-8B00-5356E16802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c:v>
                </c:pt>
                <c:pt idx="1">
                  <c:v>2.19</c:v>
                </c:pt>
                <c:pt idx="2">
                  <c:v>4.7</c:v>
                </c:pt>
                <c:pt idx="3">
                  <c:v>8.43</c:v>
                </c:pt>
                <c:pt idx="4">
                  <c:v>6.01</c:v>
                </c:pt>
              </c:numCache>
            </c:numRef>
          </c:val>
          <c:extLst>
            <c:ext xmlns:c16="http://schemas.microsoft.com/office/drawing/2014/chart" uri="{C3380CC4-5D6E-409C-BE32-E72D297353CC}">
              <c16:uniqueId val="{00000000-225D-42A6-9A31-5DEA18F2CF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9.42</c:v>
                </c:pt>
                <c:pt idx="1">
                  <c:v>10.06</c:v>
                </c:pt>
                <c:pt idx="2">
                  <c:v>14.8</c:v>
                </c:pt>
                <c:pt idx="3">
                  <c:v>18.760000000000002</c:v>
                </c:pt>
                <c:pt idx="4">
                  <c:v>23.04</c:v>
                </c:pt>
              </c:numCache>
            </c:numRef>
          </c:val>
          <c:extLst>
            <c:ext xmlns:c16="http://schemas.microsoft.com/office/drawing/2014/chart" uri="{C3380CC4-5D6E-409C-BE32-E72D297353CC}">
              <c16:uniqueId val="{00000001-225D-42A6-9A31-5DEA18F2CFD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-2.11</c:v>
                </c:pt>
                <c:pt idx="1">
                  <c:v>1.68</c:v>
                </c:pt>
                <c:pt idx="2">
                  <c:v>7.72</c:v>
                </c:pt>
                <c:pt idx="3">
                  <c:v>6.83</c:v>
                </c:pt>
                <c:pt idx="4">
                  <c:v>2.39</c:v>
                </c:pt>
              </c:numCache>
            </c:numRef>
          </c:val>
          <c:smooth val="0"/>
          <c:extLst>
            <c:ext xmlns:c16="http://schemas.microsoft.com/office/drawing/2014/chart" uri="{C3380CC4-5D6E-409C-BE32-E72D297353CC}">
              <c16:uniqueId val="{00000002-225D-42A6-9A31-5DEA18F2CFD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0.04</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E34-4957-90ED-EC8140198C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34-4957-90ED-EC8140198CE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E34-4957-90ED-EC8140198CEA}"/>
            </c:ext>
          </c:extLst>
        </c:ser>
        <c:ser>
          <c:idx val="3"/>
          <c:order val="3"/>
          <c:tx>
            <c:strRef>
              <c:f>データシート!$A$30</c:f>
              <c:strCache>
                <c:ptCount val="1"/>
                <c:pt idx="0">
                  <c:v>伊万里市後期高齢者医療特別会計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0.01</c:v>
                </c:pt>
                <c:pt idx="8">
                  <c:v>#N/A</c:v>
                </c:pt>
                <c:pt idx="9">
                  <c:v>0.05</c:v>
                </c:pt>
              </c:numCache>
            </c:numRef>
          </c:val>
          <c:extLst>
            <c:ext xmlns:c16="http://schemas.microsoft.com/office/drawing/2014/chart" uri="{C3380CC4-5D6E-409C-BE32-E72D297353CC}">
              <c16:uniqueId val="{00000003-9E34-4957-90ED-EC8140198CEA}"/>
            </c:ext>
          </c:extLst>
        </c:ser>
        <c:ser>
          <c:idx val="4"/>
          <c:order val="4"/>
          <c:tx>
            <c:strRef>
              <c:f>データシート!$A$31</c:f>
              <c:strCache>
                <c:ptCount val="1"/>
                <c:pt idx="0">
                  <c:v>伊万里市下水道事業特別会計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0.41</c:v>
                </c:pt>
                <c:pt idx="2">
                  <c:v>#N/A</c:v>
                </c:pt>
                <c:pt idx="3">
                  <c:v>1.05</c:v>
                </c:pt>
                <c:pt idx="4">
                  <c:v>#N/A</c:v>
                </c:pt>
                <c:pt idx="5">
                  <c:v>1.58</c:v>
                </c:pt>
                <c:pt idx="6">
                  <c:v>#N/A</c:v>
                </c:pt>
                <c:pt idx="7">
                  <c:v>2.48</c:v>
                </c:pt>
                <c:pt idx="8">
                  <c:v>#N/A</c:v>
                </c:pt>
                <c:pt idx="9">
                  <c:v>0.38</c:v>
                </c:pt>
              </c:numCache>
            </c:numRef>
          </c:val>
          <c:extLst>
            <c:ext xmlns:c16="http://schemas.microsoft.com/office/drawing/2014/chart" uri="{C3380CC4-5D6E-409C-BE32-E72D297353CC}">
              <c16:uniqueId val="{00000004-9E34-4957-90ED-EC8140198CEA}"/>
            </c:ext>
          </c:extLst>
        </c:ser>
        <c:ser>
          <c:idx val="5"/>
          <c:order val="5"/>
          <c:tx>
            <c:strRef>
              <c:f>データシート!$A$32</c:f>
              <c:strCache>
                <c:ptCount val="1"/>
                <c:pt idx="0">
                  <c:v>伊万里市介護保険特別会計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1.34</c:v>
                </c:pt>
                <c:pt idx="2">
                  <c:v>#N/A</c:v>
                </c:pt>
                <c:pt idx="3">
                  <c:v>0.94</c:v>
                </c:pt>
                <c:pt idx="4">
                  <c:v>#N/A</c:v>
                </c:pt>
                <c:pt idx="5">
                  <c:v>2.0499999999999998</c:v>
                </c:pt>
                <c:pt idx="6">
                  <c:v>#N/A</c:v>
                </c:pt>
                <c:pt idx="7">
                  <c:v>3.17</c:v>
                </c:pt>
                <c:pt idx="8">
                  <c:v>#N/A</c:v>
                </c:pt>
                <c:pt idx="9">
                  <c:v>1.55</c:v>
                </c:pt>
              </c:numCache>
            </c:numRef>
          </c:val>
          <c:extLst>
            <c:ext xmlns:c16="http://schemas.microsoft.com/office/drawing/2014/chart" uri="{C3380CC4-5D6E-409C-BE32-E72D297353CC}">
              <c16:uniqueId val="{00000005-9E34-4957-90ED-EC8140198CEA}"/>
            </c:ext>
          </c:extLst>
        </c:ser>
        <c:ser>
          <c:idx val="6"/>
          <c:order val="6"/>
          <c:tx>
            <c:strRef>
              <c:f>データシート!$A$33</c:f>
              <c:strCache>
                <c:ptCount val="1"/>
                <c:pt idx="0">
                  <c:v>伊万里市国民健康保険特別会計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2.2400000000000002</c:v>
                </c:pt>
                <c:pt idx="2">
                  <c:v>#N/A</c:v>
                </c:pt>
                <c:pt idx="3">
                  <c:v>1.58</c:v>
                </c:pt>
                <c:pt idx="4">
                  <c:v>#N/A</c:v>
                </c:pt>
                <c:pt idx="5">
                  <c:v>1.48</c:v>
                </c:pt>
                <c:pt idx="6">
                  <c:v>#N/A</c:v>
                </c:pt>
                <c:pt idx="7">
                  <c:v>1.88</c:v>
                </c:pt>
                <c:pt idx="8">
                  <c:v>#N/A</c:v>
                </c:pt>
                <c:pt idx="9">
                  <c:v>1.97</c:v>
                </c:pt>
              </c:numCache>
            </c:numRef>
          </c:val>
          <c:extLst>
            <c:ext xmlns:c16="http://schemas.microsoft.com/office/drawing/2014/chart" uri="{C3380CC4-5D6E-409C-BE32-E72D297353CC}">
              <c16:uniqueId val="{00000006-9E34-4957-90ED-EC8140198CE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1.45</c:v>
                </c:pt>
                <c:pt idx="2">
                  <c:v>#N/A</c:v>
                </c:pt>
                <c:pt idx="3">
                  <c:v>2.1800000000000002</c:v>
                </c:pt>
                <c:pt idx="4">
                  <c:v>#N/A</c:v>
                </c:pt>
                <c:pt idx="5">
                  <c:v>4.7</c:v>
                </c:pt>
                <c:pt idx="6">
                  <c:v>#N/A</c:v>
                </c:pt>
                <c:pt idx="7">
                  <c:v>8.42</c:v>
                </c:pt>
                <c:pt idx="8">
                  <c:v>#N/A</c:v>
                </c:pt>
                <c:pt idx="9">
                  <c:v>6.01</c:v>
                </c:pt>
              </c:numCache>
            </c:numRef>
          </c:val>
          <c:extLst>
            <c:ext xmlns:c16="http://schemas.microsoft.com/office/drawing/2014/chart" uri="{C3380CC4-5D6E-409C-BE32-E72D297353CC}">
              <c16:uniqueId val="{00000007-9E34-4957-90ED-EC8140198CEA}"/>
            </c:ext>
          </c:extLst>
        </c:ser>
        <c:ser>
          <c:idx val="8"/>
          <c:order val="8"/>
          <c:tx>
            <c:strRef>
              <c:f>データシート!$A$35</c:f>
              <c:strCache>
                <c:ptCount val="1"/>
                <c:pt idx="0">
                  <c:v>伊万里市工業用水道事業特別会計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c:v>
                </c:pt>
                <c:pt idx="2">
                  <c:v>#N/A</c:v>
                </c:pt>
                <c:pt idx="3">
                  <c:v>7.87</c:v>
                </c:pt>
                <c:pt idx="4">
                  <c:v>#N/A</c:v>
                </c:pt>
                <c:pt idx="5">
                  <c:v>8.18</c:v>
                </c:pt>
                <c:pt idx="6">
                  <c:v>#N/A</c:v>
                </c:pt>
                <c:pt idx="7">
                  <c:v>9.41</c:v>
                </c:pt>
                <c:pt idx="8">
                  <c:v>#N/A</c:v>
                </c:pt>
                <c:pt idx="9">
                  <c:v>9.9</c:v>
                </c:pt>
              </c:numCache>
            </c:numRef>
          </c:val>
          <c:extLst>
            <c:ext xmlns:c16="http://schemas.microsoft.com/office/drawing/2014/chart" uri="{C3380CC4-5D6E-409C-BE32-E72D297353CC}">
              <c16:uniqueId val="{00000008-9E34-4957-90ED-EC8140198CEA}"/>
            </c:ext>
          </c:extLst>
        </c:ser>
        <c:ser>
          <c:idx val="9"/>
          <c:order val="9"/>
          <c:tx>
            <c:strRef>
              <c:f>データシート!$A$36</c:f>
              <c:strCache>
                <c:ptCount val="1"/>
                <c:pt idx="0">
                  <c:v>伊万里市水道事業特別会計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12.85</c:v>
                </c:pt>
                <c:pt idx="2">
                  <c:v>#N/A</c:v>
                </c:pt>
                <c:pt idx="3">
                  <c:v>13.37</c:v>
                </c:pt>
                <c:pt idx="4">
                  <c:v>#N/A</c:v>
                </c:pt>
                <c:pt idx="5">
                  <c:v>14.39</c:v>
                </c:pt>
                <c:pt idx="6">
                  <c:v>#N/A</c:v>
                </c:pt>
                <c:pt idx="7">
                  <c:v>15.97</c:v>
                </c:pt>
                <c:pt idx="8">
                  <c:v>#N/A</c:v>
                </c:pt>
                <c:pt idx="9">
                  <c:v>15.75</c:v>
                </c:pt>
              </c:numCache>
            </c:numRef>
          </c:val>
          <c:extLst>
            <c:ext xmlns:c16="http://schemas.microsoft.com/office/drawing/2014/chart" uri="{C3380CC4-5D6E-409C-BE32-E72D297353CC}">
              <c16:uniqueId val="{00000009-9E34-4957-90ED-EC8140198CE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2160</c:v>
                </c:pt>
                <c:pt idx="5">
                  <c:v>2172</c:v>
                </c:pt>
                <c:pt idx="8">
                  <c:v>2184</c:v>
                </c:pt>
                <c:pt idx="11">
                  <c:v>2209</c:v>
                </c:pt>
                <c:pt idx="14">
                  <c:v>2209</c:v>
                </c:pt>
              </c:numCache>
            </c:numRef>
          </c:val>
          <c:extLst>
            <c:ext xmlns:c16="http://schemas.microsoft.com/office/drawing/2014/chart" uri="{C3380CC4-5D6E-409C-BE32-E72D297353CC}">
              <c16:uniqueId val="{00000000-732C-4368-86A3-491070CA37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32C-4368-86A3-491070CA37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80</c:v>
                </c:pt>
                <c:pt idx="3">
                  <c:v>55</c:v>
                </c:pt>
                <c:pt idx="6">
                  <c:v>40</c:v>
                </c:pt>
                <c:pt idx="9">
                  <c:v>0</c:v>
                </c:pt>
                <c:pt idx="12">
                  <c:v>98</c:v>
                </c:pt>
              </c:numCache>
            </c:numRef>
          </c:val>
          <c:extLst>
            <c:ext xmlns:c16="http://schemas.microsoft.com/office/drawing/2014/chart" uri="{C3380CC4-5D6E-409C-BE32-E72D297353CC}">
              <c16:uniqueId val="{00000002-732C-4368-86A3-491070CA37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320</c:v>
                </c:pt>
                <c:pt idx="3">
                  <c:v>333</c:v>
                </c:pt>
                <c:pt idx="6">
                  <c:v>323</c:v>
                </c:pt>
                <c:pt idx="9">
                  <c:v>300</c:v>
                </c:pt>
                <c:pt idx="12">
                  <c:v>332</c:v>
                </c:pt>
              </c:numCache>
            </c:numRef>
          </c:val>
          <c:extLst>
            <c:ext xmlns:c16="http://schemas.microsoft.com/office/drawing/2014/chart" uri="{C3380CC4-5D6E-409C-BE32-E72D297353CC}">
              <c16:uniqueId val="{00000003-732C-4368-86A3-491070CA37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1277</c:v>
                </c:pt>
                <c:pt idx="3">
                  <c:v>1148</c:v>
                </c:pt>
                <c:pt idx="6">
                  <c:v>1080</c:v>
                </c:pt>
                <c:pt idx="9">
                  <c:v>1065</c:v>
                </c:pt>
                <c:pt idx="12">
                  <c:v>1007</c:v>
                </c:pt>
              </c:numCache>
            </c:numRef>
          </c:val>
          <c:extLst>
            <c:ext xmlns:c16="http://schemas.microsoft.com/office/drawing/2014/chart" uri="{C3380CC4-5D6E-409C-BE32-E72D297353CC}">
              <c16:uniqueId val="{00000004-732C-4368-86A3-491070CA37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2C-4368-86A3-491070CA37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2C-4368-86A3-491070CA37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1881</c:v>
                </c:pt>
                <c:pt idx="3">
                  <c:v>1788</c:v>
                </c:pt>
                <c:pt idx="6">
                  <c:v>1828</c:v>
                </c:pt>
                <c:pt idx="9">
                  <c:v>1863</c:v>
                </c:pt>
                <c:pt idx="12">
                  <c:v>1762</c:v>
                </c:pt>
              </c:numCache>
            </c:numRef>
          </c:val>
          <c:extLst>
            <c:ext xmlns:c16="http://schemas.microsoft.com/office/drawing/2014/chart" uri="{C3380CC4-5D6E-409C-BE32-E72D297353CC}">
              <c16:uniqueId val="{00000007-732C-4368-86A3-491070CA379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1398</c:v>
                </c:pt>
                <c:pt idx="2">
                  <c:v>#N/A</c:v>
                </c:pt>
                <c:pt idx="3">
                  <c:v>#N/A</c:v>
                </c:pt>
                <c:pt idx="4">
                  <c:v>1152</c:v>
                </c:pt>
                <c:pt idx="5">
                  <c:v>#N/A</c:v>
                </c:pt>
                <c:pt idx="6">
                  <c:v>#N/A</c:v>
                </c:pt>
                <c:pt idx="7">
                  <c:v>1087</c:v>
                </c:pt>
                <c:pt idx="8">
                  <c:v>#N/A</c:v>
                </c:pt>
                <c:pt idx="9">
                  <c:v>#N/A</c:v>
                </c:pt>
                <c:pt idx="10">
                  <c:v>1019</c:v>
                </c:pt>
                <c:pt idx="11">
                  <c:v>#N/A</c:v>
                </c:pt>
                <c:pt idx="12">
                  <c:v>#N/A</c:v>
                </c:pt>
                <c:pt idx="13">
                  <c:v>990</c:v>
                </c:pt>
                <c:pt idx="14">
                  <c:v>#N/A</c:v>
                </c:pt>
              </c:numCache>
            </c:numRef>
          </c:val>
          <c:smooth val="0"/>
          <c:extLst>
            <c:ext xmlns:c16="http://schemas.microsoft.com/office/drawing/2014/chart" uri="{C3380CC4-5D6E-409C-BE32-E72D297353CC}">
              <c16:uniqueId val="{00000008-732C-4368-86A3-491070CA379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26963</c:v>
                </c:pt>
                <c:pt idx="5">
                  <c:v>26618</c:v>
                </c:pt>
                <c:pt idx="8">
                  <c:v>26049</c:v>
                </c:pt>
                <c:pt idx="11">
                  <c:v>24751</c:v>
                </c:pt>
                <c:pt idx="14">
                  <c:v>23333</c:v>
                </c:pt>
              </c:numCache>
            </c:numRef>
          </c:val>
          <c:extLst>
            <c:ext xmlns:c16="http://schemas.microsoft.com/office/drawing/2014/chart" uri="{C3380CC4-5D6E-409C-BE32-E72D297353CC}">
              <c16:uniqueId val="{00000000-20BC-4B1F-ACB7-1C626B2A30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176</c:v>
                </c:pt>
                <c:pt idx="5">
                  <c:v>187</c:v>
                </c:pt>
                <c:pt idx="8">
                  <c:v>210</c:v>
                </c:pt>
                <c:pt idx="11">
                  <c:v>234</c:v>
                </c:pt>
                <c:pt idx="14">
                  <c:v>212</c:v>
                </c:pt>
              </c:numCache>
            </c:numRef>
          </c:val>
          <c:extLst>
            <c:ext xmlns:c16="http://schemas.microsoft.com/office/drawing/2014/chart" uri="{C3380CC4-5D6E-409C-BE32-E72D297353CC}">
              <c16:uniqueId val="{00000001-20BC-4B1F-ACB7-1C626B2A30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4835</c:v>
                </c:pt>
                <c:pt idx="5">
                  <c:v>5507</c:v>
                </c:pt>
                <c:pt idx="8">
                  <c:v>7210</c:v>
                </c:pt>
                <c:pt idx="11">
                  <c:v>8659</c:v>
                </c:pt>
                <c:pt idx="14">
                  <c:v>9869</c:v>
                </c:pt>
              </c:numCache>
            </c:numRef>
          </c:val>
          <c:extLst>
            <c:ext xmlns:c16="http://schemas.microsoft.com/office/drawing/2014/chart" uri="{C3380CC4-5D6E-409C-BE32-E72D297353CC}">
              <c16:uniqueId val="{00000002-20BC-4B1F-ACB7-1C626B2A30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BC-4B1F-ACB7-1C626B2A30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BC-4B1F-ACB7-1C626B2A30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128</c:v>
                </c:pt>
                <c:pt idx="3">
                  <c:v>122</c:v>
                </c:pt>
                <c:pt idx="6">
                  <c:v>96</c:v>
                </c:pt>
                <c:pt idx="9">
                  <c:v>84</c:v>
                </c:pt>
                <c:pt idx="12">
                  <c:v>72</c:v>
                </c:pt>
              </c:numCache>
            </c:numRef>
          </c:val>
          <c:extLst>
            <c:ext xmlns:c16="http://schemas.microsoft.com/office/drawing/2014/chart" uri="{C3380CC4-5D6E-409C-BE32-E72D297353CC}">
              <c16:uniqueId val="{00000005-20BC-4B1F-ACB7-1C626B2A30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4028</c:v>
                </c:pt>
                <c:pt idx="3">
                  <c:v>3882</c:v>
                </c:pt>
                <c:pt idx="6">
                  <c:v>3943</c:v>
                </c:pt>
                <c:pt idx="9">
                  <c:v>3922</c:v>
                </c:pt>
                <c:pt idx="12">
                  <c:v>4125</c:v>
                </c:pt>
              </c:numCache>
            </c:numRef>
          </c:val>
          <c:extLst>
            <c:ext xmlns:c16="http://schemas.microsoft.com/office/drawing/2014/chart" uri="{C3380CC4-5D6E-409C-BE32-E72D297353CC}">
              <c16:uniqueId val="{00000006-20BC-4B1F-ACB7-1C626B2A30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2568</c:v>
                </c:pt>
                <c:pt idx="3">
                  <c:v>2447</c:v>
                </c:pt>
                <c:pt idx="6">
                  <c:v>2246</c:v>
                </c:pt>
                <c:pt idx="9">
                  <c:v>2110</c:v>
                </c:pt>
                <c:pt idx="12">
                  <c:v>1919</c:v>
                </c:pt>
              </c:numCache>
            </c:numRef>
          </c:val>
          <c:extLst>
            <c:ext xmlns:c16="http://schemas.microsoft.com/office/drawing/2014/chart" uri="{C3380CC4-5D6E-409C-BE32-E72D297353CC}">
              <c16:uniqueId val="{00000007-20BC-4B1F-ACB7-1C626B2A30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12391</c:v>
                </c:pt>
                <c:pt idx="3">
                  <c:v>11408</c:v>
                </c:pt>
                <c:pt idx="6">
                  <c:v>10079</c:v>
                </c:pt>
                <c:pt idx="9">
                  <c:v>8947</c:v>
                </c:pt>
                <c:pt idx="12">
                  <c:v>8029</c:v>
                </c:pt>
              </c:numCache>
            </c:numRef>
          </c:val>
          <c:extLst>
            <c:ext xmlns:c16="http://schemas.microsoft.com/office/drawing/2014/chart" uri="{C3380CC4-5D6E-409C-BE32-E72D297353CC}">
              <c16:uniqueId val="{00000008-20BC-4B1F-ACB7-1C626B2A30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120</c:v>
                </c:pt>
                <c:pt idx="3">
                  <c:v>40</c:v>
                </c:pt>
                <c:pt idx="6">
                  <c:v>0</c:v>
                </c:pt>
                <c:pt idx="9">
                  <c:v>1511</c:v>
                </c:pt>
                <c:pt idx="12">
                  <c:v>1517</c:v>
                </c:pt>
              </c:numCache>
            </c:numRef>
          </c:val>
          <c:extLst>
            <c:ext xmlns:c16="http://schemas.microsoft.com/office/drawing/2014/chart" uri="{C3380CC4-5D6E-409C-BE32-E72D297353CC}">
              <c16:uniqueId val="{00000009-20BC-4B1F-ACB7-1C626B2A30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21141</c:v>
                </c:pt>
                <c:pt idx="3">
                  <c:v>21128</c:v>
                </c:pt>
                <c:pt idx="6">
                  <c:v>21730</c:v>
                </c:pt>
                <c:pt idx="9">
                  <c:v>21268</c:v>
                </c:pt>
                <c:pt idx="12">
                  <c:v>21535</c:v>
                </c:pt>
              </c:numCache>
            </c:numRef>
          </c:val>
          <c:extLst>
            <c:ext xmlns:c16="http://schemas.microsoft.com/office/drawing/2014/chart" uri="{C3380CC4-5D6E-409C-BE32-E72D297353CC}">
              <c16:uniqueId val="{0000000A-20BC-4B1F-ACB7-1C626B2A30E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8401</c:v>
                </c:pt>
                <c:pt idx="2">
                  <c:v>#N/A</c:v>
                </c:pt>
                <c:pt idx="3">
                  <c:v>#N/A</c:v>
                </c:pt>
                <c:pt idx="4">
                  <c:v>6715</c:v>
                </c:pt>
                <c:pt idx="5">
                  <c:v>#N/A</c:v>
                </c:pt>
                <c:pt idx="6">
                  <c:v>#N/A</c:v>
                </c:pt>
                <c:pt idx="7">
                  <c:v>4624</c:v>
                </c:pt>
                <c:pt idx="8">
                  <c:v>#N/A</c:v>
                </c:pt>
                <c:pt idx="9">
                  <c:v>#N/A</c:v>
                </c:pt>
                <c:pt idx="10">
                  <c:v>4198</c:v>
                </c:pt>
                <c:pt idx="11">
                  <c:v>#N/A</c:v>
                </c:pt>
                <c:pt idx="12">
                  <c:v>#N/A</c:v>
                </c:pt>
                <c:pt idx="13">
                  <c:v>3783</c:v>
                </c:pt>
                <c:pt idx="14">
                  <c:v>#N/A</c:v>
                </c:pt>
              </c:numCache>
            </c:numRef>
          </c:val>
          <c:smooth val="0"/>
          <c:extLst>
            <c:ext xmlns:c16="http://schemas.microsoft.com/office/drawing/2014/chart" uri="{C3380CC4-5D6E-409C-BE32-E72D297353CC}">
              <c16:uniqueId val="{0000000B-20BC-4B1F-ACB7-1C626B2A30E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2273</c:v>
                </c:pt>
                <c:pt idx="1">
                  <c:v>2760</c:v>
                </c:pt>
                <c:pt idx="2">
                  <c:v>3457</c:v>
                </c:pt>
              </c:numCache>
            </c:numRef>
          </c:val>
          <c:extLst>
            <c:ext xmlns:c16="http://schemas.microsoft.com/office/drawing/2014/chart" uri="{C3380CC4-5D6E-409C-BE32-E72D297353CC}">
              <c16:uniqueId val="{00000000-4290-4CD8-B62F-71B18B7E19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717</c:v>
                </c:pt>
                <c:pt idx="1">
                  <c:v>709</c:v>
                </c:pt>
                <c:pt idx="2">
                  <c:v>755</c:v>
                </c:pt>
              </c:numCache>
            </c:numRef>
          </c:val>
          <c:extLst>
            <c:ext xmlns:c16="http://schemas.microsoft.com/office/drawing/2014/chart" uri="{C3380CC4-5D6E-409C-BE32-E72D297353CC}">
              <c16:uniqueId val="{00000001-4290-4CD8-B62F-71B18B7E19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4190</c:v>
                </c:pt>
                <c:pt idx="1">
                  <c:v>5156</c:v>
                </c:pt>
                <c:pt idx="2">
                  <c:v>5624</c:v>
                </c:pt>
              </c:numCache>
            </c:numRef>
          </c:val>
          <c:extLst>
            <c:ext xmlns:c16="http://schemas.microsoft.com/office/drawing/2014/chart" uri="{C3380CC4-5D6E-409C-BE32-E72D297353CC}">
              <c16:uniqueId val="{00000002-4290-4CD8-B62F-71B18B7E192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52,279
51,421
255.24
34,551,792
33,236,164
901,549
15,000,249
21,534,848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令和５年度は、前年度と同値となった。</a:t>
          </a:r>
        </a:p>
        <a:p>
          <a:r>
            <a:rPr kumimoji="1" lang="ja-JP" altLang="en-US" sz="1300">
              <a:latin typeface="ＭＳ Ｐゴシック" panose="020B0600070205080204" pitchFamily="50" charset="-128"/>
              <a:ea typeface="ＭＳ Ｐゴシック" panose="020B0600070205080204" pitchFamily="50" charset="-128"/>
            </a:rPr>
            <a:t>　ここ数年、ほぼ横ばいで推移しており、今後も、歳出面で人件費や投資的経費の抑制等を進めるとともに、市税の徴収率向上等の取組を通じた歳入の確保に努める。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41628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令和５年度は、前年度比１ポイント増加し、類似団体平均と比べると６．４ポイント低い数値となっている。</a:t>
          </a:r>
        </a:p>
        <a:p>
          <a:r>
            <a:rPr kumimoji="1" lang="ja-JP" altLang="en-US" sz="1300">
              <a:latin typeface="ＭＳ Ｐゴシック" panose="020B0600070205080204" pitchFamily="50" charset="-128"/>
              <a:ea typeface="ＭＳ Ｐゴシック" panose="020B0600070205080204" pitchFamily="50" charset="-128"/>
            </a:rPr>
            <a:t>　主な要因としては、歳入面で地方交付税や地方特例交付金などの減少により、歳入一般財源等が減少し、歳出面で人件費（給与改定等）や物件費が増加したためである。</a:t>
          </a:r>
        </a:p>
        <a:p>
          <a:r>
            <a:rPr kumimoji="1" lang="ja-JP" altLang="en-US" sz="1300">
              <a:latin typeface="ＭＳ Ｐゴシック" panose="020B0600070205080204" pitchFamily="50" charset="-128"/>
              <a:ea typeface="ＭＳ Ｐゴシック" panose="020B0600070205080204" pitchFamily="50" charset="-128"/>
            </a:rPr>
            <a:t>　今後も市税の収納率向上対策などに取り組むことで、歳入一般財源を確保するとともに、各種事業の見直しなどによる支出額の削減を図り、経常経費の削減に努める。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117348</xdr:rowOff>
    </xdr:from>
    <xdr:to>
      <xdr:col>23</xdr:col>
      <xdr:colOff>133350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06144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30480</xdr:rowOff>
    </xdr:from>
    <xdr:to>
      <xdr:col>19</xdr:col>
      <xdr:colOff>133350</xdr:colOff>
      <xdr:row>58</xdr:row>
      <xdr:rowOff>117348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99745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30480</xdr:rowOff>
    </xdr:from>
    <xdr:to>
      <xdr:col>15</xdr:col>
      <xdr:colOff>82550</xdr:colOff>
      <xdr:row>62</xdr:row>
      <xdr:rowOff>10668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9974580"/>
          <a:ext cx="889000" cy="66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41673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10668</xdr:rowOff>
    </xdr:from>
    <xdr:to>
      <xdr:col>11</xdr:col>
      <xdr:colOff>31750</xdr:colOff>
      <xdr:row>63</xdr:row>
      <xdr:rowOff>80518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4056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163068</xdr:rowOff>
    </xdr:from>
    <xdr:to>
      <xdr:col>23</xdr:col>
      <xdr:colOff>184150</xdr:colOff>
      <xdr:row>59</xdr:row>
      <xdr:rowOff>93218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8145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95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66548</xdr:rowOff>
    </xdr:from>
    <xdr:to>
      <xdr:col>19</xdr:col>
      <xdr:colOff>184150</xdr:colOff>
      <xdr:row>58</xdr:row>
      <xdr:rowOff>168148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0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6875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779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151130</xdr:rowOff>
    </xdr:from>
    <xdr:to>
      <xdr:col>15</xdr:col>
      <xdr:colOff>133350</xdr:colOff>
      <xdr:row>58</xdr:row>
      <xdr:rowOff>81280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91457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6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131318</xdr:rowOff>
    </xdr:from>
    <xdr:to>
      <xdr:col>11</xdr:col>
      <xdr:colOff>82550</xdr:colOff>
      <xdr:row>62</xdr:row>
      <xdr:rowOff>61468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71645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29718</xdr:rowOff>
    </xdr:from>
    <xdr:to>
      <xdr:col>7</xdr:col>
      <xdr:colOff>31750</xdr:colOff>
      <xdr:row>63</xdr:row>
      <xdr:rowOff>131318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116095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[173,264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ここ数年、増加傾向にあり、令和５年度は類似団体平均を超える数値となっている。</a:t>
          </a:r>
        </a:p>
        <a:p>
          <a:r>
            <a:rPr kumimoji="1" lang="ja-JP" altLang="en-US" sz="1300">
              <a:latin typeface="ＭＳ Ｐゴシック" panose="020B0600070205080204" pitchFamily="50" charset="-128"/>
              <a:ea typeface="ＭＳ Ｐゴシック" panose="020B0600070205080204" pitchFamily="50" charset="-128"/>
            </a:rPr>
            <a:t>　市域が広大で学校や出張所などが多いことから、人件費が比較的高い水準にあるが、維持補修費は類似団体平均を下回っている。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引き続き、適切に定員管理を行うとともに、行政サービスの民間委託や指定管理者制度の導入が可能なものは検討するなど、さらなる経常経費の削減に努める。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151327</xdr:rowOff>
    </xdr:from>
    <xdr:to>
      <xdr:col>23</xdr:col>
      <xdr:colOff>133350</xdr:colOff>
      <xdr:row>83</xdr:row>
      <xdr:rowOff>159604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81677"/>
          <a:ext cx="838200" cy="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3683</xdr:rowOff>
    </xdr:from>
    <xdr:to>
      <xdr:col>19</xdr:col>
      <xdr:colOff>133350</xdr:colOff>
      <xdr:row>83</xdr:row>
      <xdr:rowOff>151327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34033"/>
          <a:ext cx="889000" cy="14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116337</xdr:rowOff>
    </xdr:from>
    <xdr:to>
      <xdr:col>15</xdr:col>
      <xdr:colOff>82550</xdr:colOff>
      <xdr:row>83</xdr:row>
      <xdr:rowOff>3683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75237"/>
          <a:ext cx="889000" cy="5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9079</xdr:rowOff>
    </xdr:from>
    <xdr:to>
      <xdr:col>11</xdr:col>
      <xdr:colOff>31750</xdr:colOff>
      <xdr:row>82</xdr:row>
      <xdr:rowOff>116337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67979"/>
          <a:ext cx="889000" cy="10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108804</xdr:rowOff>
    </xdr:from>
    <xdr:to>
      <xdr:col>23</xdr:col>
      <xdr:colOff>184150</xdr:colOff>
      <xdr:row>84</xdr:row>
      <xdr:rowOff>38954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80881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1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100527</xdr:rowOff>
    </xdr:from>
    <xdr:to>
      <xdr:col>19</xdr:col>
      <xdr:colOff>184150</xdr:colOff>
      <xdr:row>84</xdr:row>
      <xdr:rowOff>30677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3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15454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17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124333</xdr:rowOff>
    </xdr:from>
    <xdr:to>
      <xdr:col>15</xdr:col>
      <xdr:colOff>133350</xdr:colOff>
      <xdr:row>83</xdr:row>
      <xdr:rowOff>54483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8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39260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65537</xdr:rowOff>
    </xdr:from>
    <xdr:to>
      <xdr:col>11</xdr:col>
      <xdr:colOff>82550</xdr:colOff>
      <xdr:row>82</xdr:row>
      <xdr:rowOff>167137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2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151914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1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129729</xdr:rowOff>
    </xdr:from>
    <xdr:to>
      <xdr:col>7</xdr:col>
      <xdr:colOff>31750</xdr:colOff>
      <xdr:row>82</xdr:row>
      <xdr:rowOff>59879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1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44656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0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令和５年度は、前年度比０．２ポイント増加し、類似団体平均と比べると同水準となっている。</a:t>
          </a:r>
        </a:p>
        <a:p>
          <a:r>
            <a:rPr kumimoji="1" lang="ja-JP" altLang="en-US" sz="1300">
              <a:latin typeface="ＭＳ Ｐゴシック" panose="020B0600070205080204" pitchFamily="50" charset="-128"/>
              <a:ea typeface="ＭＳ Ｐゴシック" panose="020B0600070205080204" pitchFamily="50" charset="-128"/>
            </a:rPr>
            <a:t>　ここ数年は横ばいで推移しており、財政状況を勘案しながら、今後も人件費の抑制に努める。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67129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773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153307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773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87</xdr:row>
      <xdr:rowOff>85271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980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136979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014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令和５年度は、前年度比０．１ポイント増加し、類似団体平均と比べると０．２３ポイント高い数値となっている。</a:t>
          </a:r>
        </a:p>
        <a:p>
          <a:r>
            <a:rPr kumimoji="1" lang="ja-JP" altLang="en-US" sz="1300">
              <a:latin typeface="ＭＳ Ｐゴシック" panose="020B0600070205080204" pitchFamily="50" charset="-128"/>
              <a:ea typeface="ＭＳ Ｐゴシック" panose="020B0600070205080204" pitchFamily="50" charset="-128"/>
            </a:rPr>
            <a:t>　人口が減少傾向にあることから、平成２７年以降の人口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人当たり職員数が増加傾向にある。市域が広く、学校や出張所などの出先機関が多い現状を踏まえ、適切な定員管理を継続していく。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108796</xdr:rowOff>
    </xdr:from>
    <xdr:to>
      <xdr:col>81</xdr:col>
      <xdr:colOff>44450</xdr:colOff>
      <xdr:row>62</xdr:row>
      <xdr:rowOff>128905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3869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78634</xdr:rowOff>
    </xdr:from>
    <xdr:to>
      <xdr:col>77</xdr:col>
      <xdr:colOff>44450</xdr:colOff>
      <xdr:row>62</xdr:row>
      <xdr:rowOff>108796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0853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62547</xdr:rowOff>
    </xdr:from>
    <xdr:to>
      <xdr:col>72</xdr:col>
      <xdr:colOff>203200</xdr:colOff>
      <xdr:row>62</xdr:row>
      <xdr:rowOff>78634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9244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60537</xdr:rowOff>
    </xdr:from>
    <xdr:to>
      <xdr:col>68</xdr:col>
      <xdr:colOff>152400</xdr:colOff>
      <xdr:row>62</xdr:row>
      <xdr:rowOff>62547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90437"/>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78105</xdr:rowOff>
    </xdr:from>
    <xdr:to>
      <xdr:col>81</xdr:col>
      <xdr:colOff>95250</xdr:colOff>
      <xdr:row>63</xdr:row>
      <xdr:rowOff>8255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50182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8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57996</xdr:rowOff>
    </xdr:from>
    <xdr:to>
      <xdr:col>77</xdr:col>
      <xdr:colOff>95250</xdr:colOff>
      <xdr:row>62</xdr:row>
      <xdr:rowOff>159596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144373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27834</xdr:rowOff>
    </xdr:from>
    <xdr:to>
      <xdr:col>73</xdr:col>
      <xdr:colOff>44450</xdr:colOff>
      <xdr:row>62</xdr:row>
      <xdr:rowOff>129434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114211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4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11747</xdr:rowOff>
    </xdr:from>
    <xdr:to>
      <xdr:col>68</xdr:col>
      <xdr:colOff>203200</xdr:colOff>
      <xdr:row>62</xdr:row>
      <xdr:rowOff>113347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98124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9737</xdr:rowOff>
    </xdr:from>
    <xdr:to>
      <xdr:col>64</xdr:col>
      <xdr:colOff>152400</xdr:colOff>
      <xdr:row>62</xdr:row>
      <xdr:rowOff>111337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96114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ここ数年、原則として地方債の借入額を長期債償還元金以下に抑えることで、地方債残高の圧縮と公債費の平準化を進めた結果、実質公債費比率は徐々に改善している。</a:t>
          </a:r>
        </a:p>
        <a:p>
          <a:r>
            <a:rPr kumimoji="1" lang="ja-JP" altLang="en-US" sz="1300">
              <a:latin typeface="ＭＳ Ｐゴシック" panose="020B0600070205080204" pitchFamily="50" charset="-128"/>
              <a:ea typeface="ＭＳ Ｐゴシック" panose="020B0600070205080204" pitchFamily="50" charset="-128"/>
            </a:rPr>
            <a:t>　しかし、依然として類似団体平均よりも高い数値となっており、今後も、大型の建設事業が控えていることから、一般会計において可能な限り地方債の借入額を抑制するとともに、公営事業会計においては経営の合理化・効率化などを一層進めることで繰出金の削減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52070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0332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158242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8152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158242</xdr:rowOff>
    </xdr:from>
    <xdr:to>
      <xdr:col>72</xdr:col>
      <xdr:colOff>203200</xdr:colOff>
      <xdr:row>43</xdr:row>
      <xdr:rowOff>75946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8769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75946</xdr:rowOff>
    </xdr:from>
    <xdr:to>
      <xdr:col>68</xdr:col>
      <xdr:colOff>152400</xdr:colOff>
      <xdr:row>44</xdr:row>
      <xdr:rowOff>145796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44829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96537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107442</xdr:rowOff>
    </xdr:from>
    <xdr:to>
      <xdr:col>73</xdr:col>
      <xdr:colOff>44450</xdr:colOff>
      <xdr:row>42</xdr:row>
      <xdr:rowOff>37592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25146</xdr:rowOff>
    </xdr:from>
    <xdr:to>
      <xdr:col>68</xdr:col>
      <xdr:colOff>203200</xdr:colOff>
      <xdr:row>43</xdr:row>
      <xdr:rowOff>126746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111523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94996</xdr:rowOff>
    </xdr:from>
    <xdr:to>
      <xdr:col>64</xdr:col>
      <xdr:colOff>152400</xdr:colOff>
      <xdr:row>45</xdr:row>
      <xdr:rowOff>25146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6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9923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7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地方債残高の圧縮を進めるとともに、基金の積み増しや優良債（交付税措置がある地方債）の活用による基準財政需要額算入見込額の増加に努めたことで、将来負担比率は改善している。ただし、公営事業会計（工業用水道事業特別会計）への繰出金が多いことなどから、依然として類似団体平均よりも高い水準にある。</a:t>
          </a:r>
        </a:p>
        <a:p>
          <a:r>
            <a:rPr kumimoji="1" lang="ja-JP" altLang="en-US" sz="1300">
              <a:latin typeface="ＭＳ Ｐゴシック" panose="020B0600070205080204" pitchFamily="50" charset="-128"/>
              <a:ea typeface="ＭＳ Ｐゴシック" panose="020B0600070205080204" pitchFamily="50" charset="-128"/>
            </a:rPr>
            <a:t>　今後も、一般会計において複合施設建設などの大型事業が控えているため、可能な限り地方債の借入額を抑制しながら、適切な財政運営に努める。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80433</xdr:rowOff>
    </xdr:from>
    <xdr:to>
      <xdr:col>81</xdr:col>
      <xdr:colOff>44450</xdr:colOff>
      <xdr:row>15</xdr:row>
      <xdr:rowOff>126395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652183"/>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126395</xdr:rowOff>
    </xdr:from>
    <xdr:to>
      <xdr:col>77</xdr:col>
      <xdr:colOff>44450</xdr:colOff>
      <xdr:row>15</xdr:row>
      <xdr:rowOff>143631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69814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143631</xdr:rowOff>
    </xdr:from>
    <xdr:to>
      <xdr:col>72</xdr:col>
      <xdr:colOff>203200</xdr:colOff>
      <xdr:row>17</xdr:row>
      <xdr:rowOff>9858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715381"/>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9858</xdr:rowOff>
    </xdr:from>
    <xdr:to>
      <xdr:col>68</xdr:col>
      <xdr:colOff>152400</xdr:colOff>
      <xdr:row>18</xdr:row>
      <xdr:rowOff>19957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924508"/>
          <a:ext cx="889000" cy="18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29633</xdr:rowOff>
    </xdr:from>
    <xdr:to>
      <xdr:col>81</xdr:col>
      <xdr:colOff>95250</xdr:colOff>
      <xdr:row>15</xdr:row>
      <xdr:rowOff>131233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1710</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75595</xdr:rowOff>
    </xdr:from>
    <xdr:to>
      <xdr:col>77</xdr:col>
      <xdr:colOff>95250</xdr:colOff>
      <xdr:row>16</xdr:row>
      <xdr:rowOff>5745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6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161972</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733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92831</xdr:rowOff>
    </xdr:from>
    <xdr:to>
      <xdr:col>73</xdr:col>
      <xdr:colOff>44450</xdr:colOff>
      <xdr:row>16</xdr:row>
      <xdr:rowOff>22981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66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7758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75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130508</xdr:rowOff>
    </xdr:from>
    <xdr:to>
      <xdr:col>68</xdr:col>
      <xdr:colOff>203200</xdr:colOff>
      <xdr:row>17</xdr:row>
      <xdr:rowOff>60658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8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45435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96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140607</xdr:rowOff>
    </xdr:from>
    <xdr:to>
      <xdr:col>64</xdr:col>
      <xdr:colOff>152400</xdr:colOff>
      <xdr:row>18</xdr:row>
      <xdr:rowOff>70757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05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55534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52,279
51,421
255.24
34,551,792
33,236,164
901,549
15,000,249
21,534,848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令和５年度は、前年度比０．２ポイント減少し、類似団体平均と比べると１ポイント低い数値となっている。</a:t>
          </a:r>
        </a:p>
        <a:p>
          <a:r>
            <a:rPr kumimoji="1" lang="ja-JP" altLang="en-US" sz="1300">
              <a:latin typeface="ＭＳ Ｐゴシック" panose="020B0600070205080204" pitchFamily="50" charset="-128"/>
              <a:ea typeface="ＭＳ Ｐゴシック" panose="020B0600070205080204" pitchFamily="50" charset="-128"/>
            </a:rPr>
            <a:t>　主な要因としては、退職者の減少によるものであり、今後も、引き続き時間外勤務の縮減に取り組み、人件費の抑制に努める。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125367</xdr:rowOff>
    </xdr:from>
    <xdr:to>
      <xdr:col>24</xdr:col>
      <xdr:colOff>25400</xdr:colOff>
      <xdr:row>35</xdr:row>
      <xdr:rowOff>138430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2611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99242</xdr:rowOff>
    </xdr:from>
    <xdr:to>
      <xdr:col>19</xdr:col>
      <xdr:colOff>187325</xdr:colOff>
      <xdr:row>35</xdr:row>
      <xdr:rowOff>138430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9999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99242</xdr:rowOff>
    </xdr:from>
    <xdr:to>
      <xdr:col>15</xdr:col>
      <xdr:colOff>98425</xdr:colOff>
      <xdr:row>36</xdr:row>
      <xdr:rowOff>110672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9999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144961</xdr:rowOff>
    </xdr:from>
    <xdr:to>
      <xdr:col>11</xdr:col>
      <xdr:colOff>9525</xdr:colOff>
      <xdr:row>36</xdr:row>
      <xdr:rowOff>110672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45711"/>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74567</xdr:rowOff>
    </xdr:from>
    <xdr:to>
      <xdr:col>24</xdr:col>
      <xdr:colOff>76200</xdr:colOff>
      <xdr:row>36</xdr:row>
      <xdr:rowOff>4717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91094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2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48442</xdr:rowOff>
    </xdr:from>
    <xdr:to>
      <xdr:col>15</xdr:col>
      <xdr:colOff>149225</xdr:colOff>
      <xdr:row>35</xdr:row>
      <xdr:rowOff>150042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160219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59872</xdr:rowOff>
    </xdr:from>
    <xdr:to>
      <xdr:col>11</xdr:col>
      <xdr:colOff>60325</xdr:colOff>
      <xdr:row>36</xdr:row>
      <xdr:rowOff>161472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146249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94161</xdr:rowOff>
    </xdr:from>
    <xdr:to>
      <xdr:col>6</xdr:col>
      <xdr:colOff>171450</xdr:colOff>
      <xdr:row>36</xdr:row>
      <xdr:rowOff>24311</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9088</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8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令和５年度は、前年度比０．６ポイント増加し、類似団体平均と比べると５．２ポイント低い数値となっている。</a:t>
          </a:r>
        </a:p>
        <a:p>
          <a:r>
            <a:rPr kumimoji="1" lang="ja-JP" altLang="en-US" sz="1300">
              <a:latin typeface="ＭＳ Ｐゴシック" panose="020B0600070205080204" pitchFamily="50" charset="-128"/>
              <a:ea typeface="ＭＳ Ｐゴシック" panose="020B0600070205080204" pitchFamily="50" charset="-128"/>
            </a:rPr>
            <a:t>　近年、おおむね横ばいで推移しているが、保育園や留守家庭児童クラブ、小中学校などの運営や維持管理に多額の経費（需用費等）を要しているため、公共施設の統廃合などによる適正配置を進め、経費の削減に取り組む。</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31750</xdr:rowOff>
    </xdr:from>
    <xdr:to>
      <xdr:col>82</xdr:col>
      <xdr:colOff>107950</xdr:colOff>
      <xdr:row>13</xdr:row>
      <xdr:rowOff>77470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260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1270</xdr:rowOff>
    </xdr:from>
    <xdr:to>
      <xdr:col>78</xdr:col>
      <xdr:colOff>69850</xdr:colOff>
      <xdr:row>13</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23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1270</xdr:rowOff>
    </xdr:from>
    <xdr:to>
      <xdr:col>73</xdr:col>
      <xdr:colOff>180975</xdr:colOff>
      <xdr:row>13</xdr:row>
      <xdr:rowOff>54610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230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54610</xdr:rowOff>
    </xdr:from>
    <xdr:to>
      <xdr:col>69</xdr:col>
      <xdr:colOff>92075</xdr:colOff>
      <xdr:row>13</xdr:row>
      <xdr:rowOff>123190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283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26670</xdr:rowOff>
    </xdr:from>
    <xdr:to>
      <xdr:col>82</xdr:col>
      <xdr:colOff>158750</xdr:colOff>
      <xdr:row>13</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2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43197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152400</xdr:rowOff>
    </xdr:from>
    <xdr:to>
      <xdr:col>78</xdr:col>
      <xdr:colOff>120650</xdr:colOff>
      <xdr:row>13</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92727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197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121920</xdr:rowOff>
    </xdr:from>
    <xdr:to>
      <xdr:col>74</xdr:col>
      <xdr:colOff>31750</xdr:colOff>
      <xdr:row>13</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17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62247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194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3810</xdr:rowOff>
    </xdr:from>
    <xdr:to>
      <xdr:col>69</xdr:col>
      <xdr:colOff>142875</xdr:colOff>
      <xdr:row>13</xdr:row>
      <xdr:rowOff>105410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115587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0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72390</xdr:rowOff>
    </xdr:from>
    <xdr:to>
      <xdr:col>65</xdr:col>
      <xdr:colOff>53975</xdr:colOff>
      <xdr:row>14</xdr:row>
      <xdr:rowOff>2540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12717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令和５年度は、前年度比０．６ポイント増加し、類似団体平均と比べると０．２ポイント高い数値となっている。</a:t>
          </a:r>
        </a:p>
        <a:p>
          <a:r>
            <a:rPr kumimoji="1" lang="ja-JP" altLang="en-US" sz="1300">
              <a:latin typeface="ＭＳ Ｐゴシック" panose="020B0600070205080204" pitchFamily="50" charset="-128"/>
              <a:ea typeface="ＭＳ Ｐゴシック" panose="020B0600070205080204" pitchFamily="50" charset="-128"/>
            </a:rPr>
            <a:t>　類似団体と比較して、児童福祉費や生活保護費などの民生部門に多額の経費を支出しており、今後も、資格審査等の適正化や頻回受診の是正指導等の取組を進めることで、扶助費の抑制に努める。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102507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771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4535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7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167822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771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59</xdr:row>
      <xdr:rowOff>102507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940472"/>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51707</xdr:rowOff>
    </xdr:from>
    <xdr:to>
      <xdr:col>6</xdr:col>
      <xdr:colOff>171450</xdr:colOff>
      <xdr:row>59</xdr:row>
      <xdr:rowOff>153307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138084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令和５年度は、前年度比０．２ポイント増加し、類似団体平均と比べると０．９ポイント高い数値となっている。</a:t>
          </a:r>
        </a:p>
        <a:p>
          <a:r>
            <a:rPr kumimoji="1" lang="ja-JP" altLang="en-US" sz="1300">
              <a:latin typeface="ＭＳ Ｐゴシック" panose="020B0600070205080204" pitchFamily="50" charset="-128"/>
              <a:ea typeface="ＭＳ Ｐゴシック" panose="020B0600070205080204" pitchFamily="50" charset="-128"/>
            </a:rPr>
            <a:t>　依然として、類似団体や全国平均と比較して高い数値となっており、今後も、保険料（税）の見直しなどにより、各会計の経営健全化を図り、繰出金の削減に努める。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38100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56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88900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5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114300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03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130827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令和５年度は、前年度比０．４ポイント増加し、類似団体平均と比べると３．４ポイント高い数値となっている。</a:t>
          </a:r>
        </a:p>
        <a:p>
          <a:r>
            <a:rPr kumimoji="1" lang="ja-JP" altLang="en-US" sz="1300">
              <a:latin typeface="ＭＳ Ｐゴシック" panose="020B0600070205080204" pitchFamily="50" charset="-128"/>
              <a:ea typeface="ＭＳ Ｐゴシック" panose="020B0600070205080204" pitchFamily="50" charset="-128"/>
            </a:rPr>
            <a:t>　類似団体や全国平均と比較して高い数値となっており、今後も引き続き、各種補助金の見直しなどを検討し、補助費等の抑制に努める。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138430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637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37</xdr:row>
      <xdr:rowOff>133858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463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38</xdr:row>
      <xdr:rowOff>12700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775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53848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5278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xdr:rowOff>
    </xdr:from>
    <xdr:to>
      <xdr:col>65</xdr:col>
      <xdr:colOff>53975</xdr:colOff>
      <xdr:row>38</xdr:row>
      <xdr:rowOff>104648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89425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令和５年度は、長期債償還元金、長期債償還利子ともに減少したため、対前年度比で０．６ポイント減少し、類似団体平均と比べると４．７ポイント低い数値となっている。</a:t>
          </a:r>
        </a:p>
        <a:p>
          <a:r>
            <a:rPr kumimoji="1" lang="ja-JP" altLang="en-US" sz="1300">
              <a:latin typeface="ＭＳ Ｐゴシック" panose="020B0600070205080204" pitchFamily="50" charset="-128"/>
              <a:ea typeface="ＭＳ Ｐゴシック" panose="020B0600070205080204" pitchFamily="50" charset="-128"/>
            </a:rPr>
            <a:t>　原則として、単年度の地方債借入額を長期債償還元金額以下に抑えることで、市債残高の圧縮に努めているが、今後も、事業費削減による借入額の削減を図るとともに、交付税措置がある優良債を活用するなどして、公債費の圧縮に取り組む。</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53848</xdr:rowOff>
    </xdr:from>
    <xdr:to>
      <xdr:col>24</xdr:col>
      <xdr:colOff>25400</xdr:colOff>
      <xdr:row>76</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0840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81280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023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104139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1023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145287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343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xdr:rowOff>
    </xdr:from>
    <xdr:to>
      <xdr:col>24</xdr:col>
      <xdr:colOff>76200</xdr:colOff>
      <xdr:row>76</xdr:row>
      <xdr:rowOff>104648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19575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94487</xdr:rowOff>
    </xdr:from>
    <xdr:to>
      <xdr:col>6</xdr:col>
      <xdr:colOff>171450</xdr:colOff>
      <xdr:row>77</xdr:row>
      <xdr:rowOff>24637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34815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令和５年度は、前年度比１．６ポイント増加し、類似団体平均と比べると１．７ポイント低い数値となっている。</a:t>
          </a:r>
        </a:p>
        <a:p>
          <a:r>
            <a:rPr kumimoji="1" lang="ja-JP" altLang="en-US" sz="1300">
              <a:latin typeface="ＭＳ Ｐゴシック" panose="020B0600070205080204" pitchFamily="50" charset="-128"/>
              <a:ea typeface="ＭＳ Ｐゴシック" panose="020B0600070205080204" pitchFamily="50" charset="-128"/>
            </a:rPr>
            <a:t>　近年、減少傾向ではあるが、今後も、財政負担の軽減に向けて、なお一層の経費削減に努める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35560</xdr:rowOff>
    </xdr:from>
    <xdr:to>
      <xdr:col>82</xdr:col>
      <xdr:colOff>107950</xdr:colOff>
      <xdr:row>75</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89431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145432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167005</xdr:rowOff>
    </xdr:from>
    <xdr:to>
      <xdr:col>78</xdr:col>
      <xdr:colOff>69850</xdr:colOff>
      <xdr:row>75</xdr:row>
      <xdr:rowOff>35560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8543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167005</xdr:rowOff>
    </xdr:from>
    <xdr:to>
      <xdr:col>73</xdr:col>
      <xdr:colOff>180975</xdr:colOff>
      <xdr:row>77</xdr:row>
      <xdr:rowOff>6986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854305"/>
          <a:ext cx="889000" cy="3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6986</xdr:rowOff>
    </xdr:from>
    <xdr:to>
      <xdr:col>69</xdr:col>
      <xdr:colOff>92075</xdr:colOff>
      <xdr:row>77</xdr:row>
      <xdr:rowOff>98425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20863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76200</xdr:rowOff>
    </xdr:from>
    <xdr:to>
      <xdr:col>82</xdr:col>
      <xdr:colOff>158750</xdr:colOff>
      <xdr:row>76</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92727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156210</xdr:rowOff>
    </xdr:from>
    <xdr:to>
      <xdr:col>78</xdr:col>
      <xdr:colOff>120650</xdr:colOff>
      <xdr:row>75</xdr:row>
      <xdr:rowOff>86360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96537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116205</xdr:rowOff>
    </xdr:from>
    <xdr:to>
      <xdr:col>74</xdr:col>
      <xdr:colOff>31750</xdr:colOff>
      <xdr:row>75</xdr:row>
      <xdr:rowOff>46355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31132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8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127636</xdr:rowOff>
    </xdr:from>
    <xdr:to>
      <xdr:col>69</xdr:col>
      <xdr:colOff>142875</xdr:colOff>
      <xdr:row>77</xdr:row>
      <xdr:rowOff>57786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42563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47625</xdr:rowOff>
    </xdr:from>
    <xdr:to>
      <xdr:col>65</xdr:col>
      <xdr:colOff>53975</xdr:colOff>
      <xdr:row>77</xdr:row>
      <xdr:rowOff>149225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134002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93453</xdr:rowOff>
    </xdr:from>
    <xdr:to>
      <xdr:col>29</xdr:col>
      <xdr:colOff>127000</xdr:colOff>
      <xdr:row>14</xdr:row>
      <xdr:rowOff>124104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41378"/>
          <a:ext cx="647700" cy="30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124104</xdr:rowOff>
    </xdr:from>
    <xdr:to>
      <xdr:col>26</xdr:col>
      <xdr:colOff>50800</xdr:colOff>
      <xdr:row>14</xdr:row>
      <xdr:rowOff>126276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72029"/>
          <a:ext cx="698500" cy="2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110274</xdr:rowOff>
    </xdr:from>
    <xdr:to>
      <xdr:col>22</xdr:col>
      <xdr:colOff>114300</xdr:colOff>
      <xdr:row>14</xdr:row>
      <xdr:rowOff>126276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558199"/>
          <a:ext cx="6985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110274</xdr:rowOff>
    </xdr:from>
    <xdr:to>
      <xdr:col>18</xdr:col>
      <xdr:colOff>177800</xdr:colOff>
      <xdr:row>15</xdr:row>
      <xdr:rowOff>21996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58199"/>
          <a:ext cx="698500" cy="83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85882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42653</xdr:rowOff>
    </xdr:from>
    <xdr:to>
      <xdr:col>29</xdr:col>
      <xdr:colOff>177800</xdr:colOff>
      <xdr:row>14</xdr:row>
      <xdr:rowOff>144253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90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59180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3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73304</xdr:rowOff>
    </xdr:from>
    <xdr:to>
      <xdr:col>26</xdr:col>
      <xdr:colOff>101600</xdr:colOff>
      <xdr:row>15</xdr:row>
      <xdr:rowOff>3454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21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13631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9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75476</xdr:rowOff>
    </xdr:from>
    <xdr:to>
      <xdr:col>22</xdr:col>
      <xdr:colOff>165100</xdr:colOff>
      <xdr:row>15</xdr:row>
      <xdr:rowOff>5626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2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15803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9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59474</xdr:rowOff>
    </xdr:from>
    <xdr:to>
      <xdr:col>19</xdr:col>
      <xdr:colOff>38100</xdr:colOff>
      <xdr:row>14</xdr:row>
      <xdr:rowOff>161074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07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171251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7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142646</xdr:rowOff>
    </xdr:from>
    <xdr:to>
      <xdr:col>15</xdr:col>
      <xdr:colOff>101600</xdr:colOff>
      <xdr:row>15</xdr:row>
      <xdr:rowOff>72796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90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82973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5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42385</xdr:rowOff>
    </xdr:from>
    <xdr:to>
      <xdr:col>29</xdr:col>
      <xdr:colOff>127000</xdr:colOff>
      <xdr:row>35</xdr:row>
      <xdr:rowOff>56265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52735"/>
          <a:ext cx="647700" cy="13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9075</xdr:rowOff>
    </xdr:from>
    <xdr:to>
      <xdr:col>26</xdr:col>
      <xdr:colOff>50800</xdr:colOff>
      <xdr:row>35</xdr:row>
      <xdr:rowOff>42385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19425"/>
          <a:ext cx="698500" cy="3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320396</xdr:rowOff>
    </xdr:from>
    <xdr:to>
      <xdr:col>22</xdr:col>
      <xdr:colOff>114300</xdr:colOff>
      <xdr:row>35</xdr:row>
      <xdr:rowOff>9075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587846"/>
          <a:ext cx="698500" cy="31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180525</xdr:rowOff>
    </xdr:from>
    <xdr:to>
      <xdr:col>18</xdr:col>
      <xdr:colOff>177800</xdr:colOff>
      <xdr:row>34</xdr:row>
      <xdr:rowOff>320396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447975"/>
          <a:ext cx="698500" cy="139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5465</xdr:rowOff>
    </xdr:from>
    <xdr:to>
      <xdr:col>29</xdr:col>
      <xdr:colOff>177800</xdr:colOff>
      <xdr:row>35</xdr:row>
      <xdr:rowOff>107065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15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193442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6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334485</xdr:rowOff>
    </xdr:from>
    <xdr:to>
      <xdr:col>26</xdr:col>
      <xdr:colOff>101600</xdr:colOff>
      <xdr:row>35</xdr:row>
      <xdr:rowOff>93185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01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103362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70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301175</xdr:rowOff>
    </xdr:from>
    <xdr:to>
      <xdr:col>22</xdr:col>
      <xdr:colOff>165100</xdr:colOff>
      <xdr:row>35</xdr:row>
      <xdr:rowOff>59875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68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70052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3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269596</xdr:rowOff>
    </xdr:from>
    <xdr:to>
      <xdr:col>19</xdr:col>
      <xdr:colOff>38100</xdr:colOff>
      <xdr:row>35</xdr:row>
      <xdr:rowOff>28296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37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38473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0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129725</xdr:rowOff>
    </xdr:from>
    <xdr:to>
      <xdr:col>15</xdr:col>
      <xdr:colOff>101600</xdr:colOff>
      <xdr:row>34</xdr:row>
      <xdr:rowOff>231325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397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241502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166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52,279
51,421
255.24
34,551,792
33,236,164
901,549
15,000,249
21,534,848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37954</xdr:rowOff>
    </xdr:from>
    <xdr:to>
      <xdr:col>24</xdr:col>
      <xdr:colOff>63500</xdr:colOff>
      <xdr:row>35</xdr:row>
      <xdr:rowOff>38640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3870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37954</xdr:rowOff>
    </xdr:from>
    <xdr:to>
      <xdr:col>19</xdr:col>
      <xdr:colOff>177800</xdr:colOff>
      <xdr:row>35</xdr:row>
      <xdr:rowOff>73558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38704"/>
          <a:ext cx="889000" cy="3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24238</xdr:rowOff>
    </xdr:from>
    <xdr:to>
      <xdr:col>15</xdr:col>
      <xdr:colOff>50800</xdr:colOff>
      <xdr:row>35</xdr:row>
      <xdr:rowOff>73558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24988"/>
          <a:ext cx="889000" cy="4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24238</xdr:rowOff>
    </xdr:from>
    <xdr:to>
      <xdr:col>10</xdr:col>
      <xdr:colOff>114300</xdr:colOff>
      <xdr:row>35</xdr:row>
      <xdr:rowOff>146291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24988"/>
          <a:ext cx="889000" cy="12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156881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159290</xdr:rowOff>
    </xdr:from>
    <xdr:to>
      <xdr:col>24</xdr:col>
      <xdr:colOff>114300</xdr:colOff>
      <xdr:row>35</xdr:row>
      <xdr:rowOff>89440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8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10717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4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158604</xdr:rowOff>
    </xdr:from>
    <xdr:to>
      <xdr:col>20</xdr:col>
      <xdr:colOff>38100</xdr:colOff>
      <xdr:row>35</xdr:row>
      <xdr:rowOff>88754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105281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22758</xdr:rowOff>
    </xdr:from>
    <xdr:to>
      <xdr:col>15</xdr:col>
      <xdr:colOff>101600</xdr:colOff>
      <xdr:row>35</xdr:row>
      <xdr:rowOff>124358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140885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9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144888</xdr:rowOff>
    </xdr:from>
    <xdr:to>
      <xdr:col>10</xdr:col>
      <xdr:colOff>165100</xdr:colOff>
      <xdr:row>35</xdr:row>
      <xdr:rowOff>75038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91565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4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95491</xdr:rowOff>
    </xdr:from>
    <xdr:to>
      <xdr:col>6</xdr:col>
      <xdr:colOff>38100</xdr:colOff>
      <xdr:row>36</xdr:row>
      <xdr:rowOff>25641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42168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7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58493</xdr:rowOff>
    </xdr:from>
    <xdr:to>
      <xdr:col>24</xdr:col>
      <xdr:colOff>63500</xdr:colOff>
      <xdr:row>55</xdr:row>
      <xdr:rowOff>81407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488243"/>
          <a:ext cx="838200" cy="2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58493</xdr:rowOff>
    </xdr:from>
    <xdr:to>
      <xdr:col>19</xdr:col>
      <xdr:colOff>177800</xdr:colOff>
      <xdr:row>56</xdr:row>
      <xdr:rowOff>79556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88243"/>
          <a:ext cx="889000" cy="19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79556</xdr:rowOff>
    </xdr:from>
    <xdr:to>
      <xdr:col>15</xdr:col>
      <xdr:colOff>50800</xdr:colOff>
      <xdr:row>56</xdr:row>
      <xdr:rowOff>151271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80756"/>
          <a:ext cx="889000" cy="7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151271</xdr:rowOff>
    </xdr:from>
    <xdr:to>
      <xdr:col>10</xdr:col>
      <xdr:colOff>114300</xdr:colOff>
      <xdr:row>57</xdr:row>
      <xdr:rowOff>58689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52471"/>
          <a:ext cx="889000" cy="7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107898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30607</xdr:rowOff>
    </xdr:from>
    <xdr:to>
      <xdr:col>24</xdr:col>
      <xdr:colOff>114300</xdr:colOff>
      <xdr:row>55</xdr:row>
      <xdr:rowOff>132207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53484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1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7693</xdr:rowOff>
    </xdr:from>
    <xdr:to>
      <xdr:col>20</xdr:col>
      <xdr:colOff>38100</xdr:colOff>
      <xdr:row>55</xdr:row>
      <xdr:rowOff>109293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3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125820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1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28756</xdr:rowOff>
    </xdr:from>
    <xdr:to>
      <xdr:col>15</xdr:col>
      <xdr:colOff>101600</xdr:colOff>
      <xdr:row>56</xdr:row>
      <xdr:rowOff>130356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2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146883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0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100471</xdr:rowOff>
    </xdr:from>
    <xdr:to>
      <xdr:col>10</xdr:col>
      <xdr:colOff>165100</xdr:colOff>
      <xdr:row>57</xdr:row>
      <xdr:rowOff>30621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0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47148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7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7889</xdr:rowOff>
    </xdr:from>
    <xdr:to>
      <xdr:col>6</xdr:col>
      <xdr:colOff>38100</xdr:colOff>
      <xdr:row>57</xdr:row>
      <xdr:rowOff>109489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126016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5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29652</xdr:rowOff>
    </xdr:from>
    <xdr:to>
      <xdr:col>24</xdr:col>
      <xdr:colOff>63500</xdr:colOff>
      <xdr:row>78</xdr:row>
      <xdr:rowOff>42042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02752"/>
          <a:ext cx="8382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31710</xdr:rowOff>
    </xdr:from>
    <xdr:to>
      <xdr:col>19</xdr:col>
      <xdr:colOff>177800</xdr:colOff>
      <xdr:row>78</xdr:row>
      <xdr:rowOff>42042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04810"/>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31710</xdr:rowOff>
    </xdr:from>
    <xdr:to>
      <xdr:col>15</xdr:col>
      <xdr:colOff>50800</xdr:colOff>
      <xdr:row>78</xdr:row>
      <xdr:rowOff>43185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04810"/>
          <a:ext cx="8890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24851</xdr:rowOff>
    </xdr:from>
    <xdr:to>
      <xdr:col>10</xdr:col>
      <xdr:colOff>114300</xdr:colOff>
      <xdr:row>78</xdr:row>
      <xdr:rowOff>43185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97951"/>
          <a:ext cx="8890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150302</xdr:rowOff>
    </xdr:from>
    <xdr:to>
      <xdr:col>24</xdr:col>
      <xdr:colOff>114300</xdr:colOff>
      <xdr:row>78</xdr:row>
      <xdr:rowOff>80452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5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65229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162692</xdr:rowOff>
    </xdr:from>
    <xdr:to>
      <xdr:col>20</xdr:col>
      <xdr:colOff>38100</xdr:colOff>
      <xdr:row>78</xdr:row>
      <xdr:rowOff>92842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6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83969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5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152360</xdr:rowOff>
    </xdr:from>
    <xdr:to>
      <xdr:col>15</xdr:col>
      <xdr:colOff>101600</xdr:colOff>
      <xdr:row>78</xdr:row>
      <xdr:rowOff>82510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5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73637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4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163835</xdr:rowOff>
    </xdr:from>
    <xdr:to>
      <xdr:col>10</xdr:col>
      <xdr:colOff>165100</xdr:colOff>
      <xdr:row>78</xdr:row>
      <xdr:rowOff>93985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6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85112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5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145501</xdr:rowOff>
    </xdr:from>
    <xdr:to>
      <xdr:col>6</xdr:col>
      <xdr:colOff>38100</xdr:colOff>
      <xdr:row>78</xdr:row>
      <xdr:rowOff>75651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4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66778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3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154888</xdr:rowOff>
    </xdr:from>
    <xdr:to>
      <xdr:col>24</xdr:col>
      <xdr:colOff>63500</xdr:colOff>
      <xdr:row>93</xdr:row>
      <xdr:rowOff>54460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928288"/>
          <a:ext cx="838200" cy="7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59604</xdr:rowOff>
    </xdr:from>
    <xdr:to>
      <xdr:col>19</xdr:col>
      <xdr:colOff>177800</xdr:colOff>
      <xdr:row>93</xdr:row>
      <xdr:rowOff>54460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5833004"/>
          <a:ext cx="889000" cy="16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59604</xdr:rowOff>
    </xdr:from>
    <xdr:to>
      <xdr:col>15</xdr:col>
      <xdr:colOff>50800</xdr:colOff>
      <xdr:row>94</xdr:row>
      <xdr:rowOff>79863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833004"/>
          <a:ext cx="889000" cy="36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79863</xdr:rowOff>
    </xdr:from>
    <xdr:to>
      <xdr:col>10</xdr:col>
      <xdr:colOff>114300</xdr:colOff>
      <xdr:row>94</xdr:row>
      <xdr:rowOff>90808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196163"/>
          <a:ext cx="889000" cy="1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131078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104088</xdr:rowOff>
    </xdr:from>
    <xdr:to>
      <xdr:col>24</xdr:col>
      <xdr:colOff>114300</xdr:colOff>
      <xdr:row>93</xdr:row>
      <xdr:rowOff>34238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87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126965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72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3660</xdr:rowOff>
    </xdr:from>
    <xdr:to>
      <xdr:col>20</xdr:col>
      <xdr:colOff>38100</xdr:colOff>
      <xdr:row>93</xdr:row>
      <xdr:rowOff>105260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94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121787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72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8804</xdr:rowOff>
    </xdr:from>
    <xdr:to>
      <xdr:col>15</xdr:col>
      <xdr:colOff>101600</xdr:colOff>
      <xdr:row>92</xdr:row>
      <xdr:rowOff>110404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78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126931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55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29063</xdr:rowOff>
    </xdr:from>
    <xdr:to>
      <xdr:col>10</xdr:col>
      <xdr:colOff>165100</xdr:colOff>
      <xdr:row>94</xdr:row>
      <xdr:rowOff>130663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14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147190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92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40008</xdr:rowOff>
    </xdr:from>
    <xdr:to>
      <xdr:col>6</xdr:col>
      <xdr:colOff>38100</xdr:colOff>
      <xdr:row>94</xdr:row>
      <xdr:rowOff>141608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1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158135</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593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57818</xdr:rowOff>
    </xdr:from>
    <xdr:to>
      <xdr:col>55</xdr:col>
      <xdr:colOff>0</xdr:colOff>
      <xdr:row>36</xdr:row>
      <xdr:rowOff>79644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230018"/>
          <a:ext cx="838200" cy="2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3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57818</xdr:rowOff>
    </xdr:from>
    <xdr:to>
      <xdr:col>50</xdr:col>
      <xdr:colOff>114300</xdr:colOff>
      <xdr:row>36</xdr:row>
      <xdr:rowOff>110308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230018"/>
          <a:ext cx="889000" cy="5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101671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93359</xdr:rowOff>
    </xdr:from>
    <xdr:to>
      <xdr:col>45</xdr:col>
      <xdr:colOff>177800</xdr:colOff>
      <xdr:row>36</xdr:row>
      <xdr:rowOff>110308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236859"/>
          <a:ext cx="889000" cy="104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93359</xdr:rowOff>
    </xdr:from>
    <xdr:to>
      <xdr:col>41</xdr:col>
      <xdr:colOff>50800</xdr:colOff>
      <xdr:row>37</xdr:row>
      <xdr:rowOff>10378</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236859"/>
          <a:ext cx="889000" cy="11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70952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28844</xdr:rowOff>
    </xdr:from>
    <xdr:to>
      <xdr:col>55</xdr:col>
      <xdr:colOff>50800</xdr:colOff>
      <xdr:row>36</xdr:row>
      <xdr:rowOff>130444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20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51721</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0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7018</xdr:rowOff>
    </xdr:from>
    <xdr:to>
      <xdr:col>50</xdr:col>
      <xdr:colOff>165100</xdr:colOff>
      <xdr:row>36</xdr:row>
      <xdr:rowOff>108618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17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125145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595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59508</xdr:rowOff>
    </xdr:from>
    <xdr:to>
      <xdr:col>46</xdr:col>
      <xdr:colOff>38100</xdr:colOff>
      <xdr:row>36</xdr:row>
      <xdr:rowOff>161108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23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6185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00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42559</xdr:rowOff>
    </xdr:from>
    <xdr:to>
      <xdr:col>41</xdr:col>
      <xdr:colOff>101600</xdr:colOff>
      <xdr:row>30</xdr:row>
      <xdr:rowOff>144159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18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160686</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496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131028</xdr:rowOff>
    </xdr:from>
    <xdr:to>
      <xdr:col>36</xdr:col>
      <xdr:colOff>165100</xdr:colOff>
      <xdr:row>37</xdr:row>
      <xdr:rowOff>61178</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30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77705</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07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109100</xdr:rowOff>
    </xdr:from>
    <xdr:to>
      <xdr:col>55</xdr:col>
      <xdr:colOff>0</xdr:colOff>
      <xdr:row>55</xdr:row>
      <xdr:rowOff>114695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538850"/>
          <a:ext cx="838200"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45169</xdr:rowOff>
    </xdr:from>
    <xdr:to>
      <xdr:col>50</xdr:col>
      <xdr:colOff>114300</xdr:colOff>
      <xdr:row>55</xdr:row>
      <xdr:rowOff>114695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474919"/>
          <a:ext cx="889000" cy="6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45169</xdr:rowOff>
    </xdr:from>
    <xdr:to>
      <xdr:col>45</xdr:col>
      <xdr:colOff>177800</xdr:colOff>
      <xdr:row>56</xdr:row>
      <xdr:rowOff>55477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474919"/>
          <a:ext cx="889000" cy="18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55477</xdr:rowOff>
    </xdr:from>
    <xdr:to>
      <xdr:col>41</xdr:col>
      <xdr:colOff>50800</xdr:colOff>
      <xdr:row>57</xdr:row>
      <xdr:rowOff>30059</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656677"/>
          <a:ext cx="889000" cy="14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4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81177</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33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63895</xdr:rowOff>
    </xdr:from>
    <xdr:to>
      <xdr:col>50</xdr:col>
      <xdr:colOff>165100</xdr:colOff>
      <xdr:row>55</xdr:row>
      <xdr:rowOff>165495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10572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26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165819</xdr:rowOff>
    </xdr:from>
    <xdr:to>
      <xdr:col>46</xdr:col>
      <xdr:colOff>38100</xdr:colOff>
      <xdr:row>55</xdr:row>
      <xdr:rowOff>95969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42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112496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1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4677</xdr:rowOff>
    </xdr:from>
    <xdr:to>
      <xdr:col>41</xdr:col>
      <xdr:colOff>101600</xdr:colOff>
      <xdr:row>56</xdr:row>
      <xdr:rowOff>106277</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60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97404</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69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150709</xdr:rowOff>
    </xdr:from>
    <xdr:to>
      <xdr:col>36</xdr:col>
      <xdr:colOff>165100</xdr:colOff>
      <xdr:row>57</xdr:row>
      <xdr:rowOff>80859</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7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71986</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84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42811</xdr:rowOff>
    </xdr:from>
    <xdr:to>
      <xdr:col>55</xdr:col>
      <xdr:colOff>0</xdr:colOff>
      <xdr:row>79</xdr:row>
      <xdr:rowOff>43821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9639300" y="13587361"/>
          <a:ext cx="8382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69577</xdr:rowOff>
    </xdr:from>
    <xdr:to>
      <xdr:col>50</xdr:col>
      <xdr:colOff>114300</xdr:colOff>
      <xdr:row>79</xdr:row>
      <xdr:rowOff>43821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442677"/>
          <a:ext cx="889000" cy="14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69577</xdr:rowOff>
    </xdr:from>
    <xdr:to>
      <xdr:col>45</xdr:col>
      <xdr:colOff>177800</xdr:colOff>
      <xdr:row>78</xdr:row>
      <xdr:rowOff>86416</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3442677"/>
          <a:ext cx="889000" cy="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86416</xdr:rowOff>
    </xdr:from>
    <xdr:to>
      <xdr:col>41</xdr:col>
      <xdr:colOff>50800</xdr:colOff>
      <xdr:row>78</xdr:row>
      <xdr:rowOff>107125</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3459516"/>
          <a:ext cx="889000" cy="2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163461</xdr:rowOff>
    </xdr:from>
    <xdr:to>
      <xdr:col>55</xdr:col>
      <xdr:colOff>50800</xdr:colOff>
      <xdr:row>79</xdr:row>
      <xdr:rowOff>93611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5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78388</xdr:rowOff>
    </xdr:from>
    <xdr:ext cx="313932"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451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164471</xdr:rowOff>
    </xdr:from>
    <xdr:to>
      <xdr:col>50</xdr:col>
      <xdr:colOff>165100</xdr:colOff>
      <xdr:row>79</xdr:row>
      <xdr:rowOff>94621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53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85748</xdr:rowOff>
    </xdr:from>
    <xdr:ext cx="31393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82333" y="13630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18777</xdr:rowOff>
    </xdr:from>
    <xdr:to>
      <xdr:col>46</xdr:col>
      <xdr:colOff>38100</xdr:colOff>
      <xdr:row>78</xdr:row>
      <xdr:rowOff>120377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3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111504</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48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35616</xdr:rowOff>
    </xdr:from>
    <xdr:to>
      <xdr:col>41</xdr:col>
      <xdr:colOff>101600</xdr:colOff>
      <xdr:row>78</xdr:row>
      <xdr:rowOff>137216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40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128343</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626428" y="1350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56325</xdr:rowOff>
    </xdr:from>
    <xdr:to>
      <xdr:col>36</xdr:col>
      <xdr:colOff>165100</xdr:colOff>
      <xdr:row>78</xdr:row>
      <xdr:rowOff>157925</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4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149052</xdr:rowOff>
    </xdr:from>
    <xdr:ext cx="469744"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37428" y="1352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77673</xdr:rowOff>
    </xdr:from>
    <xdr:to>
      <xdr:col>55</xdr:col>
      <xdr:colOff>0</xdr:colOff>
      <xdr:row>96</xdr:row>
      <xdr:rowOff>93993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365423"/>
          <a:ext cx="838200" cy="18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45822</xdr:rowOff>
    </xdr:from>
    <xdr:to>
      <xdr:col>50</xdr:col>
      <xdr:colOff>114300</xdr:colOff>
      <xdr:row>96</xdr:row>
      <xdr:rowOff>93993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333572"/>
          <a:ext cx="889000" cy="2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45822</xdr:rowOff>
    </xdr:from>
    <xdr:to>
      <xdr:col>45</xdr:col>
      <xdr:colOff>177800</xdr:colOff>
      <xdr:row>96</xdr:row>
      <xdr:rowOff>132511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333572"/>
          <a:ext cx="889000" cy="25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132511</xdr:rowOff>
    </xdr:from>
    <xdr:to>
      <xdr:col>41</xdr:col>
      <xdr:colOff>50800</xdr:colOff>
      <xdr:row>97</xdr:row>
      <xdr:rowOff>96825</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591711"/>
          <a:ext cx="889000" cy="13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26873</xdr:rowOff>
    </xdr:from>
    <xdr:to>
      <xdr:col>55</xdr:col>
      <xdr:colOff>50800</xdr:colOff>
      <xdr:row>95</xdr:row>
      <xdr:rowOff>128473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31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49750</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16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43193</xdr:rowOff>
    </xdr:from>
    <xdr:to>
      <xdr:col>50</xdr:col>
      <xdr:colOff>165100</xdr:colOff>
      <xdr:row>96</xdr:row>
      <xdr:rowOff>144793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5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161320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2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166472</xdr:rowOff>
    </xdr:from>
    <xdr:to>
      <xdr:col>46</xdr:col>
      <xdr:colOff>38100</xdr:colOff>
      <xdr:row>95</xdr:row>
      <xdr:rowOff>96622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28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113149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05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81711</xdr:rowOff>
    </xdr:from>
    <xdr:to>
      <xdr:col>41</xdr:col>
      <xdr:colOff>101600</xdr:colOff>
      <xdr:row>97</xdr:row>
      <xdr:rowOff>11861</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5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2988</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63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46025</xdr:rowOff>
    </xdr:from>
    <xdr:to>
      <xdr:col>36</xdr:col>
      <xdr:colOff>165100</xdr:colOff>
      <xdr:row>97</xdr:row>
      <xdr:rowOff>147625</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6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138752</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7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69520</xdr:rowOff>
    </xdr:from>
    <xdr:to>
      <xdr:col>85</xdr:col>
      <xdr:colOff>127000</xdr:colOff>
      <xdr:row>38</xdr:row>
      <xdr:rowOff>84150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584620"/>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42659</xdr:rowOff>
    </xdr:from>
    <xdr:to>
      <xdr:col>81</xdr:col>
      <xdr:colOff>50800</xdr:colOff>
      <xdr:row>38</xdr:row>
      <xdr:rowOff>69520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557759"/>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124614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6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7592</xdr:rowOff>
    </xdr:from>
    <xdr:to>
      <xdr:col>76</xdr:col>
      <xdr:colOff>114300</xdr:colOff>
      <xdr:row>38</xdr:row>
      <xdr:rowOff>42659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522692"/>
          <a:ext cx="889000" cy="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126854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1329</xdr:rowOff>
    </xdr:from>
    <xdr:to>
      <xdr:col>71</xdr:col>
      <xdr:colOff>177800</xdr:colOff>
      <xdr:row>38</xdr:row>
      <xdr:rowOff>7592</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516429"/>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83192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59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105411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33350</xdr:rowOff>
    </xdr:from>
    <xdr:to>
      <xdr:col>85</xdr:col>
      <xdr:colOff>177800</xdr:colOff>
      <xdr:row>38</xdr:row>
      <xdr:rowOff>134950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18720</xdr:rowOff>
    </xdr:from>
    <xdr:to>
      <xdr:col>81</xdr:col>
      <xdr:colOff>101600</xdr:colOff>
      <xdr:row>38</xdr:row>
      <xdr:rowOff>120320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136847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3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163309</xdr:rowOff>
    </xdr:from>
    <xdr:to>
      <xdr:col>76</xdr:col>
      <xdr:colOff>165100</xdr:colOff>
      <xdr:row>38</xdr:row>
      <xdr:rowOff>93459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0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109986</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28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128242</xdr:rowOff>
    </xdr:from>
    <xdr:to>
      <xdr:col>72</xdr:col>
      <xdr:colOff>38100</xdr:colOff>
      <xdr:row>38</xdr:row>
      <xdr:rowOff>58392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47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74919</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24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121979</xdr:rowOff>
    </xdr:from>
    <xdr:to>
      <xdr:col>67</xdr:col>
      <xdr:colOff>101600</xdr:colOff>
      <xdr:row>38</xdr:row>
      <xdr:rowOff>52129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68656</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24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35001</xdr:rowOff>
    </xdr:from>
    <xdr:to>
      <xdr:col>85</xdr:col>
      <xdr:colOff>127000</xdr:colOff>
      <xdr:row>76</xdr:row>
      <xdr:rowOff>62858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065201"/>
          <a:ext cx="8382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35001</xdr:rowOff>
    </xdr:from>
    <xdr:to>
      <xdr:col>81</xdr:col>
      <xdr:colOff>50800</xdr:colOff>
      <xdr:row>76</xdr:row>
      <xdr:rowOff>53158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065201"/>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53158</xdr:rowOff>
    </xdr:from>
    <xdr:to>
      <xdr:col>76</xdr:col>
      <xdr:colOff>114300</xdr:colOff>
      <xdr:row>76</xdr:row>
      <xdr:rowOff>63576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083358"/>
          <a:ext cx="8890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50628</xdr:rowOff>
    </xdr:from>
    <xdr:to>
      <xdr:col>71</xdr:col>
      <xdr:colOff>177800</xdr:colOff>
      <xdr:row>76</xdr:row>
      <xdr:rowOff>63576</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080828"/>
          <a:ext cx="8890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12058</xdr:rowOff>
    </xdr:from>
    <xdr:to>
      <xdr:col>85</xdr:col>
      <xdr:colOff>177800</xdr:colOff>
      <xdr:row>76</xdr:row>
      <xdr:rowOff>113658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04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161935</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02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155651</xdr:rowOff>
    </xdr:from>
    <xdr:to>
      <xdr:col>81</xdr:col>
      <xdr:colOff>101600</xdr:colOff>
      <xdr:row>76</xdr:row>
      <xdr:rowOff>85801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01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76928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10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2358</xdr:rowOff>
    </xdr:from>
    <xdr:to>
      <xdr:col>76</xdr:col>
      <xdr:colOff>165100</xdr:colOff>
      <xdr:row>76</xdr:row>
      <xdr:rowOff>103958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03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95085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12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12776</xdr:rowOff>
    </xdr:from>
    <xdr:to>
      <xdr:col>72</xdr:col>
      <xdr:colOff>38100</xdr:colOff>
      <xdr:row>76</xdr:row>
      <xdr:rowOff>114376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0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105503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13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171278</xdr:rowOff>
    </xdr:from>
    <xdr:to>
      <xdr:col>67</xdr:col>
      <xdr:colOff>101600</xdr:colOff>
      <xdr:row>76</xdr:row>
      <xdr:rowOff>101428</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0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92555</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12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166208</xdr:rowOff>
    </xdr:from>
    <xdr:to>
      <xdr:col>85</xdr:col>
      <xdr:colOff>127000</xdr:colOff>
      <xdr:row>95</xdr:row>
      <xdr:rowOff>3775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282508"/>
          <a:ext cx="8382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17932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48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110787</xdr:rowOff>
    </xdr:from>
    <xdr:to>
      <xdr:col>81</xdr:col>
      <xdr:colOff>50800</xdr:colOff>
      <xdr:row>94</xdr:row>
      <xdr:rowOff>166208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227087"/>
          <a:ext cx="889000" cy="5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110787</xdr:rowOff>
    </xdr:from>
    <xdr:to>
      <xdr:col>76</xdr:col>
      <xdr:colOff>114300</xdr:colOff>
      <xdr:row>96</xdr:row>
      <xdr:rowOff>54660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227087"/>
          <a:ext cx="889000" cy="28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54660</xdr:rowOff>
    </xdr:from>
    <xdr:to>
      <xdr:col>71</xdr:col>
      <xdr:colOff>177800</xdr:colOff>
      <xdr:row>96</xdr:row>
      <xdr:rowOff>132576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513860"/>
          <a:ext cx="889000" cy="7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56427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124425</xdr:rowOff>
    </xdr:from>
    <xdr:to>
      <xdr:col>85</xdr:col>
      <xdr:colOff>177800</xdr:colOff>
      <xdr:row>95</xdr:row>
      <xdr:rowOff>54575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24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147302</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0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115408</xdr:rowOff>
    </xdr:from>
    <xdr:to>
      <xdr:col>81</xdr:col>
      <xdr:colOff>101600</xdr:colOff>
      <xdr:row>95</xdr:row>
      <xdr:rowOff>45558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23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62085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00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59987</xdr:rowOff>
    </xdr:from>
    <xdr:to>
      <xdr:col>76</xdr:col>
      <xdr:colOff>165100</xdr:colOff>
      <xdr:row>94</xdr:row>
      <xdr:rowOff>161587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17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6664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595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3860</xdr:rowOff>
    </xdr:from>
    <xdr:to>
      <xdr:col>72</xdr:col>
      <xdr:colOff>38100</xdr:colOff>
      <xdr:row>96</xdr:row>
      <xdr:rowOff>105460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4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121987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23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81776</xdr:rowOff>
    </xdr:from>
    <xdr:to>
      <xdr:col>67</xdr:col>
      <xdr:colOff>101600</xdr:colOff>
      <xdr:row>97</xdr:row>
      <xdr:rowOff>11926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54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28453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3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19502</xdr:rowOff>
    </xdr:from>
    <xdr:to>
      <xdr:col>116</xdr:col>
      <xdr:colOff>63500</xdr:colOff>
      <xdr:row>34</xdr:row>
      <xdr:rowOff>36601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5848802"/>
          <a:ext cx="8382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77294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20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19502</xdr:rowOff>
    </xdr:from>
    <xdr:to>
      <xdr:col>111</xdr:col>
      <xdr:colOff>177800</xdr:colOff>
      <xdr:row>34</xdr:row>
      <xdr:rowOff>28509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5848802"/>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22155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16530</xdr:rowOff>
    </xdr:from>
    <xdr:to>
      <xdr:col>107</xdr:col>
      <xdr:colOff>50800</xdr:colOff>
      <xdr:row>34</xdr:row>
      <xdr:rowOff>28509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5845830"/>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18498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149575</xdr:rowOff>
    </xdr:from>
    <xdr:to>
      <xdr:col>102</xdr:col>
      <xdr:colOff>114300</xdr:colOff>
      <xdr:row>34</xdr:row>
      <xdr:rowOff>16530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5807425"/>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13835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57589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157251</xdr:rowOff>
    </xdr:from>
    <xdr:to>
      <xdr:col>116</xdr:col>
      <xdr:colOff>114300</xdr:colOff>
      <xdr:row>34</xdr:row>
      <xdr:rowOff>87401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581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8678</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66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140152</xdr:rowOff>
    </xdr:from>
    <xdr:to>
      <xdr:col>112</xdr:col>
      <xdr:colOff>38100</xdr:colOff>
      <xdr:row>34</xdr:row>
      <xdr:rowOff>70302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57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86829</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6111" y="557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149159</xdr:rowOff>
    </xdr:from>
    <xdr:to>
      <xdr:col>107</xdr:col>
      <xdr:colOff>101600</xdr:colOff>
      <xdr:row>34</xdr:row>
      <xdr:rowOff>79309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58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95836</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67111" y="558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137180</xdr:rowOff>
    </xdr:from>
    <xdr:to>
      <xdr:col>102</xdr:col>
      <xdr:colOff>165100</xdr:colOff>
      <xdr:row>34</xdr:row>
      <xdr:rowOff>67330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579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83857</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278111" y="557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98775</xdr:rowOff>
    </xdr:from>
    <xdr:to>
      <xdr:col>98</xdr:col>
      <xdr:colOff>38100</xdr:colOff>
      <xdr:row>34</xdr:row>
      <xdr:rowOff>28925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575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45452</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389111" y="553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168732</xdr:rowOff>
    </xdr:from>
    <xdr:to>
      <xdr:col>116</xdr:col>
      <xdr:colOff>63500</xdr:colOff>
      <xdr:row>57</xdr:row>
      <xdr:rowOff>170561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941382"/>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6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170561</xdr:rowOff>
    </xdr:from>
    <xdr:to>
      <xdr:col>111</xdr:col>
      <xdr:colOff>177800</xdr:colOff>
      <xdr:row>58</xdr:row>
      <xdr:rowOff>178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43211"/>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88892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3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178</xdr:rowOff>
    </xdr:from>
    <xdr:to>
      <xdr:col>107</xdr:col>
      <xdr:colOff>50800</xdr:colOff>
      <xdr:row>58</xdr:row>
      <xdr:rowOff>2616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944278"/>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86072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2616</xdr:rowOff>
    </xdr:from>
    <xdr:to>
      <xdr:col>102</xdr:col>
      <xdr:colOff>114300</xdr:colOff>
      <xdr:row>58</xdr:row>
      <xdr:rowOff>5093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946716"/>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63669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67403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117932</xdr:rowOff>
    </xdr:from>
    <xdr:to>
      <xdr:col>116</xdr:col>
      <xdr:colOff>114300</xdr:colOff>
      <xdr:row>58</xdr:row>
      <xdr:rowOff>48082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9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140809</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4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119761</xdr:rowOff>
    </xdr:from>
    <xdr:to>
      <xdr:col>112</xdr:col>
      <xdr:colOff>38100</xdr:colOff>
      <xdr:row>58</xdr:row>
      <xdr:rowOff>49911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9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66438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6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120828</xdr:rowOff>
    </xdr:from>
    <xdr:to>
      <xdr:col>107</xdr:col>
      <xdr:colOff>101600</xdr:colOff>
      <xdr:row>58</xdr:row>
      <xdr:rowOff>50978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9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67505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66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123266</xdr:rowOff>
    </xdr:from>
    <xdr:to>
      <xdr:col>102</xdr:col>
      <xdr:colOff>165100</xdr:colOff>
      <xdr:row>58</xdr:row>
      <xdr:rowOff>53416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9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69943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67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125743</xdr:rowOff>
    </xdr:from>
    <xdr:to>
      <xdr:col>98</xdr:col>
      <xdr:colOff>38100</xdr:colOff>
      <xdr:row>58</xdr:row>
      <xdr:rowOff>55893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9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67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10106</xdr:rowOff>
    </xdr:from>
    <xdr:to>
      <xdr:col>116</xdr:col>
      <xdr:colOff>63500</xdr:colOff>
      <xdr:row>75</xdr:row>
      <xdr:rowOff>20348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868856"/>
          <a:ext cx="838200" cy="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20348</xdr:rowOff>
    </xdr:from>
    <xdr:to>
      <xdr:col>111</xdr:col>
      <xdr:colOff>177800</xdr:colOff>
      <xdr:row>75</xdr:row>
      <xdr:rowOff>40556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879098"/>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40556</xdr:rowOff>
    </xdr:from>
    <xdr:to>
      <xdr:col>107</xdr:col>
      <xdr:colOff>50800</xdr:colOff>
      <xdr:row>75</xdr:row>
      <xdr:rowOff>62273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89930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62273</xdr:rowOff>
    </xdr:from>
    <xdr:to>
      <xdr:col>102</xdr:col>
      <xdr:colOff>114300</xdr:colOff>
      <xdr:row>75</xdr:row>
      <xdr:rowOff>80104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921023"/>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54982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130756</xdr:rowOff>
    </xdr:from>
    <xdr:to>
      <xdr:col>116</xdr:col>
      <xdr:colOff>114300</xdr:colOff>
      <xdr:row>75</xdr:row>
      <xdr:rowOff>60906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81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153633</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66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140998</xdr:rowOff>
    </xdr:from>
    <xdr:to>
      <xdr:col>112</xdr:col>
      <xdr:colOff>38100</xdr:colOff>
      <xdr:row>75</xdr:row>
      <xdr:rowOff>71148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82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87675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6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161206</xdr:rowOff>
    </xdr:from>
    <xdr:to>
      <xdr:col>107</xdr:col>
      <xdr:colOff>101600</xdr:colOff>
      <xdr:row>75</xdr:row>
      <xdr:rowOff>91356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8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107883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6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11473</xdr:rowOff>
    </xdr:from>
    <xdr:to>
      <xdr:col>102</xdr:col>
      <xdr:colOff>165100</xdr:colOff>
      <xdr:row>75</xdr:row>
      <xdr:rowOff>113073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87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129600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64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29304</xdr:rowOff>
    </xdr:from>
    <xdr:to>
      <xdr:col>98</xdr:col>
      <xdr:colOff>38100</xdr:colOff>
      <xdr:row>75</xdr:row>
      <xdr:rowOff>130904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88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147431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6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・歳出決算総額は、住民一人当たり６３５，７４６円となっている。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扶助費は、住民一人当たり１４２，９３７円で、類似団体平均に比べて高い水準にある。特に、児童福祉費は類似団体平均に比べて高い水準にあり、子ども・子育て支援新制度における教育・保育給付費負担金や、医療費助成事業などの単独事業に多額の経費を要していることがその要因である。また、生活保護費についても類似団体平均に比べて高い水準にあり、頻回受診の是正指導等の適正実施に努める。</a:t>
          </a:r>
        </a:p>
        <a:p>
          <a:r>
            <a:rPr kumimoji="1" lang="ja-JP" altLang="en-US" sz="1300">
              <a:latin typeface="ＭＳ Ｐゴシック" panose="020B0600070205080204" pitchFamily="50" charset="-128"/>
              <a:ea typeface="ＭＳ Ｐゴシック" panose="020B0600070205080204" pitchFamily="50" charset="-128"/>
            </a:rPr>
            <a:t>・類似団体平均を上回っている投資及び出資金については、公営企業（水道事業、工業用水道事業、下水道事業）の企業債償還元金に対する出資であり、企業債残高が多いため大幅な削減は困難であるが、今後の企業債発行を可能な限り抑えることで、出資額の削減に努め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・普通建設事業費については、今後も複合施設建設などの大型事業が控えているため増加が見込まれる。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52,279
51,421
255.24
34,551,792
33,236,164
901,549
15,000,249
21,534,848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55118</xdr:rowOff>
    </xdr:from>
    <xdr:to>
      <xdr:col>24</xdr:col>
      <xdr:colOff>63500</xdr:colOff>
      <xdr:row>32</xdr:row>
      <xdr:rowOff>79349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541518"/>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55118</xdr:rowOff>
    </xdr:from>
    <xdr:to>
      <xdr:col>19</xdr:col>
      <xdr:colOff>177800</xdr:colOff>
      <xdr:row>32</xdr:row>
      <xdr:rowOff>155245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541518"/>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127356</xdr:rowOff>
    </xdr:from>
    <xdr:to>
      <xdr:col>15</xdr:col>
      <xdr:colOff>50800</xdr:colOff>
      <xdr:row>32</xdr:row>
      <xdr:rowOff>155245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13756"/>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50089</xdr:rowOff>
    </xdr:from>
    <xdr:to>
      <xdr:col>10</xdr:col>
      <xdr:colOff>114300</xdr:colOff>
      <xdr:row>32</xdr:row>
      <xdr:rowOff>127356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536489"/>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28549</xdr:rowOff>
    </xdr:from>
    <xdr:to>
      <xdr:col>24</xdr:col>
      <xdr:colOff>114300</xdr:colOff>
      <xdr:row>32</xdr:row>
      <xdr:rowOff>130149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114926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4318</xdr:rowOff>
    </xdr:from>
    <xdr:to>
      <xdr:col>20</xdr:col>
      <xdr:colOff>38100</xdr:colOff>
      <xdr:row>32</xdr:row>
      <xdr:rowOff>105918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122445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2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104445</xdr:rowOff>
    </xdr:from>
    <xdr:to>
      <xdr:col>15</xdr:col>
      <xdr:colOff>101600</xdr:colOff>
      <xdr:row>33</xdr:row>
      <xdr:rowOff>34595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51122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6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76556</xdr:rowOff>
    </xdr:from>
    <xdr:to>
      <xdr:col>10</xdr:col>
      <xdr:colOff>165100</xdr:colOff>
      <xdr:row>33</xdr:row>
      <xdr:rowOff>6706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6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23233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3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170739</xdr:rowOff>
    </xdr:from>
    <xdr:to>
      <xdr:col>6</xdr:col>
      <xdr:colOff>38100</xdr:colOff>
      <xdr:row>32</xdr:row>
      <xdr:rowOff>100889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117416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6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120054</xdr:rowOff>
    </xdr:from>
    <xdr:to>
      <xdr:col>24</xdr:col>
      <xdr:colOff>63500</xdr:colOff>
      <xdr:row>54</xdr:row>
      <xdr:rowOff>130739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78354"/>
          <a:ext cx="838200" cy="1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74798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7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107252</xdr:rowOff>
    </xdr:from>
    <xdr:to>
      <xdr:col>19</xdr:col>
      <xdr:colOff>177800</xdr:colOff>
      <xdr:row>54</xdr:row>
      <xdr:rowOff>120054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365552"/>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9334</xdr:rowOff>
    </xdr:from>
    <xdr:to>
      <xdr:col>15</xdr:col>
      <xdr:colOff>50800</xdr:colOff>
      <xdr:row>54</xdr:row>
      <xdr:rowOff>107252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096184"/>
          <a:ext cx="889000" cy="26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9334</xdr:rowOff>
    </xdr:from>
    <xdr:to>
      <xdr:col>10</xdr:col>
      <xdr:colOff>114300</xdr:colOff>
      <xdr:row>56</xdr:row>
      <xdr:rowOff>42609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096184"/>
          <a:ext cx="889000" cy="5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102660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72429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79939</xdr:rowOff>
    </xdr:from>
    <xdr:to>
      <xdr:col>24</xdr:col>
      <xdr:colOff>114300</xdr:colOff>
      <xdr:row>55</xdr:row>
      <xdr:rowOff>10089</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33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102816</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18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69254</xdr:rowOff>
    </xdr:from>
    <xdr:to>
      <xdr:col>20</xdr:col>
      <xdr:colOff>38100</xdr:colOff>
      <xdr:row>54</xdr:row>
      <xdr:rowOff>170854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2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15931</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10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56452</xdr:rowOff>
    </xdr:from>
    <xdr:to>
      <xdr:col>15</xdr:col>
      <xdr:colOff>101600</xdr:colOff>
      <xdr:row>54</xdr:row>
      <xdr:rowOff>158052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31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3129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08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129984</xdr:rowOff>
    </xdr:from>
    <xdr:to>
      <xdr:col>10</xdr:col>
      <xdr:colOff>165100</xdr:colOff>
      <xdr:row>53</xdr:row>
      <xdr:rowOff>60134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04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76661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882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163259</xdr:rowOff>
    </xdr:from>
    <xdr:to>
      <xdr:col>6</xdr:col>
      <xdr:colOff>38100</xdr:colOff>
      <xdr:row>56</xdr:row>
      <xdr:rowOff>93409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59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109936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36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30995</xdr:rowOff>
    </xdr:from>
    <xdr:to>
      <xdr:col>24</xdr:col>
      <xdr:colOff>63500</xdr:colOff>
      <xdr:row>73</xdr:row>
      <xdr:rowOff>67920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546845"/>
          <a:ext cx="838200" cy="3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120868</xdr:rowOff>
    </xdr:from>
    <xdr:to>
      <xdr:col>19</xdr:col>
      <xdr:colOff>177800</xdr:colOff>
      <xdr:row>73</xdr:row>
      <xdr:rowOff>67920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465268"/>
          <a:ext cx="889000" cy="11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120868</xdr:rowOff>
    </xdr:from>
    <xdr:to>
      <xdr:col>15</xdr:col>
      <xdr:colOff>50800</xdr:colOff>
      <xdr:row>74</xdr:row>
      <xdr:rowOff>137436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465268"/>
          <a:ext cx="889000" cy="35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137436</xdr:rowOff>
    </xdr:from>
    <xdr:to>
      <xdr:col>10</xdr:col>
      <xdr:colOff>114300</xdr:colOff>
      <xdr:row>74</xdr:row>
      <xdr:rowOff>150281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24736"/>
          <a:ext cx="889000" cy="1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153247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5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40287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151645</xdr:rowOff>
    </xdr:from>
    <xdr:to>
      <xdr:col>24</xdr:col>
      <xdr:colOff>114300</xdr:colOff>
      <xdr:row>73</xdr:row>
      <xdr:rowOff>81795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49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3072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47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17120</xdr:rowOff>
    </xdr:from>
    <xdr:to>
      <xdr:col>20</xdr:col>
      <xdr:colOff>38100</xdr:colOff>
      <xdr:row>73</xdr:row>
      <xdr:rowOff>118720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53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135247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30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70068</xdr:rowOff>
    </xdr:from>
    <xdr:to>
      <xdr:col>15</xdr:col>
      <xdr:colOff>101600</xdr:colOff>
      <xdr:row>73</xdr:row>
      <xdr:rowOff>218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4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16745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1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86636</xdr:rowOff>
    </xdr:from>
    <xdr:to>
      <xdr:col>10</xdr:col>
      <xdr:colOff>165100</xdr:colOff>
      <xdr:row>75</xdr:row>
      <xdr:rowOff>16786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77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33313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4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99481</xdr:rowOff>
    </xdr:from>
    <xdr:to>
      <xdr:col>6</xdr:col>
      <xdr:colOff>38100</xdr:colOff>
      <xdr:row>75</xdr:row>
      <xdr:rowOff>29631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78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46158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56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81998</xdr:rowOff>
    </xdr:from>
    <xdr:to>
      <xdr:col>24</xdr:col>
      <xdr:colOff>63500</xdr:colOff>
      <xdr:row>96</xdr:row>
      <xdr:rowOff>20219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369748"/>
          <a:ext cx="838200" cy="10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3187</xdr:rowOff>
    </xdr:from>
    <xdr:to>
      <xdr:col>19</xdr:col>
      <xdr:colOff>177800</xdr:colOff>
      <xdr:row>96</xdr:row>
      <xdr:rowOff>20219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462387"/>
          <a:ext cx="8890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3187</xdr:rowOff>
    </xdr:from>
    <xdr:to>
      <xdr:col>15</xdr:col>
      <xdr:colOff>50800</xdr:colOff>
      <xdr:row>97</xdr:row>
      <xdr:rowOff>21780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62387"/>
          <a:ext cx="889000" cy="19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1645</xdr:rowOff>
    </xdr:from>
    <xdr:to>
      <xdr:col>10</xdr:col>
      <xdr:colOff>114300</xdr:colOff>
      <xdr:row>97</xdr:row>
      <xdr:rowOff>21780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32295"/>
          <a:ext cx="8890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31198</xdr:rowOff>
    </xdr:from>
    <xdr:to>
      <xdr:col>24</xdr:col>
      <xdr:colOff>114300</xdr:colOff>
      <xdr:row>95</xdr:row>
      <xdr:rowOff>132798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54075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7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140869</xdr:rowOff>
    </xdr:from>
    <xdr:to>
      <xdr:col>20</xdr:col>
      <xdr:colOff>38100</xdr:colOff>
      <xdr:row>96</xdr:row>
      <xdr:rowOff>71019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87546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2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123837</xdr:rowOff>
    </xdr:from>
    <xdr:to>
      <xdr:col>15</xdr:col>
      <xdr:colOff>101600</xdr:colOff>
      <xdr:row>96</xdr:row>
      <xdr:rowOff>53987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70514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18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142430</xdr:rowOff>
    </xdr:from>
    <xdr:to>
      <xdr:col>10</xdr:col>
      <xdr:colOff>165100</xdr:colOff>
      <xdr:row>97</xdr:row>
      <xdr:rowOff>72580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63707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69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122295</xdr:rowOff>
    </xdr:from>
    <xdr:to>
      <xdr:col>6</xdr:col>
      <xdr:colOff>38100</xdr:colOff>
      <xdr:row>97</xdr:row>
      <xdr:rowOff>52445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68972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35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15250</xdr:rowOff>
    </xdr:from>
    <xdr:to>
      <xdr:col>55</xdr:col>
      <xdr:colOff>0</xdr:colOff>
      <xdr:row>38</xdr:row>
      <xdr:rowOff>16621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530350"/>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125209</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68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16621</xdr:rowOff>
    </xdr:from>
    <xdr:to>
      <xdr:col>50</xdr:col>
      <xdr:colOff>114300</xdr:colOff>
      <xdr:row>38</xdr:row>
      <xdr:rowOff>17993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53172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69521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5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17536</xdr:rowOff>
    </xdr:from>
    <xdr:to>
      <xdr:col>45</xdr:col>
      <xdr:colOff>177800</xdr:colOff>
      <xdr:row>38</xdr:row>
      <xdr:rowOff>17993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53263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68242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5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14153</xdr:rowOff>
    </xdr:from>
    <xdr:to>
      <xdr:col>41</xdr:col>
      <xdr:colOff>50800</xdr:colOff>
      <xdr:row>38</xdr:row>
      <xdr:rowOff>17536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529253"/>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68608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5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56903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57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135900</xdr:rowOff>
    </xdr:from>
    <xdr:to>
      <xdr:col>55</xdr:col>
      <xdr:colOff>50800</xdr:colOff>
      <xdr:row>38</xdr:row>
      <xdr:rowOff>66050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95277</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26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137272</xdr:rowOff>
    </xdr:from>
    <xdr:to>
      <xdr:col>50</xdr:col>
      <xdr:colOff>165100</xdr:colOff>
      <xdr:row>38</xdr:row>
      <xdr:rowOff>67422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8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83949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25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138643</xdr:rowOff>
    </xdr:from>
    <xdr:to>
      <xdr:col>46</xdr:col>
      <xdr:colOff>38100</xdr:colOff>
      <xdr:row>38</xdr:row>
      <xdr:rowOff>68793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8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85320</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25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138186</xdr:rowOff>
    </xdr:from>
    <xdr:to>
      <xdr:col>41</xdr:col>
      <xdr:colOff>101600</xdr:colOff>
      <xdr:row>38</xdr:row>
      <xdr:rowOff>68336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8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84863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25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134803</xdr:rowOff>
    </xdr:from>
    <xdr:to>
      <xdr:col>36</xdr:col>
      <xdr:colOff>165100</xdr:colOff>
      <xdr:row>38</xdr:row>
      <xdr:rowOff>64953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81480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25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17475</xdr:rowOff>
    </xdr:from>
    <xdr:to>
      <xdr:col>55</xdr:col>
      <xdr:colOff>0</xdr:colOff>
      <xdr:row>57</xdr:row>
      <xdr:rowOff>15684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618675"/>
          <a:ext cx="838200" cy="16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0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17475</xdr:rowOff>
    </xdr:from>
    <xdr:to>
      <xdr:col>50</xdr:col>
      <xdr:colOff>114300</xdr:colOff>
      <xdr:row>57</xdr:row>
      <xdr:rowOff>136106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618675"/>
          <a:ext cx="889000" cy="29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72242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0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79680</xdr:rowOff>
    </xdr:from>
    <xdr:to>
      <xdr:col>45</xdr:col>
      <xdr:colOff>177800</xdr:colOff>
      <xdr:row>57</xdr:row>
      <xdr:rowOff>136106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852330"/>
          <a:ext cx="8890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0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79680</xdr:rowOff>
    </xdr:from>
    <xdr:to>
      <xdr:col>41</xdr:col>
      <xdr:colOff>50800</xdr:colOff>
      <xdr:row>57</xdr:row>
      <xdr:rowOff>112776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852330"/>
          <a:ext cx="889000" cy="3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96334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0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85589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02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136334</xdr:rowOff>
    </xdr:from>
    <xdr:to>
      <xdr:col>55</xdr:col>
      <xdr:colOff>50800</xdr:colOff>
      <xdr:row>57</xdr:row>
      <xdr:rowOff>66484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73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159211</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58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138125</xdr:rowOff>
    </xdr:from>
    <xdr:to>
      <xdr:col>50</xdr:col>
      <xdr:colOff>165100</xdr:colOff>
      <xdr:row>56</xdr:row>
      <xdr:rowOff>68275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5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84802</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3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85306</xdr:rowOff>
    </xdr:from>
    <xdr:to>
      <xdr:col>46</xdr:col>
      <xdr:colOff>38100</xdr:colOff>
      <xdr:row>58</xdr:row>
      <xdr:rowOff>15456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31983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63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28880</xdr:rowOff>
    </xdr:from>
    <xdr:to>
      <xdr:col>41</xdr:col>
      <xdr:colOff>101600</xdr:colOff>
      <xdr:row>57</xdr:row>
      <xdr:rowOff>130480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147007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57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61976</xdr:rowOff>
    </xdr:from>
    <xdr:to>
      <xdr:col>36</xdr:col>
      <xdr:colOff>165100</xdr:colOff>
      <xdr:row>57</xdr:row>
      <xdr:rowOff>163576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3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8653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6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158198</xdr:rowOff>
    </xdr:from>
    <xdr:to>
      <xdr:col>55</xdr:col>
      <xdr:colOff>0</xdr:colOff>
      <xdr:row>76</xdr:row>
      <xdr:rowOff>153682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016948"/>
          <a:ext cx="838200" cy="16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158198</xdr:rowOff>
    </xdr:from>
    <xdr:to>
      <xdr:col>50</xdr:col>
      <xdr:colOff>114300</xdr:colOff>
      <xdr:row>76</xdr:row>
      <xdr:rowOff>124613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016948"/>
          <a:ext cx="889000" cy="13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124613</xdr:rowOff>
    </xdr:from>
    <xdr:to>
      <xdr:col>45</xdr:col>
      <xdr:colOff>177800</xdr:colOff>
      <xdr:row>76</xdr:row>
      <xdr:rowOff>151625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154813"/>
          <a:ext cx="889000" cy="2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151625</xdr:rowOff>
    </xdr:from>
    <xdr:to>
      <xdr:col>41</xdr:col>
      <xdr:colOff>50800</xdr:colOff>
      <xdr:row>76</xdr:row>
      <xdr:rowOff>163285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181825"/>
          <a:ext cx="889000" cy="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70356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102882</xdr:rowOff>
    </xdr:from>
    <xdr:to>
      <xdr:col>55</xdr:col>
      <xdr:colOff>50800</xdr:colOff>
      <xdr:row>77</xdr:row>
      <xdr:rowOff>33032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3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125759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98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107397</xdr:rowOff>
    </xdr:from>
    <xdr:to>
      <xdr:col>50</xdr:col>
      <xdr:colOff>165100</xdr:colOff>
      <xdr:row>76</xdr:row>
      <xdr:rowOff>37548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9661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54074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74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73813</xdr:rowOff>
    </xdr:from>
    <xdr:to>
      <xdr:col>46</xdr:col>
      <xdr:colOff>38100</xdr:colOff>
      <xdr:row>77</xdr:row>
      <xdr:rowOff>3963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20490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8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100825</xdr:rowOff>
    </xdr:from>
    <xdr:to>
      <xdr:col>41</xdr:col>
      <xdr:colOff>101600</xdr:colOff>
      <xdr:row>77</xdr:row>
      <xdr:rowOff>30975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47503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90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112485</xdr:rowOff>
    </xdr:from>
    <xdr:to>
      <xdr:col>36</xdr:col>
      <xdr:colOff>165100</xdr:colOff>
      <xdr:row>77</xdr:row>
      <xdr:rowOff>42635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59161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91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26085</xdr:rowOff>
    </xdr:from>
    <xdr:to>
      <xdr:col>55</xdr:col>
      <xdr:colOff>0</xdr:colOff>
      <xdr:row>98</xdr:row>
      <xdr:rowOff>44667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28185"/>
          <a:ext cx="8382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44667</xdr:rowOff>
    </xdr:from>
    <xdr:to>
      <xdr:col>50</xdr:col>
      <xdr:colOff>114300</xdr:colOff>
      <xdr:row>98</xdr:row>
      <xdr:rowOff>111305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846767"/>
          <a:ext cx="889000" cy="6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100332</xdr:rowOff>
    </xdr:from>
    <xdr:to>
      <xdr:col>45</xdr:col>
      <xdr:colOff>177800</xdr:colOff>
      <xdr:row>98</xdr:row>
      <xdr:rowOff>111305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902432"/>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72704</xdr:rowOff>
    </xdr:from>
    <xdr:to>
      <xdr:col>41</xdr:col>
      <xdr:colOff>50800</xdr:colOff>
      <xdr:row>98</xdr:row>
      <xdr:rowOff>100332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874804"/>
          <a:ext cx="8890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146735</xdr:rowOff>
    </xdr:from>
    <xdr:to>
      <xdr:col>55</xdr:col>
      <xdr:colOff>50800</xdr:colOff>
      <xdr:row>98</xdr:row>
      <xdr:rowOff>76885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125162</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5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165317</xdr:rowOff>
    </xdr:from>
    <xdr:to>
      <xdr:col>50</xdr:col>
      <xdr:colOff>165100</xdr:colOff>
      <xdr:row>98</xdr:row>
      <xdr:rowOff>95467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86594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8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60505</xdr:rowOff>
    </xdr:from>
    <xdr:to>
      <xdr:col>46</xdr:col>
      <xdr:colOff>38100</xdr:colOff>
      <xdr:row>98</xdr:row>
      <xdr:rowOff>162105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6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153232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5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49532</xdr:rowOff>
    </xdr:from>
    <xdr:to>
      <xdr:col>41</xdr:col>
      <xdr:colOff>101600</xdr:colOff>
      <xdr:row>98</xdr:row>
      <xdr:rowOff>151132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5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142259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4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21904</xdr:rowOff>
    </xdr:from>
    <xdr:to>
      <xdr:col>36</xdr:col>
      <xdr:colOff>165100</xdr:colOff>
      <xdr:row>98</xdr:row>
      <xdr:rowOff>123504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2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114631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15616</xdr:rowOff>
    </xdr:from>
    <xdr:to>
      <xdr:col>85</xdr:col>
      <xdr:colOff>127000</xdr:colOff>
      <xdr:row>36</xdr:row>
      <xdr:rowOff>48534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187816"/>
          <a:ext cx="8382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134168</xdr:rowOff>
    </xdr:from>
    <xdr:to>
      <xdr:col>81</xdr:col>
      <xdr:colOff>50800</xdr:colOff>
      <xdr:row>36</xdr:row>
      <xdr:rowOff>15616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134918"/>
          <a:ext cx="889000" cy="5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97181</xdr:rowOff>
    </xdr:from>
    <xdr:to>
      <xdr:col>76</xdr:col>
      <xdr:colOff>114300</xdr:colOff>
      <xdr:row>35</xdr:row>
      <xdr:rowOff>134168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097931"/>
          <a:ext cx="889000" cy="3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97181</xdr:rowOff>
    </xdr:from>
    <xdr:to>
      <xdr:col>71</xdr:col>
      <xdr:colOff>177800</xdr:colOff>
      <xdr:row>36</xdr:row>
      <xdr:rowOff>71989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097931"/>
          <a:ext cx="889000" cy="14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47530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169184</xdr:rowOff>
    </xdr:from>
    <xdr:to>
      <xdr:col>85</xdr:col>
      <xdr:colOff>177800</xdr:colOff>
      <xdr:row>36</xdr:row>
      <xdr:rowOff>99334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1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20611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2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136266</xdr:rowOff>
    </xdr:from>
    <xdr:to>
      <xdr:col>81</xdr:col>
      <xdr:colOff>101600</xdr:colOff>
      <xdr:row>36</xdr:row>
      <xdr:rowOff>66416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13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82943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91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83368</xdr:rowOff>
    </xdr:from>
    <xdr:to>
      <xdr:col>76</xdr:col>
      <xdr:colOff>165100</xdr:colOff>
      <xdr:row>36</xdr:row>
      <xdr:rowOff>13518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08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30045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85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46381</xdr:rowOff>
    </xdr:from>
    <xdr:to>
      <xdr:col>72</xdr:col>
      <xdr:colOff>38100</xdr:colOff>
      <xdr:row>35</xdr:row>
      <xdr:rowOff>147981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0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164508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21189</xdr:rowOff>
    </xdr:from>
    <xdr:to>
      <xdr:col>67</xdr:col>
      <xdr:colOff>101600</xdr:colOff>
      <xdr:row>36</xdr:row>
      <xdr:rowOff>122789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19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139316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96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150393</xdr:rowOff>
    </xdr:from>
    <xdr:to>
      <xdr:col>85</xdr:col>
      <xdr:colOff>127000</xdr:colOff>
      <xdr:row>58</xdr:row>
      <xdr:rowOff>6604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51593"/>
          <a:ext cx="838200" cy="19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127419</xdr:rowOff>
    </xdr:from>
    <xdr:to>
      <xdr:col>81</xdr:col>
      <xdr:colOff>50800</xdr:colOff>
      <xdr:row>58</xdr:row>
      <xdr:rowOff>6604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728619"/>
          <a:ext cx="889000" cy="22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127419</xdr:rowOff>
    </xdr:from>
    <xdr:to>
      <xdr:col>76</xdr:col>
      <xdr:colOff>114300</xdr:colOff>
      <xdr:row>56</xdr:row>
      <xdr:rowOff>164427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728619"/>
          <a:ext cx="889000" cy="3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164427</xdr:rowOff>
    </xdr:from>
    <xdr:to>
      <xdr:col>71</xdr:col>
      <xdr:colOff>177800</xdr:colOff>
      <xdr:row>58</xdr:row>
      <xdr:rowOff>1422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65627"/>
          <a:ext cx="889000" cy="17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99593</xdr:rowOff>
    </xdr:from>
    <xdr:to>
      <xdr:col>85</xdr:col>
      <xdr:colOff>177800</xdr:colOff>
      <xdr:row>57</xdr:row>
      <xdr:rowOff>29743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0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122470</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127254</xdr:rowOff>
    </xdr:from>
    <xdr:to>
      <xdr:col>81</xdr:col>
      <xdr:colOff>101600</xdr:colOff>
      <xdr:row>58</xdr:row>
      <xdr:rowOff>57404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9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48531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76619</xdr:rowOff>
    </xdr:from>
    <xdr:to>
      <xdr:col>76</xdr:col>
      <xdr:colOff>165100</xdr:colOff>
      <xdr:row>57</xdr:row>
      <xdr:rowOff>6769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23296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45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113627</xdr:rowOff>
    </xdr:from>
    <xdr:to>
      <xdr:col>72</xdr:col>
      <xdr:colOff>38100</xdr:colOff>
      <xdr:row>57</xdr:row>
      <xdr:rowOff>43777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1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60304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122072</xdr:rowOff>
    </xdr:from>
    <xdr:to>
      <xdr:col>67</xdr:col>
      <xdr:colOff>101600</xdr:colOff>
      <xdr:row>58</xdr:row>
      <xdr:rowOff>52222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43349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8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69520</xdr:rowOff>
    </xdr:from>
    <xdr:to>
      <xdr:col>85</xdr:col>
      <xdr:colOff>127000</xdr:colOff>
      <xdr:row>78</xdr:row>
      <xdr:rowOff>84150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442620"/>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42659</xdr:rowOff>
    </xdr:from>
    <xdr:to>
      <xdr:col>81</xdr:col>
      <xdr:colOff>50800</xdr:colOff>
      <xdr:row>78</xdr:row>
      <xdr:rowOff>69520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415759"/>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124613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49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7592</xdr:rowOff>
    </xdr:from>
    <xdr:to>
      <xdr:col>76</xdr:col>
      <xdr:colOff>114300</xdr:colOff>
      <xdr:row>78</xdr:row>
      <xdr:rowOff>42659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380692"/>
          <a:ext cx="889000" cy="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126855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1329</xdr:rowOff>
    </xdr:from>
    <xdr:to>
      <xdr:col>71</xdr:col>
      <xdr:colOff>177800</xdr:colOff>
      <xdr:row>78</xdr:row>
      <xdr:rowOff>7592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374429"/>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82987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4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105411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33350</xdr:rowOff>
    </xdr:from>
    <xdr:to>
      <xdr:col>85</xdr:col>
      <xdr:colOff>177800</xdr:colOff>
      <xdr:row>78</xdr:row>
      <xdr:rowOff>134950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18720</xdr:rowOff>
    </xdr:from>
    <xdr:to>
      <xdr:col>81</xdr:col>
      <xdr:colOff>101600</xdr:colOff>
      <xdr:row>78</xdr:row>
      <xdr:rowOff>120320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3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136847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1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163309</xdr:rowOff>
    </xdr:from>
    <xdr:to>
      <xdr:col>76</xdr:col>
      <xdr:colOff>165100</xdr:colOff>
      <xdr:row>78</xdr:row>
      <xdr:rowOff>93459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36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109986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14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128242</xdr:rowOff>
    </xdr:from>
    <xdr:to>
      <xdr:col>72</xdr:col>
      <xdr:colOff>38100</xdr:colOff>
      <xdr:row>78</xdr:row>
      <xdr:rowOff>58392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32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74919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10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121979</xdr:rowOff>
    </xdr:from>
    <xdr:to>
      <xdr:col>67</xdr:col>
      <xdr:colOff>101600</xdr:colOff>
      <xdr:row>78</xdr:row>
      <xdr:rowOff>52129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32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68656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09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35001</xdr:rowOff>
    </xdr:from>
    <xdr:to>
      <xdr:col>85</xdr:col>
      <xdr:colOff>127000</xdr:colOff>
      <xdr:row>96</xdr:row>
      <xdr:rowOff>62858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494201"/>
          <a:ext cx="8382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35001</xdr:rowOff>
    </xdr:from>
    <xdr:to>
      <xdr:col>81</xdr:col>
      <xdr:colOff>50800</xdr:colOff>
      <xdr:row>96</xdr:row>
      <xdr:rowOff>53158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494201"/>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53158</xdr:rowOff>
    </xdr:from>
    <xdr:to>
      <xdr:col>76</xdr:col>
      <xdr:colOff>114300</xdr:colOff>
      <xdr:row>96</xdr:row>
      <xdr:rowOff>63576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512358"/>
          <a:ext cx="8890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50628</xdr:rowOff>
    </xdr:from>
    <xdr:to>
      <xdr:col>71</xdr:col>
      <xdr:colOff>177800</xdr:colOff>
      <xdr:row>96</xdr:row>
      <xdr:rowOff>63576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509828"/>
          <a:ext cx="8890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12058</xdr:rowOff>
    </xdr:from>
    <xdr:to>
      <xdr:col>85</xdr:col>
      <xdr:colOff>177800</xdr:colOff>
      <xdr:row>96</xdr:row>
      <xdr:rowOff>113658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161935</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4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155651</xdr:rowOff>
    </xdr:from>
    <xdr:to>
      <xdr:col>81</xdr:col>
      <xdr:colOff>101600</xdr:colOff>
      <xdr:row>96</xdr:row>
      <xdr:rowOff>85801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76928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3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2358</xdr:rowOff>
    </xdr:from>
    <xdr:to>
      <xdr:col>76</xdr:col>
      <xdr:colOff>165100</xdr:colOff>
      <xdr:row>96</xdr:row>
      <xdr:rowOff>103958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95085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12776</xdr:rowOff>
    </xdr:from>
    <xdr:to>
      <xdr:col>72</xdr:col>
      <xdr:colOff>38100</xdr:colOff>
      <xdr:row>96</xdr:row>
      <xdr:rowOff>114376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4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105503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56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171278</xdr:rowOff>
    </xdr:from>
    <xdr:to>
      <xdr:col>67</xdr:col>
      <xdr:colOff>101600</xdr:colOff>
      <xdr:row>96</xdr:row>
      <xdr:rowOff>101428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92555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55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構成項目のうち、民生費が大部分を占めており、住民一人当たりの歳出決算額は２２０，７３６円となっている。特に、民生費の６３．６％に当たる扶助費が類似団体平均を大きく上回っており、子ども・子育て支援新制度における教育・保育給付費負担金や医療費助成事業などの単独事業に多額の経費を要していることがその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・構成項目のうち、次いで総務費が多く占めており、住民一人当たりの歳出決算額は１５１，９６０円となっている。</a:t>
          </a:r>
        </a:p>
        <a:p>
          <a:r>
            <a:rPr kumimoji="1" lang="ja-JP" altLang="en-US" sz="1300">
              <a:latin typeface="ＭＳ Ｐゴシック" panose="020B0600070205080204" pitchFamily="50" charset="-128"/>
              <a:ea typeface="ＭＳ Ｐゴシック" panose="020B0600070205080204" pitchFamily="50" charset="-128"/>
            </a:rPr>
            <a:t>・教育費の歳出決算額は住民一人当たり６２，１５８円で、類似団体平均を上回っている。また、昨年度より増加している理由については、学校の統合や複合化に要する普通建設事業費が増加していることがその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佐賀県伊万里市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歳入において、市税や地方譲与税、法人事業税交付金等が増加し、財政調整基金からの取崩を行っておらず、歳出において、物件費等が減少し、財政調整基金への積立を行った結果、実質単年度収支が黒字となった。</a:t>
          </a:r>
        </a:p>
        <a:p>
          <a:r>
            <a:rPr kumimoji="1" lang="ja-JP" altLang="en-US" sz="1400">
              <a:latin typeface="ＭＳ ゴシック" pitchFamily="49" charset="-128"/>
              <a:ea typeface="ＭＳ ゴシック" pitchFamily="49" charset="-128"/>
            </a:rPr>
            <a:t>　今後も、収納率向上対策の取組を一層推進して税収を確保するとともに、徹底した歳出削減を図ることで、基金残高の維持・増加に努める。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佐賀県伊万里市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前年度に引き続き、令和５年度も各特別会計において黒字であったため、連結決算による実質赤字は生じていない。</a:t>
          </a:r>
        </a:p>
        <a:p>
          <a:r>
            <a:rPr kumimoji="1" lang="ja-JP" altLang="en-US" sz="1400">
              <a:latin typeface="ＭＳ ゴシック" pitchFamily="49" charset="-128"/>
              <a:ea typeface="ＭＳ ゴシック" pitchFamily="49" charset="-128"/>
            </a:rPr>
            <a:t>　黒字額は一般会計や介護保険特別会計が大きく減少しているものの全体としてはほぼ横ばいとなっており、今後も使用料や保険料（税）の見直しや、歳出の抑制などにより、各会計の経営の健全化を図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佐賀県伊万里市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令和５年度の実質公債費比率は８．０％で、対前年度比で０．５ポイントの減少となった。</a:t>
          </a:r>
        </a:p>
        <a:p>
          <a:r>
            <a:rPr kumimoji="1" lang="ja-JP" altLang="en-US" sz="1400">
              <a:latin typeface="ＭＳ ゴシック" pitchFamily="49" charset="-128"/>
              <a:ea typeface="ＭＳ ゴシック" pitchFamily="49" charset="-128"/>
            </a:rPr>
            <a:t>　その要因としては、令和２年度と令和５年度の単年度比率の差によるものであり、標準財政規模の増加により分母構造が増加した一方、元利償還金の減少により分子構造が減少したためである。</a:t>
          </a:r>
        </a:p>
        <a:p>
          <a:r>
            <a:rPr kumimoji="1" lang="ja-JP" altLang="en-US" sz="1400">
              <a:latin typeface="ＭＳ ゴシック" pitchFamily="49" charset="-128"/>
              <a:ea typeface="ＭＳ ゴシック" pitchFamily="49" charset="-128"/>
            </a:rPr>
            <a:t>　地方債の発行に当たっては、借入額を長期債償還元金以下に抑えることで、公債費の平準化と地方債残高の圧縮を図ることとしており、引き続き地方債の借入れを可能な限り抑制しながら、実質公債費比率の改善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佐賀県伊万里市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令和５年度の将来負担比率は２９．５％で、対前年度比４ポイントの減少となっている。</a:t>
          </a:r>
        </a:p>
        <a:p>
          <a:r>
            <a:rPr kumimoji="1" lang="ja-JP" altLang="en-US" sz="1400">
              <a:latin typeface="ＭＳ ゴシック" pitchFamily="49" charset="-128"/>
              <a:ea typeface="ＭＳ ゴシック" pitchFamily="49" charset="-128"/>
            </a:rPr>
            <a:t>　分子の構造において、将来負担額のうち、公営企業債等繰入見込額などが減少したことから、将来負担比率が減少した。</a:t>
          </a:r>
        </a:p>
        <a:p>
          <a:r>
            <a:rPr kumimoji="1" lang="ja-JP" altLang="en-US" sz="1400">
              <a:latin typeface="ＭＳ ゴシック" pitchFamily="49" charset="-128"/>
              <a:ea typeface="ＭＳ ゴシック" pitchFamily="49" charset="-128"/>
            </a:rPr>
            <a:t>　今後も、複合施設整備などの大型事業が控えているため、公債費負担の適正化を計画的に進め、可能な限り地方債の借入額を抑制した財政運営に努めるとともに、地方債の借入れに当たっては、原則として、借入額を公債費の長期債償還元金以下に抑制することで、公債費の平準化と地方債残高の圧縮に努める。</a:t>
          </a:r>
        </a:p>
        <a:p>
          <a:r>
            <a:rPr kumimoji="1" lang="ja-JP" altLang="en-US" sz="1400">
              <a:latin typeface="ＭＳ ゴシック" pitchFamily="49" charset="-128"/>
              <a:ea typeface="ＭＳ ゴシック" pitchFamily="49" charset="-128"/>
            </a:rPr>
            <a:t>　また、企業会計については、一般会計からの繰入額を標準財政規模（臨時財政対策債を含む）の１５％以下に抑えるよう、受益者負担の適正化や経営の合理化と効率化を進める。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佐賀県伊万里市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令和５年度は、ふるさと応援基金寄附金の増加などにより、全体として、積立額が取崩額を上回り基金残高が増加した。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安定的な財政運営を確保するため、数値目標としている財政調整基金と減債基金の残高の合計が標準財政規模の１０％以上となるよう確保していく。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・ふるさと応援基金：ふるさと応援寄附金の返礼品等に要する経費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・まちづくり基金：まちづくりを推進するための経費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・ふるさと応援基金：ふるさと応援寄附金の増加により、約２，２７７百万円を取り崩したが、約２，３９２百万円を積み立てたことによる増加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・公共施設整備基金：公共施設整備に要する経費として、約１５９百万円を取り崩したが、５０５百万円を積み立てたことによる増加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東山代小学校・コミュニティセンター等複合施設整備事業を実施するため、令和７年度までに１７６百万円、東陵中校区小中一貫校等整備事業を実施するため、令和６年度までに４５百万円を取崩し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歳入において、市税や地方譲与税、地方消費税交付金等が増加し、財政調整基金からの取崩を行わなかった。また、歳出においては、物件費等が減少し、基金への積立を行った結果、６９７百万円増加した。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にも、取崩しを抑えた財政運営に努めることとしているが、市税等の大幅な増収による一般財源の確保が厳しい中、補助費等などの増加により、今後、中長期的に減少していく見込みである。安定的な財政運営を確保するため、数値目標としている財政調整基金と減債基金の残高の合計が標準財政規模の１０％以上となるよう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償還のため約２０百万円を取り崩したが、基金への積立を行った結果、４６百万円増加した。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額はおおむね横ばいで推移していくと見込んでいる。安定的な財政運営を確保するため、数値目標としている財政調整基金と減債基金の残高の合計が標準財政規模の１０％以上となるよう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34551792</v>
      </c>
      <c r="BO4" s="449"/>
      <c r="BP4" s="449"/>
      <c r="BQ4" s="449"/>
      <c r="BR4" s="449"/>
      <c r="BS4" s="449"/>
      <c r="BT4" s="449"/>
      <c r="BU4" s="450"/>
      <c r="BV4" s="448">
        <v>34869763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v>
      </c>
      <c r="CU4" s="589"/>
      <c r="CV4" s="589"/>
      <c r="CW4" s="589"/>
      <c r="CX4" s="589"/>
      <c r="CY4" s="589"/>
      <c r="CZ4" s="589"/>
      <c r="DA4" s="590"/>
      <c r="DB4" s="588">
        <v>8.4</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33236164</v>
      </c>
      <c r="BO5" s="420"/>
      <c r="BP5" s="420"/>
      <c r="BQ5" s="420"/>
      <c r="BR5" s="420"/>
      <c r="BS5" s="420"/>
      <c r="BT5" s="420"/>
      <c r="BU5" s="421"/>
      <c r="BV5" s="419">
        <v>33601363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85.9</v>
      </c>
      <c r="CU5" s="417"/>
      <c r="CV5" s="417"/>
      <c r="CW5" s="417"/>
      <c r="CX5" s="417"/>
      <c r="CY5" s="417"/>
      <c r="CZ5" s="417"/>
      <c r="DA5" s="418"/>
      <c r="DB5" s="416">
        <v>84.9</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1315628</v>
      </c>
      <c r="BO6" s="420"/>
      <c r="BP6" s="420"/>
      <c r="BQ6" s="420"/>
      <c r="BR6" s="420"/>
      <c r="BS6" s="420"/>
      <c r="BT6" s="420"/>
      <c r="BU6" s="421"/>
      <c r="BV6" s="419">
        <v>1268400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86.5</v>
      </c>
      <c r="CU6" s="563"/>
      <c r="CV6" s="563"/>
      <c r="CW6" s="563"/>
      <c r="CX6" s="563"/>
      <c r="CY6" s="563"/>
      <c r="CZ6" s="563"/>
      <c r="DA6" s="564"/>
      <c r="DB6" s="562">
        <v>86.3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414079</v>
      </c>
      <c r="BO7" s="420"/>
      <c r="BP7" s="420"/>
      <c r="BQ7" s="420"/>
      <c r="BR7" s="420"/>
      <c r="BS7" s="420"/>
      <c r="BT7" s="420"/>
      <c r="BU7" s="421"/>
      <c r="BV7" s="419">
        <v>28505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15000249</v>
      </c>
      <c r="CU7" s="420"/>
      <c r="CV7" s="420"/>
      <c r="CW7" s="420"/>
      <c r="CX7" s="420"/>
      <c r="CY7" s="420"/>
      <c r="CZ7" s="420"/>
      <c r="DA7" s="421"/>
      <c r="DB7" s="419">
        <v>14713744</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901549</v>
      </c>
      <c r="BO8" s="420"/>
      <c r="BP8" s="420"/>
      <c r="BQ8" s="420"/>
      <c r="BR8" s="420"/>
      <c r="BS8" s="420"/>
      <c r="BT8" s="420"/>
      <c r="BU8" s="421"/>
      <c r="BV8" s="419">
        <v>1239895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0.56999999999999995</v>
      </c>
      <c r="CU8" s="523"/>
      <c r="CV8" s="523"/>
      <c r="CW8" s="523"/>
      <c r="CX8" s="523"/>
      <c r="CY8" s="523"/>
      <c r="CZ8" s="523"/>
      <c r="DA8" s="524"/>
      <c r="DB8" s="522">
        <v>0.56999999999999995</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52629</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-338346</v>
      </c>
      <c r="BO9" s="420"/>
      <c r="BP9" s="420"/>
      <c r="BQ9" s="420"/>
      <c r="BR9" s="420"/>
      <c r="BS9" s="420"/>
      <c r="BT9" s="420"/>
      <c r="BU9" s="421"/>
      <c r="BV9" s="419">
        <v>518183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8.8000000000000007</v>
      </c>
      <c r="CU9" s="417"/>
      <c r="CV9" s="417"/>
      <c r="CW9" s="417"/>
      <c r="CX9" s="417"/>
      <c r="CY9" s="417"/>
      <c r="CZ9" s="417"/>
      <c r="DA9" s="418"/>
      <c r="DB9" s="416">
        <v>9.8000000000000007</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55238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696340</v>
      </c>
      <c r="BO10" s="420"/>
      <c r="BP10" s="420"/>
      <c r="BQ10" s="420"/>
      <c r="BR10" s="420"/>
      <c r="BS10" s="420"/>
      <c r="BT10" s="420"/>
      <c r="BU10" s="421"/>
      <c r="BV10" s="419">
        <v>487126</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2">
      <c r="A12" s="181"/>
      <c r="B12" s="525" t="s">
        <v>122</v>
      </c>
      <c r="C12" s="526"/>
      <c r="D12" s="526"/>
      <c r="E12" s="526"/>
      <c r="F12" s="526"/>
      <c r="G12" s="526"/>
      <c r="H12" s="526"/>
      <c r="I12" s="526"/>
      <c r="J12" s="526"/>
      <c r="K12" s="527"/>
      <c r="L12" s="534" t="s">
        <v>123</v>
      </c>
      <c r="M12" s="535"/>
      <c r="N12" s="535"/>
      <c r="O12" s="535"/>
      <c r="P12" s="535"/>
      <c r="Q12" s="536"/>
      <c r="R12" s="537">
        <v>52279</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129</v>
      </c>
      <c r="N13" s="504"/>
      <c r="O13" s="504"/>
      <c r="P13" s="504"/>
      <c r="Q13" s="505"/>
      <c r="R13" s="506">
        <v>51421</v>
      </c>
      <c r="S13" s="507"/>
      <c r="T13" s="507"/>
      <c r="U13" s="507"/>
      <c r="V13" s="508"/>
      <c r="W13" s="509" t="s">
        <v>130</v>
      </c>
      <c r="X13" s="405"/>
      <c r="Y13" s="405"/>
      <c r="Z13" s="405"/>
      <c r="AA13" s="405"/>
      <c r="AB13" s="406"/>
      <c r="AC13" s="372">
        <v>2123</v>
      </c>
      <c r="AD13" s="373"/>
      <c r="AE13" s="373"/>
      <c r="AF13" s="373"/>
      <c r="AG13" s="374"/>
      <c r="AH13" s="372">
        <v>2582</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357994</v>
      </c>
      <c r="BO13" s="420"/>
      <c r="BP13" s="420"/>
      <c r="BQ13" s="420"/>
      <c r="BR13" s="420"/>
      <c r="BS13" s="420"/>
      <c r="BT13" s="420"/>
      <c r="BU13" s="421"/>
      <c r="BV13" s="419">
        <v>1005309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v>
      </c>
      <c r="CU13" s="417"/>
      <c r="CV13" s="417"/>
      <c r="CW13" s="417"/>
      <c r="CX13" s="417"/>
      <c r="CY13" s="417"/>
      <c r="CZ13" s="417"/>
      <c r="DA13" s="418"/>
      <c r="DB13" s="416">
        <v>8.5</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52721</v>
      </c>
      <c r="S14" s="507"/>
      <c r="T14" s="507"/>
      <c r="U14" s="507"/>
      <c r="V14" s="508"/>
      <c r="W14" s="510"/>
      <c r="X14" s="408"/>
      <c r="Y14" s="408"/>
      <c r="Z14" s="408"/>
      <c r="AA14" s="408"/>
      <c r="AB14" s="409"/>
      <c r="AC14" s="499">
        <v>7.9</v>
      </c>
      <c r="AD14" s="500"/>
      <c r="AE14" s="500"/>
      <c r="AF14" s="500"/>
      <c r="AG14" s="501"/>
      <c r="AH14" s="499">
        <v>9.3000000000000007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29.5</v>
      </c>
      <c r="CU14" s="517"/>
      <c r="CV14" s="517"/>
      <c r="CW14" s="517"/>
      <c r="CX14" s="517"/>
      <c r="CY14" s="517"/>
      <c r="CZ14" s="517"/>
      <c r="DA14" s="518"/>
      <c r="DB14" s="516">
        <v>33.5</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129</v>
      </c>
      <c r="N15" s="504"/>
      <c r="O15" s="504"/>
      <c r="P15" s="504"/>
      <c r="Q15" s="505"/>
      <c r="R15" s="506">
        <v>52132</v>
      </c>
      <c r="S15" s="507"/>
      <c r="T15" s="507"/>
      <c r="U15" s="507"/>
      <c r="V15" s="508"/>
      <c r="W15" s="509" t="s">
        <v>137</v>
      </c>
      <c r="X15" s="405"/>
      <c r="Y15" s="405"/>
      <c r="Z15" s="405"/>
      <c r="AA15" s="405"/>
      <c r="AB15" s="406"/>
      <c r="AC15" s="372">
        <v>8526</v>
      </c>
      <c r="AD15" s="373"/>
      <c r="AE15" s="373"/>
      <c r="AF15" s="373"/>
      <c r="AG15" s="374"/>
      <c r="AH15" s="372">
        <v>8891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7574254</v>
      </c>
      <c r="BO15" s="449"/>
      <c r="BP15" s="449"/>
      <c r="BQ15" s="449"/>
      <c r="BR15" s="449"/>
      <c r="BS15" s="449"/>
      <c r="BT15" s="449"/>
      <c r="BU15" s="450"/>
      <c r="BV15" s="448">
        <v>7168816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31.9</v>
      </c>
      <c r="AD16" s="500"/>
      <c r="AE16" s="500"/>
      <c r="AF16" s="500"/>
      <c r="AG16" s="501"/>
      <c r="AH16" s="499">
        <v>32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12894069</v>
      </c>
      <c r="BO16" s="420"/>
      <c r="BP16" s="420"/>
      <c r="BQ16" s="420"/>
      <c r="BR16" s="420"/>
      <c r="BS16" s="420"/>
      <c r="BT16" s="420"/>
      <c r="BU16" s="421"/>
      <c r="BV16" s="419">
        <v>12568558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16061</v>
      </c>
      <c r="AD17" s="373"/>
      <c r="AE17" s="373"/>
      <c r="AF17" s="373"/>
      <c r="AG17" s="374"/>
      <c r="AH17" s="372">
        <v>16304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9567460</v>
      </c>
      <c r="BO17" s="420"/>
      <c r="BP17" s="420"/>
      <c r="BQ17" s="420"/>
      <c r="BR17" s="420"/>
      <c r="BS17" s="420"/>
      <c r="BT17" s="420"/>
      <c r="BU17" s="421"/>
      <c r="BV17" s="419">
        <v>9059901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255.24</v>
      </c>
      <c r="M18" s="472"/>
      <c r="N18" s="472"/>
      <c r="O18" s="472"/>
      <c r="P18" s="472"/>
      <c r="Q18" s="472"/>
      <c r="R18" s="473"/>
      <c r="S18" s="473"/>
      <c r="T18" s="473"/>
      <c r="U18" s="473"/>
      <c r="V18" s="474"/>
      <c r="W18" s="490"/>
      <c r="X18" s="491"/>
      <c r="Y18" s="491"/>
      <c r="Z18" s="491"/>
      <c r="AA18" s="491"/>
      <c r="AB18" s="515"/>
      <c r="AC18" s="389">
        <v>60.1</v>
      </c>
      <c r="AD18" s="390"/>
      <c r="AE18" s="390"/>
      <c r="AF18" s="390"/>
      <c r="AG18" s="475"/>
      <c r="AH18" s="389">
        <v>58.7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13195027</v>
      </c>
      <c r="BO18" s="420"/>
      <c r="BP18" s="420"/>
      <c r="BQ18" s="420"/>
      <c r="BR18" s="420"/>
      <c r="BS18" s="420"/>
      <c r="BT18" s="420"/>
      <c r="BU18" s="421"/>
      <c r="BV18" s="419">
        <v>13138314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206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19099214</v>
      </c>
      <c r="BO19" s="420"/>
      <c r="BP19" s="420"/>
      <c r="BQ19" s="420"/>
      <c r="BR19" s="420"/>
      <c r="BS19" s="420"/>
      <c r="BT19" s="420"/>
      <c r="BU19" s="421"/>
      <c r="BV19" s="419">
        <v>18220051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19984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21534848</v>
      </c>
      <c r="BO22" s="449"/>
      <c r="BP22" s="449"/>
      <c r="BQ22" s="449"/>
      <c r="BR22" s="449"/>
      <c r="BS22" s="449"/>
      <c r="BT22" s="449"/>
      <c r="BU22" s="450"/>
      <c r="BV22" s="448">
        <v>21267870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19872287</v>
      </c>
      <c r="BO23" s="420"/>
      <c r="BP23" s="420"/>
      <c r="BQ23" s="420"/>
      <c r="BR23" s="420"/>
      <c r="BS23" s="420"/>
      <c r="BT23" s="420"/>
      <c r="BU23" s="421"/>
      <c r="BV23" s="419">
        <v>19965836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9460</v>
      </c>
      <c r="R24" s="373"/>
      <c r="S24" s="373"/>
      <c r="T24" s="373"/>
      <c r="U24" s="373"/>
      <c r="V24" s="374"/>
      <c r="W24" s="462"/>
      <c r="X24" s="399"/>
      <c r="Y24" s="400"/>
      <c r="Z24" s="375" t="s">
        <v>162</v>
      </c>
      <c r="AA24" s="376"/>
      <c r="AB24" s="376"/>
      <c r="AC24" s="376"/>
      <c r="AD24" s="376"/>
      <c r="AE24" s="376"/>
      <c r="AF24" s="376"/>
      <c r="AG24" s="377"/>
      <c r="AH24" s="372">
        <v>406</v>
      </c>
      <c r="AI24" s="373"/>
      <c r="AJ24" s="373"/>
      <c r="AK24" s="373"/>
      <c r="AL24" s="374"/>
      <c r="AM24" s="372">
        <v>1271186</v>
      </c>
      <c r="AN24" s="373"/>
      <c r="AO24" s="373"/>
      <c r="AP24" s="373"/>
      <c r="AQ24" s="373"/>
      <c r="AR24" s="374"/>
      <c r="AS24" s="372">
        <v>3131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12129266</v>
      </c>
      <c r="BO24" s="420"/>
      <c r="BP24" s="420"/>
      <c r="BQ24" s="420"/>
      <c r="BR24" s="420"/>
      <c r="BS24" s="420"/>
      <c r="BT24" s="420"/>
      <c r="BU24" s="421"/>
      <c r="BV24" s="419">
        <v>11139074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7550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5397526</v>
      </c>
      <c r="BO25" s="449"/>
      <c r="BP25" s="449"/>
      <c r="BQ25" s="449"/>
      <c r="BR25" s="449"/>
      <c r="BS25" s="449"/>
      <c r="BT25" s="449"/>
      <c r="BU25" s="450"/>
      <c r="BV25" s="448">
        <v>5343671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6780</v>
      </c>
      <c r="R26" s="373"/>
      <c r="S26" s="373"/>
      <c r="T26" s="373"/>
      <c r="U26" s="373"/>
      <c r="V26" s="374"/>
      <c r="W26" s="462"/>
      <c r="X26" s="399"/>
      <c r="Y26" s="400"/>
      <c r="Z26" s="375" t="s">
        <v>168</v>
      </c>
      <c r="AA26" s="430"/>
      <c r="AB26" s="430"/>
      <c r="AC26" s="430"/>
      <c r="AD26" s="430"/>
      <c r="AE26" s="430"/>
      <c r="AF26" s="430"/>
      <c r="AG26" s="431"/>
      <c r="AH26" s="372">
        <v>18</v>
      </c>
      <c r="AI26" s="373"/>
      <c r="AJ26" s="373"/>
      <c r="AK26" s="373"/>
      <c r="AL26" s="374"/>
      <c r="AM26" s="372">
        <v>66006</v>
      </c>
      <c r="AN26" s="373"/>
      <c r="AO26" s="373"/>
      <c r="AP26" s="373"/>
      <c r="AQ26" s="373"/>
      <c r="AR26" s="374"/>
      <c r="AS26" s="372">
        <v>3667</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4860</v>
      </c>
      <c r="R27" s="373"/>
      <c r="S27" s="373"/>
      <c r="T27" s="373"/>
      <c r="U27" s="373"/>
      <c r="V27" s="374"/>
      <c r="W27" s="462"/>
      <c r="X27" s="399"/>
      <c r="Y27" s="400"/>
      <c r="Z27" s="375" t="s">
        <v>171</v>
      </c>
      <c r="AA27" s="376"/>
      <c r="AB27" s="376"/>
      <c r="AC27" s="376"/>
      <c r="AD27" s="376"/>
      <c r="AE27" s="376"/>
      <c r="AF27" s="376"/>
      <c r="AG27" s="377"/>
      <c r="AH27" s="372">
        <v>3</v>
      </c>
      <c r="AI27" s="373"/>
      <c r="AJ27" s="373"/>
      <c r="AK27" s="373"/>
      <c r="AL27" s="374"/>
      <c r="AM27" s="372">
        <v>13164</v>
      </c>
      <c r="AN27" s="373"/>
      <c r="AO27" s="373"/>
      <c r="AP27" s="373"/>
      <c r="AQ27" s="373"/>
      <c r="AR27" s="374"/>
      <c r="AS27" s="372">
        <v>4388</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121</v>
      </c>
      <c r="BO27" s="454"/>
      <c r="BP27" s="454"/>
      <c r="BQ27" s="454"/>
      <c r="BR27" s="454"/>
      <c r="BS27" s="454"/>
      <c r="BT27" s="454"/>
      <c r="BU27" s="455"/>
      <c r="BV27" s="453" t="s">
        <v>121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4350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3456640</v>
      </c>
      <c r="BO28" s="449"/>
      <c r="BP28" s="449"/>
      <c r="BQ28" s="449"/>
      <c r="BR28" s="449"/>
      <c r="BS28" s="449"/>
      <c r="BT28" s="449"/>
      <c r="BU28" s="450"/>
      <c r="BV28" s="448">
        <v>2760300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19</v>
      </c>
      <c r="M29" s="373"/>
      <c r="N29" s="373"/>
      <c r="O29" s="373"/>
      <c r="P29" s="374"/>
      <c r="Q29" s="372">
        <v>4070</v>
      </c>
      <c r="R29" s="373"/>
      <c r="S29" s="373"/>
      <c r="T29" s="373"/>
      <c r="U29" s="373"/>
      <c r="V29" s="374"/>
      <c r="W29" s="463"/>
      <c r="X29" s="464"/>
      <c r="Y29" s="465"/>
      <c r="Z29" s="375" t="s">
        <v>177</v>
      </c>
      <c r="AA29" s="376"/>
      <c r="AB29" s="376"/>
      <c r="AC29" s="376"/>
      <c r="AD29" s="376"/>
      <c r="AE29" s="376"/>
      <c r="AF29" s="376"/>
      <c r="AG29" s="377"/>
      <c r="AH29" s="372">
        <v>409</v>
      </c>
      <c r="AI29" s="373"/>
      <c r="AJ29" s="373"/>
      <c r="AK29" s="373"/>
      <c r="AL29" s="374"/>
      <c r="AM29" s="372">
        <v>1284350</v>
      </c>
      <c r="AN29" s="373"/>
      <c r="AO29" s="373"/>
      <c r="AP29" s="373"/>
      <c r="AQ29" s="373"/>
      <c r="AR29" s="374"/>
      <c r="AS29" s="372">
        <v>3140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754856</v>
      </c>
      <c r="BO29" s="420"/>
      <c r="BP29" s="420"/>
      <c r="BQ29" s="420"/>
      <c r="BR29" s="420"/>
      <c r="BS29" s="420"/>
      <c r="BT29" s="420"/>
      <c r="BU29" s="421"/>
      <c r="BV29" s="419">
        <v>709132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5623944</v>
      </c>
      <c r="BO30" s="454"/>
      <c r="BP30" s="454"/>
      <c r="BQ30" s="454"/>
      <c r="BR30" s="454"/>
      <c r="BS30" s="454"/>
      <c r="BT30" s="454"/>
      <c r="BU30" s="455"/>
      <c r="BV30" s="453">
        <v>5156083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伊万里市国民健康保険特別会計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伊万里市水道事業特別会計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有田磁石場組合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伊万里土地開発公社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伊万里市介護保険特別会計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伊万里市工業用水道事業特別会計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伊万里・有田地区医療福祉組合（一般会計）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伊万里情報センター株式会社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伊万里市後期高齢者医療特別会計</v>
      </c>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IF('各会計、関係団体の財政状況及び健全化判断比率'!B33="","",'各会計、関係団体の財政状況及び健全化判断比率'!B33)</f>
        <v>伊万里市下水道事業特別会計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伊万里・有田地区医療福祉組合（特別養護老人ホーム）</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伊万里・有田地区医療福祉組合（病院事業会計）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伊万里・有田地区衛生組合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佐賀県後期高齢者医療広域連合（一般会計）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佐賀県後期高齢者医療広域連合（後期高齢者特別会計）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佐賀県市町総合事務組合（一般会計）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佐賀県市町総合事務組合（特別会計）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佐賀県西部広域環境組合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vFE3VveIFHWYdgy6NJMsZshnYO9yTZ0SKKsCz5h000neGL31dENX+yQUuGvBTJw9o63abf0vjbUeFdJm8ggUqw==" saltValue="S8w4ipM5tFLILITCqYMoU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BD7" workbookViewId="0">
      <selection activeCell="BR30" sqref="BR30:CB30"/>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7990014</v>
      </c>
      <c r="S5" s="677"/>
      <c r="T5" s="677"/>
      <c r="U5" s="677"/>
      <c r="V5" s="677"/>
      <c r="W5" s="677"/>
      <c r="X5" s="677"/>
      <c r="Y5" s="702"/>
      <c r="Z5" s="715">
        <v>23.1</v>
      </c>
      <c r="AA5" s="715"/>
      <c r="AB5" s="715"/>
      <c r="AC5" s="715"/>
      <c r="AD5" s="716">
        <v>7990014</v>
      </c>
      <c r="AE5" s="716"/>
      <c r="AF5" s="716"/>
      <c r="AG5" s="716"/>
      <c r="AH5" s="716"/>
      <c r="AI5" s="716"/>
      <c r="AJ5" s="716"/>
      <c r="AK5" s="716"/>
      <c r="AL5" s="703">
        <v>52.4</v>
      </c>
      <c r="AM5" s="685"/>
      <c r="AN5" s="685"/>
      <c r="AO5" s="704"/>
      <c r="AP5" s="679" t="s">
        <v>216</v>
      </c>
      <c r="AQ5" s="680"/>
      <c r="AR5" s="680"/>
      <c r="AS5" s="680"/>
      <c r="AT5" s="680"/>
      <c r="AU5" s="680"/>
      <c r="AV5" s="680"/>
      <c r="AW5" s="680"/>
      <c r="AX5" s="680"/>
      <c r="AY5" s="680"/>
      <c r="AZ5" s="680"/>
      <c r="BA5" s="680"/>
      <c r="BB5" s="680"/>
      <c r="BC5" s="680"/>
      <c r="BD5" s="680"/>
      <c r="BE5" s="680"/>
      <c r="BF5" s="681"/>
      <c r="BG5" s="621">
        <v>7986445</v>
      </c>
      <c r="BH5" s="622"/>
      <c r="BI5" s="622"/>
      <c r="BJ5" s="622"/>
      <c r="BK5" s="622"/>
      <c r="BL5" s="622"/>
      <c r="BM5" s="622"/>
      <c r="BN5" s="623"/>
      <c r="BO5" s="659">
        <v>100</v>
      </c>
      <c r="BP5" s="659"/>
      <c r="BQ5" s="659"/>
      <c r="BR5" s="659"/>
      <c r="BS5" s="660">
        <v>230680</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336435</v>
      </c>
      <c r="S6" s="622"/>
      <c r="T6" s="622"/>
      <c r="U6" s="622"/>
      <c r="V6" s="622"/>
      <c r="W6" s="622"/>
      <c r="X6" s="622"/>
      <c r="Y6" s="623"/>
      <c r="Z6" s="659">
        <v>1</v>
      </c>
      <c r="AA6" s="659"/>
      <c r="AB6" s="659"/>
      <c r="AC6" s="659"/>
      <c r="AD6" s="660">
        <v>336435</v>
      </c>
      <c r="AE6" s="660"/>
      <c r="AF6" s="660"/>
      <c r="AG6" s="660"/>
      <c r="AH6" s="660"/>
      <c r="AI6" s="660"/>
      <c r="AJ6" s="660"/>
      <c r="AK6" s="660"/>
      <c r="AL6" s="624">
        <v>2.2000000000000002</v>
      </c>
      <c r="AM6" s="625"/>
      <c r="AN6" s="625"/>
      <c r="AO6" s="661"/>
      <c r="AP6" s="618" t="s">
        <v>221</v>
      </c>
      <c r="AQ6" s="619"/>
      <c r="AR6" s="619"/>
      <c r="AS6" s="619"/>
      <c r="AT6" s="619"/>
      <c r="AU6" s="619"/>
      <c r="AV6" s="619"/>
      <c r="AW6" s="619"/>
      <c r="AX6" s="619"/>
      <c r="AY6" s="619"/>
      <c r="AZ6" s="619"/>
      <c r="BA6" s="619"/>
      <c r="BB6" s="619"/>
      <c r="BC6" s="619"/>
      <c r="BD6" s="619"/>
      <c r="BE6" s="619"/>
      <c r="BF6" s="620"/>
      <c r="BG6" s="621">
        <v>7986445</v>
      </c>
      <c r="BH6" s="622"/>
      <c r="BI6" s="622"/>
      <c r="BJ6" s="622"/>
      <c r="BK6" s="622"/>
      <c r="BL6" s="622"/>
      <c r="BM6" s="622"/>
      <c r="BN6" s="623"/>
      <c r="BO6" s="659">
        <v>100</v>
      </c>
      <c r="BP6" s="659"/>
      <c r="BQ6" s="659"/>
      <c r="BR6" s="659"/>
      <c r="BS6" s="660">
        <v>230680</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229105</v>
      </c>
      <c r="CS6" s="622"/>
      <c r="CT6" s="622"/>
      <c r="CU6" s="622"/>
      <c r="CV6" s="622"/>
      <c r="CW6" s="622"/>
      <c r="CX6" s="622"/>
      <c r="CY6" s="623"/>
      <c r="CZ6" s="703">
        <v>0.7</v>
      </c>
      <c r="DA6" s="685"/>
      <c r="DB6" s="685"/>
      <c r="DC6" s="705"/>
      <c r="DD6" s="627" t="s">
        <v>121</v>
      </c>
      <c r="DE6" s="622"/>
      <c r="DF6" s="622"/>
      <c r="DG6" s="622"/>
      <c r="DH6" s="622"/>
      <c r="DI6" s="622"/>
      <c r="DJ6" s="622"/>
      <c r="DK6" s="622"/>
      <c r="DL6" s="622"/>
      <c r="DM6" s="622"/>
      <c r="DN6" s="622"/>
      <c r="DO6" s="622"/>
      <c r="DP6" s="623"/>
      <c r="DQ6" s="627">
        <v>229105</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1951</v>
      </c>
      <c r="S7" s="622"/>
      <c r="T7" s="622"/>
      <c r="U7" s="622"/>
      <c r="V7" s="622"/>
      <c r="W7" s="622"/>
      <c r="X7" s="622"/>
      <c r="Y7" s="623"/>
      <c r="Z7" s="659">
        <v>0</v>
      </c>
      <c r="AA7" s="659"/>
      <c r="AB7" s="659"/>
      <c r="AC7" s="659"/>
      <c r="AD7" s="660">
        <v>1951</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3225268</v>
      </c>
      <c r="BH7" s="622"/>
      <c r="BI7" s="622"/>
      <c r="BJ7" s="622"/>
      <c r="BK7" s="622"/>
      <c r="BL7" s="622"/>
      <c r="BM7" s="622"/>
      <c r="BN7" s="623"/>
      <c r="BO7" s="659">
        <v>40.4</v>
      </c>
      <c r="BP7" s="659"/>
      <c r="BQ7" s="659"/>
      <c r="BR7" s="659"/>
      <c r="BS7" s="660">
        <v>230680</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7944328</v>
      </c>
      <c r="CS7" s="622"/>
      <c r="CT7" s="622"/>
      <c r="CU7" s="622"/>
      <c r="CV7" s="622"/>
      <c r="CW7" s="622"/>
      <c r="CX7" s="622"/>
      <c r="CY7" s="623"/>
      <c r="CZ7" s="659">
        <v>23.9</v>
      </c>
      <c r="DA7" s="659"/>
      <c r="DB7" s="659"/>
      <c r="DC7" s="659"/>
      <c r="DD7" s="627">
        <v>176052</v>
      </c>
      <c r="DE7" s="622"/>
      <c r="DF7" s="622"/>
      <c r="DG7" s="622"/>
      <c r="DH7" s="622"/>
      <c r="DI7" s="622"/>
      <c r="DJ7" s="622"/>
      <c r="DK7" s="622"/>
      <c r="DL7" s="622"/>
      <c r="DM7" s="622"/>
      <c r="DN7" s="622"/>
      <c r="DO7" s="622"/>
      <c r="DP7" s="623"/>
      <c r="DQ7" s="627">
        <v>3356301</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22596</v>
      </c>
      <c r="S8" s="622"/>
      <c r="T8" s="622"/>
      <c r="U8" s="622"/>
      <c r="V8" s="622"/>
      <c r="W8" s="622"/>
      <c r="X8" s="622"/>
      <c r="Y8" s="623"/>
      <c r="Z8" s="659">
        <v>0.1</v>
      </c>
      <c r="AA8" s="659"/>
      <c r="AB8" s="659"/>
      <c r="AC8" s="659"/>
      <c r="AD8" s="660">
        <v>22596</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93944</v>
      </c>
      <c r="BH8" s="622"/>
      <c r="BI8" s="622"/>
      <c r="BJ8" s="622"/>
      <c r="BK8" s="622"/>
      <c r="BL8" s="622"/>
      <c r="BM8" s="622"/>
      <c r="BN8" s="623"/>
      <c r="BO8" s="659">
        <v>1.2</v>
      </c>
      <c r="BP8" s="659"/>
      <c r="BQ8" s="659"/>
      <c r="BR8" s="659"/>
      <c r="BS8" s="660" t="s">
        <v>121</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11539844</v>
      </c>
      <c r="CS8" s="622"/>
      <c r="CT8" s="622"/>
      <c r="CU8" s="622"/>
      <c r="CV8" s="622"/>
      <c r="CW8" s="622"/>
      <c r="CX8" s="622"/>
      <c r="CY8" s="623"/>
      <c r="CZ8" s="659">
        <v>34.700000000000003</v>
      </c>
      <c r="DA8" s="659"/>
      <c r="DB8" s="659"/>
      <c r="DC8" s="659"/>
      <c r="DD8" s="627">
        <v>163007</v>
      </c>
      <c r="DE8" s="622"/>
      <c r="DF8" s="622"/>
      <c r="DG8" s="622"/>
      <c r="DH8" s="622"/>
      <c r="DI8" s="622"/>
      <c r="DJ8" s="622"/>
      <c r="DK8" s="622"/>
      <c r="DL8" s="622"/>
      <c r="DM8" s="622"/>
      <c r="DN8" s="622"/>
      <c r="DO8" s="622"/>
      <c r="DP8" s="623"/>
      <c r="DQ8" s="627">
        <v>5437057</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25485</v>
      </c>
      <c r="S9" s="622"/>
      <c r="T9" s="622"/>
      <c r="U9" s="622"/>
      <c r="V9" s="622"/>
      <c r="W9" s="622"/>
      <c r="X9" s="622"/>
      <c r="Y9" s="623"/>
      <c r="Z9" s="659">
        <v>0.1</v>
      </c>
      <c r="AA9" s="659"/>
      <c r="AB9" s="659"/>
      <c r="AC9" s="659"/>
      <c r="AD9" s="660">
        <v>25485</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2180736</v>
      </c>
      <c r="BH9" s="622"/>
      <c r="BI9" s="622"/>
      <c r="BJ9" s="622"/>
      <c r="BK9" s="622"/>
      <c r="BL9" s="622"/>
      <c r="BM9" s="622"/>
      <c r="BN9" s="623"/>
      <c r="BO9" s="659">
        <v>27.3</v>
      </c>
      <c r="BP9" s="659"/>
      <c r="BQ9" s="659"/>
      <c r="BR9" s="659"/>
      <c r="BS9" s="660" t="s">
        <v>121</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2824595</v>
      </c>
      <c r="CS9" s="622"/>
      <c r="CT9" s="622"/>
      <c r="CU9" s="622"/>
      <c r="CV9" s="622"/>
      <c r="CW9" s="622"/>
      <c r="CX9" s="622"/>
      <c r="CY9" s="623"/>
      <c r="CZ9" s="659">
        <v>8.5</v>
      </c>
      <c r="DA9" s="659"/>
      <c r="DB9" s="659"/>
      <c r="DC9" s="659"/>
      <c r="DD9" s="627">
        <v>75813</v>
      </c>
      <c r="DE9" s="622"/>
      <c r="DF9" s="622"/>
      <c r="DG9" s="622"/>
      <c r="DH9" s="622"/>
      <c r="DI9" s="622"/>
      <c r="DJ9" s="622"/>
      <c r="DK9" s="622"/>
      <c r="DL9" s="622"/>
      <c r="DM9" s="622"/>
      <c r="DN9" s="622"/>
      <c r="DO9" s="622"/>
      <c r="DP9" s="623"/>
      <c r="DQ9" s="627">
        <v>2000289</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144404</v>
      </c>
      <c r="BH10" s="622"/>
      <c r="BI10" s="622"/>
      <c r="BJ10" s="622"/>
      <c r="BK10" s="622"/>
      <c r="BL10" s="622"/>
      <c r="BM10" s="622"/>
      <c r="BN10" s="623"/>
      <c r="BO10" s="659">
        <v>1.8</v>
      </c>
      <c r="BP10" s="659"/>
      <c r="BQ10" s="659"/>
      <c r="BR10" s="659"/>
      <c r="BS10" s="660" t="s">
        <v>121</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71164</v>
      </c>
      <c r="CS10" s="622"/>
      <c r="CT10" s="622"/>
      <c r="CU10" s="622"/>
      <c r="CV10" s="622"/>
      <c r="CW10" s="622"/>
      <c r="CX10" s="622"/>
      <c r="CY10" s="623"/>
      <c r="CZ10" s="659">
        <v>0.2</v>
      </c>
      <c r="DA10" s="659"/>
      <c r="DB10" s="659"/>
      <c r="DC10" s="659"/>
      <c r="DD10" s="627" t="s">
        <v>121</v>
      </c>
      <c r="DE10" s="622"/>
      <c r="DF10" s="622"/>
      <c r="DG10" s="622"/>
      <c r="DH10" s="622"/>
      <c r="DI10" s="622"/>
      <c r="DJ10" s="622"/>
      <c r="DK10" s="622"/>
      <c r="DL10" s="622"/>
      <c r="DM10" s="622"/>
      <c r="DN10" s="622"/>
      <c r="DO10" s="622"/>
      <c r="DP10" s="623"/>
      <c r="DQ10" s="627">
        <v>1164</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1315942</v>
      </c>
      <c r="S11" s="622"/>
      <c r="T11" s="622"/>
      <c r="U11" s="622"/>
      <c r="V11" s="622"/>
      <c r="W11" s="622"/>
      <c r="X11" s="622"/>
      <c r="Y11" s="623"/>
      <c r="Z11" s="624">
        <v>3.8</v>
      </c>
      <c r="AA11" s="625"/>
      <c r="AB11" s="625"/>
      <c r="AC11" s="626"/>
      <c r="AD11" s="627">
        <v>1315942</v>
      </c>
      <c r="AE11" s="622"/>
      <c r="AF11" s="622"/>
      <c r="AG11" s="622"/>
      <c r="AH11" s="622"/>
      <c r="AI11" s="622"/>
      <c r="AJ11" s="622"/>
      <c r="AK11" s="623"/>
      <c r="AL11" s="624">
        <v>8.6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806184</v>
      </c>
      <c r="BH11" s="622"/>
      <c r="BI11" s="622"/>
      <c r="BJ11" s="622"/>
      <c r="BK11" s="622"/>
      <c r="BL11" s="622"/>
      <c r="BM11" s="622"/>
      <c r="BN11" s="623"/>
      <c r="BO11" s="659">
        <v>10.1</v>
      </c>
      <c r="BP11" s="659"/>
      <c r="BQ11" s="659"/>
      <c r="BR11" s="659"/>
      <c r="BS11" s="660">
        <v>230680</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1529920</v>
      </c>
      <c r="CS11" s="622"/>
      <c r="CT11" s="622"/>
      <c r="CU11" s="622"/>
      <c r="CV11" s="622"/>
      <c r="CW11" s="622"/>
      <c r="CX11" s="622"/>
      <c r="CY11" s="623"/>
      <c r="CZ11" s="659">
        <v>4.5999999999999996</v>
      </c>
      <c r="DA11" s="659"/>
      <c r="DB11" s="659"/>
      <c r="DC11" s="659"/>
      <c r="DD11" s="627">
        <v>648852</v>
      </c>
      <c r="DE11" s="622"/>
      <c r="DF11" s="622"/>
      <c r="DG11" s="622"/>
      <c r="DH11" s="622"/>
      <c r="DI11" s="622"/>
      <c r="DJ11" s="622"/>
      <c r="DK11" s="622"/>
      <c r="DL11" s="622"/>
      <c r="DM11" s="622"/>
      <c r="DN11" s="622"/>
      <c r="DO11" s="622"/>
      <c r="DP11" s="623"/>
      <c r="DQ11" s="627">
        <v>551588</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121</v>
      </c>
      <c r="S12" s="622"/>
      <c r="T12" s="622"/>
      <c r="U12" s="622"/>
      <c r="V12" s="622"/>
      <c r="W12" s="622"/>
      <c r="X12" s="622"/>
      <c r="Y12" s="623"/>
      <c r="Z12" s="659" t="s">
        <v>121</v>
      </c>
      <c r="AA12" s="659"/>
      <c r="AB12" s="659"/>
      <c r="AC12" s="659"/>
      <c r="AD12" s="660" t="s">
        <v>121</v>
      </c>
      <c r="AE12" s="660"/>
      <c r="AF12" s="660"/>
      <c r="AG12" s="660"/>
      <c r="AH12" s="660"/>
      <c r="AI12" s="660"/>
      <c r="AJ12" s="660"/>
      <c r="AK12" s="660"/>
      <c r="AL12" s="624" t="s">
        <v>121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4001875</v>
      </c>
      <c r="BH12" s="622"/>
      <c r="BI12" s="622"/>
      <c r="BJ12" s="622"/>
      <c r="BK12" s="622"/>
      <c r="BL12" s="622"/>
      <c r="BM12" s="622"/>
      <c r="BN12" s="623"/>
      <c r="BO12" s="659">
        <v>50.1</v>
      </c>
      <c r="BP12" s="659"/>
      <c r="BQ12" s="659"/>
      <c r="BR12" s="659"/>
      <c r="BS12" s="660" t="s">
        <v>121</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1111767</v>
      </c>
      <c r="CS12" s="622"/>
      <c r="CT12" s="622"/>
      <c r="CU12" s="622"/>
      <c r="CV12" s="622"/>
      <c r="CW12" s="622"/>
      <c r="CX12" s="622"/>
      <c r="CY12" s="623"/>
      <c r="CZ12" s="659">
        <v>3.3</v>
      </c>
      <c r="DA12" s="659"/>
      <c r="DB12" s="659"/>
      <c r="DC12" s="659"/>
      <c r="DD12" s="627">
        <v>18595</v>
      </c>
      <c r="DE12" s="622"/>
      <c r="DF12" s="622"/>
      <c r="DG12" s="622"/>
      <c r="DH12" s="622"/>
      <c r="DI12" s="622"/>
      <c r="DJ12" s="622"/>
      <c r="DK12" s="622"/>
      <c r="DL12" s="622"/>
      <c r="DM12" s="622"/>
      <c r="DN12" s="622"/>
      <c r="DO12" s="622"/>
      <c r="DP12" s="623"/>
      <c r="DQ12" s="627">
        <v>727900</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3964251</v>
      </c>
      <c r="BH13" s="622"/>
      <c r="BI13" s="622"/>
      <c r="BJ13" s="622"/>
      <c r="BK13" s="622"/>
      <c r="BL13" s="622"/>
      <c r="BM13" s="622"/>
      <c r="BN13" s="623"/>
      <c r="BO13" s="659">
        <v>49.6</v>
      </c>
      <c r="BP13" s="659"/>
      <c r="BQ13" s="659"/>
      <c r="BR13" s="659"/>
      <c r="BS13" s="660" t="s">
        <v>121</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1827594</v>
      </c>
      <c r="CS13" s="622"/>
      <c r="CT13" s="622"/>
      <c r="CU13" s="622"/>
      <c r="CV13" s="622"/>
      <c r="CW13" s="622"/>
      <c r="CX13" s="622"/>
      <c r="CY13" s="623"/>
      <c r="CZ13" s="659">
        <v>5.5</v>
      </c>
      <c r="DA13" s="659"/>
      <c r="DB13" s="659"/>
      <c r="DC13" s="659"/>
      <c r="DD13" s="627">
        <v>727261</v>
      </c>
      <c r="DE13" s="622"/>
      <c r="DF13" s="622"/>
      <c r="DG13" s="622"/>
      <c r="DH13" s="622"/>
      <c r="DI13" s="622"/>
      <c r="DJ13" s="622"/>
      <c r="DK13" s="622"/>
      <c r="DL13" s="622"/>
      <c r="DM13" s="622"/>
      <c r="DN13" s="622"/>
      <c r="DO13" s="622"/>
      <c r="DP13" s="623"/>
      <c r="DQ13" s="627">
        <v>1125978</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1911</v>
      </c>
      <c r="S14" s="622"/>
      <c r="T14" s="622"/>
      <c r="U14" s="622"/>
      <c r="V14" s="622"/>
      <c r="W14" s="622"/>
      <c r="X14" s="622"/>
      <c r="Y14" s="623"/>
      <c r="Z14" s="659">
        <v>0</v>
      </c>
      <c r="AA14" s="659"/>
      <c r="AB14" s="659"/>
      <c r="AC14" s="659"/>
      <c r="AD14" s="660">
        <v>1911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230919</v>
      </c>
      <c r="BH14" s="622"/>
      <c r="BI14" s="622"/>
      <c r="BJ14" s="622"/>
      <c r="BK14" s="622"/>
      <c r="BL14" s="622"/>
      <c r="BM14" s="622"/>
      <c r="BN14" s="623"/>
      <c r="BO14" s="659">
        <v>2.9</v>
      </c>
      <c r="BP14" s="659"/>
      <c r="BQ14" s="659"/>
      <c r="BR14" s="659"/>
      <c r="BS14" s="660" t="s">
        <v>121</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1019133</v>
      </c>
      <c r="CS14" s="622"/>
      <c r="CT14" s="622"/>
      <c r="CU14" s="622"/>
      <c r="CV14" s="622"/>
      <c r="CW14" s="622"/>
      <c r="CX14" s="622"/>
      <c r="CY14" s="623"/>
      <c r="CZ14" s="659">
        <v>3.1</v>
      </c>
      <c r="DA14" s="659"/>
      <c r="DB14" s="659"/>
      <c r="DC14" s="659"/>
      <c r="DD14" s="627">
        <v>12106</v>
      </c>
      <c r="DE14" s="622"/>
      <c r="DF14" s="622"/>
      <c r="DG14" s="622"/>
      <c r="DH14" s="622"/>
      <c r="DI14" s="622"/>
      <c r="DJ14" s="622"/>
      <c r="DK14" s="622"/>
      <c r="DL14" s="622"/>
      <c r="DM14" s="622"/>
      <c r="DN14" s="622"/>
      <c r="DO14" s="622"/>
      <c r="DP14" s="623"/>
      <c r="DQ14" s="627">
        <v>932859</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528383</v>
      </c>
      <c r="BH15" s="622"/>
      <c r="BI15" s="622"/>
      <c r="BJ15" s="622"/>
      <c r="BK15" s="622"/>
      <c r="BL15" s="622"/>
      <c r="BM15" s="622"/>
      <c r="BN15" s="623"/>
      <c r="BO15" s="659">
        <v>6.6</v>
      </c>
      <c r="BP15" s="659"/>
      <c r="BQ15" s="659"/>
      <c r="BR15" s="659"/>
      <c r="BS15" s="660" t="s">
        <v>121</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3249564</v>
      </c>
      <c r="CS15" s="622"/>
      <c r="CT15" s="622"/>
      <c r="CU15" s="622"/>
      <c r="CV15" s="622"/>
      <c r="CW15" s="622"/>
      <c r="CX15" s="622"/>
      <c r="CY15" s="623"/>
      <c r="CZ15" s="659">
        <v>9.8000000000000007</v>
      </c>
      <c r="DA15" s="659"/>
      <c r="DB15" s="659"/>
      <c r="DC15" s="659"/>
      <c r="DD15" s="627">
        <v>1422783</v>
      </c>
      <c r="DE15" s="622"/>
      <c r="DF15" s="622"/>
      <c r="DG15" s="622"/>
      <c r="DH15" s="622"/>
      <c r="DI15" s="622"/>
      <c r="DJ15" s="622"/>
      <c r="DK15" s="622"/>
      <c r="DL15" s="622"/>
      <c r="DM15" s="622"/>
      <c r="DN15" s="622"/>
      <c r="DO15" s="622"/>
      <c r="DP15" s="623"/>
      <c r="DQ15" s="627">
        <v>1725188</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26400</v>
      </c>
      <c r="S16" s="622"/>
      <c r="T16" s="622"/>
      <c r="U16" s="622"/>
      <c r="V16" s="622"/>
      <c r="W16" s="622"/>
      <c r="X16" s="622"/>
      <c r="Y16" s="623"/>
      <c r="Z16" s="659">
        <v>0.1</v>
      </c>
      <c r="AA16" s="659"/>
      <c r="AB16" s="659"/>
      <c r="AC16" s="659"/>
      <c r="AD16" s="660">
        <v>26400</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127018</v>
      </c>
      <c r="CS16" s="622"/>
      <c r="CT16" s="622"/>
      <c r="CU16" s="622"/>
      <c r="CV16" s="622"/>
      <c r="CW16" s="622"/>
      <c r="CX16" s="622"/>
      <c r="CY16" s="623"/>
      <c r="CZ16" s="659">
        <v>0.4</v>
      </c>
      <c r="DA16" s="659"/>
      <c r="DB16" s="659"/>
      <c r="DC16" s="659"/>
      <c r="DD16" s="627" t="s">
        <v>121</v>
      </c>
      <c r="DE16" s="622"/>
      <c r="DF16" s="622"/>
      <c r="DG16" s="622"/>
      <c r="DH16" s="622"/>
      <c r="DI16" s="622"/>
      <c r="DJ16" s="622"/>
      <c r="DK16" s="622"/>
      <c r="DL16" s="622"/>
      <c r="DM16" s="622"/>
      <c r="DN16" s="622"/>
      <c r="DO16" s="622"/>
      <c r="DP16" s="623"/>
      <c r="DQ16" s="627">
        <v>18036</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125333</v>
      </c>
      <c r="S17" s="622"/>
      <c r="T17" s="622"/>
      <c r="U17" s="622"/>
      <c r="V17" s="622"/>
      <c r="W17" s="622"/>
      <c r="X17" s="622"/>
      <c r="Y17" s="623"/>
      <c r="Z17" s="659">
        <v>0.4</v>
      </c>
      <c r="AA17" s="659"/>
      <c r="AB17" s="659"/>
      <c r="AC17" s="659"/>
      <c r="AD17" s="660">
        <v>125333</v>
      </c>
      <c r="AE17" s="660"/>
      <c r="AF17" s="660"/>
      <c r="AG17" s="660"/>
      <c r="AH17" s="660"/>
      <c r="AI17" s="660"/>
      <c r="AJ17" s="660"/>
      <c r="AK17" s="660"/>
      <c r="AL17" s="624">
        <v>0.8</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1762132</v>
      </c>
      <c r="CS17" s="622"/>
      <c r="CT17" s="622"/>
      <c r="CU17" s="622"/>
      <c r="CV17" s="622"/>
      <c r="CW17" s="622"/>
      <c r="CX17" s="622"/>
      <c r="CY17" s="623"/>
      <c r="CZ17" s="659">
        <v>5.3</v>
      </c>
      <c r="DA17" s="659"/>
      <c r="DB17" s="659"/>
      <c r="DC17" s="659"/>
      <c r="DD17" s="627" t="s">
        <v>121</v>
      </c>
      <c r="DE17" s="622"/>
      <c r="DF17" s="622"/>
      <c r="DG17" s="622"/>
      <c r="DH17" s="622"/>
      <c r="DI17" s="622"/>
      <c r="DJ17" s="622"/>
      <c r="DK17" s="622"/>
      <c r="DL17" s="622"/>
      <c r="DM17" s="622"/>
      <c r="DN17" s="622"/>
      <c r="DO17" s="622"/>
      <c r="DP17" s="623"/>
      <c r="DQ17" s="627">
        <v>1678121</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49639</v>
      </c>
      <c r="S18" s="622"/>
      <c r="T18" s="622"/>
      <c r="U18" s="622"/>
      <c r="V18" s="622"/>
      <c r="W18" s="622"/>
      <c r="X18" s="622"/>
      <c r="Y18" s="623"/>
      <c r="Z18" s="659">
        <v>0.1</v>
      </c>
      <c r="AA18" s="659"/>
      <c r="AB18" s="659"/>
      <c r="AC18" s="659"/>
      <c r="AD18" s="660">
        <v>49639</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43846</v>
      </c>
      <c r="S19" s="622"/>
      <c r="T19" s="622"/>
      <c r="U19" s="622"/>
      <c r="V19" s="622"/>
      <c r="W19" s="622"/>
      <c r="X19" s="622"/>
      <c r="Y19" s="623"/>
      <c r="Z19" s="659">
        <v>0.1</v>
      </c>
      <c r="AA19" s="659"/>
      <c r="AB19" s="659"/>
      <c r="AC19" s="659"/>
      <c r="AD19" s="660">
        <v>43846</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3569</v>
      </c>
      <c r="BH19" s="622"/>
      <c r="BI19" s="622"/>
      <c r="BJ19" s="622"/>
      <c r="BK19" s="622"/>
      <c r="BL19" s="622"/>
      <c r="BM19" s="622"/>
      <c r="BN19" s="623"/>
      <c r="BO19" s="659">
        <v>0</v>
      </c>
      <c r="BP19" s="659"/>
      <c r="BQ19" s="659"/>
      <c r="BR19" s="659"/>
      <c r="BS19" s="660" t="s">
        <v>121</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5793</v>
      </c>
      <c r="S20" s="622"/>
      <c r="T20" s="622"/>
      <c r="U20" s="622"/>
      <c r="V20" s="622"/>
      <c r="W20" s="622"/>
      <c r="X20" s="622"/>
      <c r="Y20" s="623"/>
      <c r="Z20" s="659">
        <v>0</v>
      </c>
      <c r="AA20" s="659"/>
      <c r="AB20" s="659"/>
      <c r="AC20" s="659"/>
      <c r="AD20" s="660">
        <v>5793</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3569</v>
      </c>
      <c r="BH20" s="622"/>
      <c r="BI20" s="622"/>
      <c r="BJ20" s="622"/>
      <c r="BK20" s="622"/>
      <c r="BL20" s="622"/>
      <c r="BM20" s="622"/>
      <c r="BN20" s="623"/>
      <c r="BO20" s="659">
        <v>0</v>
      </c>
      <c r="BP20" s="659"/>
      <c r="BQ20" s="659"/>
      <c r="BR20" s="659"/>
      <c r="BS20" s="660" t="s">
        <v>121</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33236164</v>
      </c>
      <c r="CS20" s="622"/>
      <c r="CT20" s="622"/>
      <c r="CU20" s="622"/>
      <c r="CV20" s="622"/>
      <c r="CW20" s="622"/>
      <c r="CX20" s="622"/>
      <c r="CY20" s="623"/>
      <c r="CZ20" s="659">
        <v>100</v>
      </c>
      <c r="DA20" s="659"/>
      <c r="DB20" s="659"/>
      <c r="DC20" s="659"/>
      <c r="DD20" s="627">
        <v>3244469</v>
      </c>
      <c r="DE20" s="622"/>
      <c r="DF20" s="622"/>
      <c r="DG20" s="622"/>
      <c r="DH20" s="622"/>
      <c r="DI20" s="622"/>
      <c r="DJ20" s="622"/>
      <c r="DK20" s="622"/>
      <c r="DL20" s="622"/>
      <c r="DM20" s="622"/>
      <c r="DN20" s="622"/>
      <c r="DO20" s="622"/>
      <c r="DP20" s="623"/>
      <c r="DQ20" s="627">
        <v>17783586</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6269297</v>
      </c>
      <c r="S21" s="622"/>
      <c r="T21" s="622"/>
      <c r="U21" s="622"/>
      <c r="V21" s="622"/>
      <c r="W21" s="622"/>
      <c r="X21" s="622"/>
      <c r="Y21" s="623"/>
      <c r="Z21" s="659">
        <v>18.100000000000001</v>
      </c>
      <c r="AA21" s="659"/>
      <c r="AB21" s="659"/>
      <c r="AC21" s="659"/>
      <c r="AD21" s="660">
        <v>5319815</v>
      </c>
      <c r="AE21" s="660"/>
      <c r="AF21" s="660"/>
      <c r="AG21" s="660"/>
      <c r="AH21" s="660"/>
      <c r="AI21" s="660"/>
      <c r="AJ21" s="660"/>
      <c r="AK21" s="660"/>
      <c r="AL21" s="624">
        <v>34.9</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3569</v>
      </c>
      <c r="BH21" s="622"/>
      <c r="BI21" s="622"/>
      <c r="BJ21" s="622"/>
      <c r="BK21" s="622"/>
      <c r="BL21" s="622"/>
      <c r="BM21" s="622"/>
      <c r="BN21" s="623"/>
      <c r="BO21" s="659">
        <v>0</v>
      </c>
      <c r="BP21" s="659"/>
      <c r="BQ21" s="659"/>
      <c r="BR21" s="659"/>
      <c r="BS21" s="660" t="s">
        <v>121</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5319815</v>
      </c>
      <c r="S22" s="622"/>
      <c r="T22" s="622"/>
      <c r="U22" s="622"/>
      <c r="V22" s="622"/>
      <c r="W22" s="622"/>
      <c r="X22" s="622"/>
      <c r="Y22" s="623"/>
      <c r="Z22" s="659">
        <v>15.4</v>
      </c>
      <c r="AA22" s="659"/>
      <c r="AB22" s="659"/>
      <c r="AC22" s="659"/>
      <c r="AD22" s="660">
        <v>5319815</v>
      </c>
      <c r="AE22" s="660"/>
      <c r="AF22" s="660"/>
      <c r="AG22" s="660"/>
      <c r="AH22" s="660"/>
      <c r="AI22" s="660"/>
      <c r="AJ22" s="660"/>
      <c r="AK22" s="660"/>
      <c r="AL22" s="624">
        <v>34.9</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949482</v>
      </c>
      <c r="S23" s="622"/>
      <c r="T23" s="622"/>
      <c r="U23" s="622"/>
      <c r="V23" s="622"/>
      <c r="W23" s="622"/>
      <c r="X23" s="622"/>
      <c r="Y23" s="623"/>
      <c r="Z23" s="659">
        <v>2.7</v>
      </c>
      <c r="AA23" s="659"/>
      <c r="AB23" s="659"/>
      <c r="AC23" s="659"/>
      <c r="AD23" s="660" t="s">
        <v>121</v>
      </c>
      <c r="AE23" s="660"/>
      <c r="AF23" s="660"/>
      <c r="AG23" s="660"/>
      <c r="AH23" s="660"/>
      <c r="AI23" s="660"/>
      <c r="AJ23" s="660"/>
      <c r="AK23" s="660"/>
      <c r="AL23" s="624" t="s">
        <v>121</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13223903</v>
      </c>
      <c r="CS24" s="677"/>
      <c r="CT24" s="677"/>
      <c r="CU24" s="677"/>
      <c r="CV24" s="677"/>
      <c r="CW24" s="677"/>
      <c r="CX24" s="677"/>
      <c r="CY24" s="702"/>
      <c r="CZ24" s="703">
        <v>39.799999999999997</v>
      </c>
      <c r="DA24" s="685"/>
      <c r="DB24" s="685"/>
      <c r="DC24" s="705"/>
      <c r="DD24" s="701">
        <v>7700863</v>
      </c>
      <c r="DE24" s="677"/>
      <c r="DF24" s="677"/>
      <c r="DG24" s="677"/>
      <c r="DH24" s="677"/>
      <c r="DI24" s="677"/>
      <c r="DJ24" s="677"/>
      <c r="DK24" s="702"/>
      <c r="DL24" s="701">
        <v>6951178</v>
      </c>
      <c r="DM24" s="677"/>
      <c r="DN24" s="677"/>
      <c r="DO24" s="677"/>
      <c r="DP24" s="677"/>
      <c r="DQ24" s="677"/>
      <c r="DR24" s="677"/>
      <c r="DS24" s="677"/>
      <c r="DT24" s="677"/>
      <c r="DU24" s="677"/>
      <c r="DV24" s="702"/>
      <c r="DW24" s="703">
        <v>45.2</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16165003</v>
      </c>
      <c r="S25" s="622"/>
      <c r="T25" s="622"/>
      <c r="U25" s="622"/>
      <c r="V25" s="622"/>
      <c r="W25" s="622"/>
      <c r="X25" s="622"/>
      <c r="Y25" s="623"/>
      <c r="Z25" s="659">
        <v>46.8</v>
      </c>
      <c r="AA25" s="659"/>
      <c r="AB25" s="659"/>
      <c r="AC25" s="659"/>
      <c r="AD25" s="660">
        <v>15215521</v>
      </c>
      <c r="AE25" s="660"/>
      <c r="AF25" s="660"/>
      <c r="AG25" s="660"/>
      <c r="AH25" s="660"/>
      <c r="AI25" s="660"/>
      <c r="AJ25" s="660"/>
      <c r="AK25" s="660"/>
      <c r="AL25" s="624">
        <v>99.7</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3989151</v>
      </c>
      <c r="CS25" s="634"/>
      <c r="CT25" s="634"/>
      <c r="CU25" s="634"/>
      <c r="CV25" s="634"/>
      <c r="CW25" s="634"/>
      <c r="CX25" s="634"/>
      <c r="CY25" s="635"/>
      <c r="CZ25" s="624">
        <v>12</v>
      </c>
      <c r="DA25" s="636"/>
      <c r="DB25" s="636"/>
      <c r="DC25" s="637"/>
      <c r="DD25" s="627">
        <v>3682398</v>
      </c>
      <c r="DE25" s="634"/>
      <c r="DF25" s="634"/>
      <c r="DG25" s="634"/>
      <c r="DH25" s="634"/>
      <c r="DI25" s="634"/>
      <c r="DJ25" s="634"/>
      <c r="DK25" s="635"/>
      <c r="DL25" s="627">
        <v>3554721</v>
      </c>
      <c r="DM25" s="634"/>
      <c r="DN25" s="634"/>
      <c r="DO25" s="634"/>
      <c r="DP25" s="634"/>
      <c r="DQ25" s="634"/>
      <c r="DR25" s="634"/>
      <c r="DS25" s="634"/>
      <c r="DT25" s="634"/>
      <c r="DU25" s="634"/>
      <c r="DV25" s="635"/>
      <c r="DW25" s="624">
        <v>23.1</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7434</v>
      </c>
      <c r="S26" s="622"/>
      <c r="T26" s="622"/>
      <c r="U26" s="622"/>
      <c r="V26" s="622"/>
      <c r="W26" s="622"/>
      <c r="X26" s="622"/>
      <c r="Y26" s="623"/>
      <c r="Z26" s="659">
        <v>0</v>
      </c>
      <c r="AA26" s="659"/>
      <c r="AB26" s="659"/>
      <c r="AC26" s="659"/>
      <c r="AD26" s="660">
        <v>7434</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2421751</v>
      </c>
      <c r="CS26" s="622"/>
      <c r="CT26" s="622"/>
      <c r="CU26" s="622"/>
      <c r="CV26" s="622"/>
      <c r="CW26" s="622"/>
      <c r="CX26" s="622"/>
      <c r="CY26" s="623"/>
      <c r="CZ26" s="624">
        <v>7.3</v>
      </c>
      <c r="DA26" s="636"/>
      <c r="DB26" s="636"/>
      <c r="DC26" s="637"/>
      <c r="DD26" s="627">
        <v>2264151</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193885</v>
      </c>
      <c r="S27" s="622"/>
      <c r="T27" s="622"/>
      <c r="U27" s="622"/>
      <c r="V27" s="622"/>
      <c r="W27" s="622"/>
      <c r="X27" s="622"/>
      <c r="Y27" s="623"/>
      <c r="Z27" s="659">
        <v>0.6</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7990014</v>
      </c>
      <c r="BH27" s="622"/>
      <c r="BI27" s="622"/>
      <c r="BJ27" s="622"/>
      <c r="BK27" s="622"/>
      <c r="BL27" s="622"/>
      <c r="BM27" s="622"/>
      <c r="BN27" s="623"/>
      <c r="BO27" s="659">
        <v>100</v>
      </c>
      <c r="BP27" s="659"/>
      <c r="BQ27" s="659"/>
      <c r="BR27" s="659"/>
      <c r="BS27" s="660">
        <v>230680</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7472620</v>
      </c>
      <c r="CS27" s="634"/>
      <c r="CT27" s="634"/>
      <c r="CU27" s="634"/>
      <c r="CV27" s="634"/>
      <c r="CW27" s="634"/>
      <c r="CX27" s="634"/>
      <c r="CY27" s="635"/>
      <c r="CZ27" s="624">
        <v>22.5</v>
      </c>
      <c r="DA27" s="636"/>
      <c r="DB27" s="636"/>
      <c r="DC27" s="637"/>
      <c r="DD27" s="627">
        <v>2340344</v>
      </c>
      <c r="DE27" s="634"/>
      <c r="DF27" s="634"/>
      <c r="DG27" s="634"/>
      <c r="DH27" s="634"/>
      <c r="DI27" s="634"/>
      <c r="DJ27" s="634"/>
      <c r="DK27" s="635"/>
      <c r="DL27" s="627">
        <v>1718336</v>
      </c>
      <c r="DM27" s="634"/>
      <c r="DN27" s="634"/>
      <c r="DO27" s="634"/>
      <c r="DP27" s="634"/>
      <c r="DQ27" s="634"/>
      <c r="DR27" s="634"/>
      <c r="DS27" s="634"/>
      <c r="DT27" s="634"/>
      <c r="DU27" s="634"/>
      <c r="DV27" s="635"/>
      <c r="DW27" s="624">
        <v>11.2</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230115</v>
      </c>
      <c r="S28" s="622"/>
      <c r="T28" s="622"/>
      <c r="U28" s="622"/>
      <c r="V28" s="622"/>
      <c r="W28" s="622"/>
      <c r="X28" s="622"/>
      <c r="Y28" s="623"/>
      <c r="Z28" s="659">
        <v>0.7</v>
      </c>
      <c r="AA28" s="659"/>
      <c r="AB28" s="659"/>
      <c r="AC28" s="659"/>
      <c r="AD28" s="660">
        <v>21057</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1762132</v>
      </c>
      <c r="CS28" s="622"/>
      <c r="CT28" s="622"/>
      <c r="CU28" s="622"/>
      <c r="CV28" s="622"/>
      <c r="CW28" s="622"/>
      <c r="CX28" s="622"/>
      <c r="CY28" s="623"/>
      <c r="CZ28" s="624">
        <v>5.3</v>
      </c>
      <c r="DA28" s="636"/>
      <c r="DB28" s="636"/>
      <c r="DC28" s="637"/>
      <c r="DD28" s="627">
        <v>1678121</v>
      </c>
      <c r="DE28" s="622"/>
      <c r="DF28" s="622"/>
      <c r="DG28" s="622"/>
      <c r="DH28" s="622"/>
      <c r="DI28" s="622"/>
      <c r="DJ28" s="622"/>
      <c r="DK28" s="623"/>
      <c r="DL28" s="627">
        <v>1678121</v>
      </c>
      <c r="DM28" s="622"/>
      <c r="DN28" s="622"/>
      <c r="DO28" s="622"/>
      <c r="DP28" s="622"/>
      <c r="DQ28" s="622"/>
      <c r="DR28" s="622"/>
      <c r="DS28" s="622"/>
      <c r="DT28" s="622"/>
      <c r="DU28" s="622"/>
      <c r="DV28" s="623"/>
      <c r="DW28" s="624">
        <v>10.9</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127847</v>
      </c>
      <c r="S29" s="622"/>
      <c r="T29" s="622"/>
      <c r="U29" s="622"/>
      <c r="V29" s="622"/>
      <c r="W29" s="622"/>
      <c r="X29" s="622"/>
      <c r="Y29" s="623"/>
      <c r="Z29" s="659">
        <v>0.4</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1762132</v>
      </c>
      <c r="CS29" s="634"/>
      <c r="CT29" s="634"/>
      <c r="CU29" s="634"/>
      <c r="CV29" s="634"/>
      <c r="CW29" s="634"/>
      <c r="CX29" s="634"/>
      <c r="CY29" s="635"/>
      <c r="CZ29" s="624">
        <v>5.3</v>
      </c>
      <c r="DA29" s="636"/>
      <c r="DB29" s="636"/>
      <c r="DC29" s="637"/>
      <c r="DD29" s="627">
        <v>1678121</v>
      </c>
      <c r="DE29" s="634"/>
      <c r="DF29" s="634"/>
      <c r="DG29" s="634"/>
      <c r="DH29" s="634"/>
      <c r="DI29" s="634"/>
      <c r="DJ29" s="634"/>
      <c r="DK29" s="635"/>
      <c r="DL29" s="627">
        <v>1678121</v>
      </c>
      <c r="DM29" s="634"/>
      <c r="DN29" s="634"/>
      <c r="DO29" s="634"/>
      <c r="DP29" s="634"/>
      <c r="DQ29" s="634"/>
      <c r="DR29" s="634"/>
      <c r="DS29" s="634"/>
      <c r="DT29" s="634"/>
      <c r="DU29" s="634"/>
      <c r="DV29" s="635"/>
      <c r="DW29" s="624">
        <v>10.9</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5872967</v>
      </c>
      <c r="S30" s="622"/>
      <c r="T30" s="622"/>
      <c r="U30" s="622"/>
      <c r="V30" s="622"/>
      <c r="W30" s="622"/>
      <c r="X30" s="622"/>
      <c r="Y30" s="623"/>
      <c r="Z30" s="659">
        <v>17</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1670093</v>
      </c>
      <c r="CS30" s="622"/>
      <c r="CT30" s="622"/>
      <c r="CU30" s="622"/>
      <c r="CV30" s="622"/>
      <c r="CW30" s="622"/>
      <c r="CX30" s="622"/>
      <c r="CY30" s="623"/>
      <c r="CZ30" s="624">
        <v>5</v>
      </c>
      <c r="DA30" s="636"/>
      <c r="DB30" s="636"/>
      <c r="DC30" s="637"/>
      <c r="DD30" s="627">
        <v>1587384</v>
      </c>
      <c r="DE30" s="622"/>
      <c r="DF30" s="622"/>
      <c r="DG30" s="622"/>
      <c r="DH30" s="622"/>
      <c r="DI30" s="622"/>
      <c r="DJ30" s="622"/>
      <c r="DK30" s="623"/>
      <c r="DL30" s="627">
        <v>1587384</v>
      </c>
      <c r="DM30" s="622"/>
      <c r="DN30" s="622"/>
      <c r="DO30" s="622"/>
      <c r="DP30" s="622"/>
      <c r="DQ30" s="622"/>
      <c r="DR30" s="622"/>
      <c r="DS30" s="622"/>
      <c r="DT30" s="622"/>
      <c r="DU30" s="622"/>
      <c r="DV30" s="623"/>
      <c r="DW30" s="624">
        <v>10.3</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99.6</v>
      </c>
      <c r="BH31" s="684"/>
      <c r="BI31" s="684"/>
      <c r="BJ31" s="684"/>
      <c r="BK31" s="684"/>
      <c r="BL31" s="684"/>
      <c r="BM31" s="685">
        <v>98.5</v>
      </c>
      <c r="BN31" s="684"/>
      <c r="BO31" s="684"/>
      <c r="BP31" s="684"/>
      <c r="BQ31" s="686"/>
      <c r="BR31" s="683">
        <v>99.5</v>
      </c>
      <c r="BS31" s="684"/>
      <c r="BT31" s="684"/>
      <c r="BU31" s="684"/>
      <c r="BV31" s="684"/>
      <c r="BW31" s="684"/>
      <c r="BX31" s="685">
        <v>98.4</v>
      </c>
      <c r="BY31" s="684"/>
      <c r="BZ31" s="684"/>
      <c r="CA31" s="684"/>
      <c r="CB31" s="686"/>
      <c r="CD31" s="642"/>
      <c r="CE31" s="643"/>
      <c r="CF31" s="618" t="s">
        <v>300</v>
      </c>
      <c r="CG31" s="619"/>
      <c r="CH31" s="619"/>
      <c r="CI31" s="619"/>
      <c r="CJ31" s="619"/>
      <c r="CK31" s="619"/>
      <c r="CL31" s="619"/>
      <c r="CM31" s="619"/>
      <c r="CN31" s="619"/>
      <c r="CO31" s="619"/>
      <c r="CP31" s="619"/>
      <c r="CQ31" s="620"/>
      <c r="CR31" s="621">
        <v>92039</v>
      </c>
      <c r="CS31" s="634"/>
      <c r="CT31" s="634"/>
      <c r="CU31" s="634"/>
      <c r="CV31" s="634"/>
      <c r="CW31" s="634"/>
      <c r="CX31" s="634"/>
      <c r="CY31" s="635"/>
      <c r="CZ31" s="624">
        <v>0.3</v>
      </c>
      <c r="DA31" s="636"/>
      <c r="DB31" s="636"/>
      <c r="DC31" s="637"/>
      <c r="DD31" s="627">
        <v>90737</v>
      </c>
      <c r="DE31" s="634"/>
      <c r="DF31" s="634"/>
      <c r="DG31" s="634"/>
      <c r="DH31" s="634"/>
      <c r="DI31" s="634"/>
      <c r="DJ31" s="634"/>
      <c r="DK31" s="635"/>
      <c r="DL31" s="627">
        <v>90737</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3014894</v>
      </c>
      <c r="S32" s="622"/>
      <c r="T32" s="622"/>
      <c r="U32" s="622"/>
      <c r="V32" s="622"/>
      <c r="W32" s="622"/>
      <c r="X32" s="622"/>
      <c r="Y32" s="623"/>
      <c r="Z32" s="659">
        <v>8.6999999999999993</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4"/>
      <c r="AU32" s="214" t="s">
        <v>302</v>
      </c>
      <c r="AX32" s="618" t="s">
        <v>303</v>
      </c>
      <c r="AY32" s="619"/>
      <c r="AZ32" s="619"/>
      <c r="BA32" s="619"/>
      <c r="BB32" s="619"/>
      <c r="BC32" s="619"/>
      <c r="BD32" s="619"/>
      <c r="BE32" s="619"/>
      <c r="BF32" s="620"/>
      <c r="BG32" s="687">
        <v>99.5</v>
      </c>
      <c r="BH32" s="634"/>
      <c r="BI32" s="634"/>
      <c r="BJ32" s="634"/>
      <c r="BK32" s="634"/>
      <c r="BL32" s="634"/>
      <c r="BM32" s="625">
        <v>98.6</v>
      </c>
      <c r="BN32" s="634"/>
      <c r="BO32" s="634"/>
      <c r="BP32" s="634"/>
      <c r="BQ32" s="657"/>
      <c r="BR32" s="687">
        <v>99.5</v>
      </c>
      <c r="BS32" s="634"/>
      <c r="BT32" s="634"/>
      <c r="BU32" s="634"/>
      <c r="BV32" s="634"/>
      <c r="BW32" s="634"/>
      <c r="BX32" s="625">
        <v>98.5</v>
      </c>
      <c r="BY32" s="634"/>
      <c r="BZ32" s="634"/>
      <c r="CA32" s="634"/>
      <c r="CB32" s="657"/>
      <c r="CD32" s="644"/>
      <c r="CE32" s="645"/>
      <c r="CF32" s="618" t="s">
        <v>304</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122959</v>
      </c>
      <c r="S33" s="622"/>
      <c r="T33" s="622"/>
      <c r="U33" s="622"/>
      <c r="V33" s="622"/>
      <c r="W33" s="622"/>
      <c r="X33" s="622"/>
      <c r="Y33" s="623"/>
      <c r="Z33" s="659">
        <v>0.4</v>
      </c>
      <c r="AA33" s="659"/>
      <c r="AB33" s="659"/>
      <c r="AC33" s="659"/>
      <c r="AD33" s="660">
        <v>10535</v>
      </c>
      <c r="AE33" s="660"/>
      <c r="AF33" s="660"/>
      <c r="AG33" s="660"/>
      <c r="AH33" s="660"/>
      <c r="AI33" s="660"/>
      <c r="AJ33" s="660"/>
      <c r="AK33" s="660"/>
      <c r="AL33" s="624">
        <v>0.1</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99.5</v>
      </c>
      <c r="BH33" s="606"/>
      <c r="BI33" s="606"/>
      <c r="BJ33" s="606"/>
      <c r="BK33" s="606"/>
      <c r="BL33" s="606"/>
      <c r="BM33" s="652">
        <v>98.2</v>
      </c>
      <c r="BN33" s="606"/>
      <c r="BO33" s="606"/>
      <c r="BP33" s="606"/>
      <c r="BQ33" s="669"/>
      <c r="BR33" s="682">
        <v>99.4</v>
      </c>
      <c r="BS33" s="606"/>
      <c r="BT33" s="606"/>
      <c r="BU33" s="606"/>
      <c r="BV33" s="606"/>
      <c r="BW33" s="606"/>
      <c r="BX33" s="652">
        <v>98.1</v>
      </c>
      <c r="BY33" s="606"/>
      <c r="BZ33" s="606"/>
      <c r="CA33" s="606"/>
      <c r="CB33" s="669"/>
      <c r="CD33" s="618" t="s">
        <v>307</v>
      </c>
      <c r="CE33" s="619"/>
      <c r="CF33" s="619"/>
      <c r="CG33" s="619"/>
      <c r="CH33" s="619"/>
      <c r="CI33" s="619"/>
      <c r="CJ33" s="619"/>
      <c r="CK33" s="619"/>
      <c r="CL33" s="619"/>
      <c r="CM33" s="619"/>
      <c r="CN33" s="619"/>
      <c r="CO33" s="619"/>
      <c r="CP33" s="619"/>
      <c r="CQ33" s="620"/>
      <c r="CR33" s="621">
        <v>16640774</v>
      </c>
      <c r="CS33" s="634"/>
      <c r="CT33" s="634"/>
      <c r="CU33" s="634"/>
      <c r="CV33" s="634"/>
      <c r="CW33" s="634"/>
      <c r="CX33" s="634"/>
      <c r="CY33" s="635"/>
      <c r="CZ33" s="624">
        <v>50.1</v>
      </c>
      <c r="DA33" s="636"/>
      <c r="DB33" s="636"/>
      <c r="DC33" s="637"/>
      <c r="DD33" s="627">
        <v>9565301</v>
      </c>
      <c r="DE33" s="634"/>
      <c r="DF33" s="634"/>
      <c r="DG33" s="634"/>
      <c r="DH33" s="634"/>
      <c r="DI33" s="634"/>
      <c r="DJ33" s="634"/>
      <c r="DK33" s="635"/>
      <c r="DL33" s="627">
        <v>6243849</v>
      </c>
      <c r="DM33" s="634"/>
      <c r="DN33" s="634"/>
      <c r="DO33" s="634"/>
      <c r="DP33" s="634"/>
      <c r="DQ33" s="634"/>
      <c r="DR33" s="634"/>
      <c r="DS33" s="634"/>
      <c r="DT33" s="634"/>
      <c r="DU33" s="634"/>
      <c r="DV33" s="635"/>
      <c r="DW33" s="624">
        <v>40.6</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2416182</v>
      </c>
      <c r="S34" s="622"/>
      <c r="T34" s="622"/>
      <c r="U34" s="622"/>
      <c r="V34" s="622"/>
      <c r="W34" s="622"/>
      <c r="X34" s="622"/>
      <c r="Y34" s="623"/>
      <c r="Z34" s="659">
        <v>7</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4945875</v>
      </c>
      <c r="CS34" s="622"/>
      <c r="CT34" s="622"/>
      <c r="CU34" s="622"/>
      <c r="CV34" s="622"/>
      <c r="CW34" s="622"/>
      <c r="CX34" s="622"/>
      <c r="CY34" s="623"/>
      <c r="CZ34" s="624">
        <v>14.9</v>
      </c>
      <c r="DA34" s="636"/>
      <c r="DB34" s="636"/>
      <c r="DC34" s="637"/>
      <c r="DD34" s="627">
        <v>2077871</v>
      </c>
      <c r="DE34" s="622"/>
      <c r="DF34" s="622"/>
      <c r="DG34" s="622"/>
      <c r="DH34" s="622"/>
      <c r="DI34" s="622"/>
      <c r="DJ34" s="622"/>
      <c r="DK34" s="623"/>
      <c r="DL34" s="627">
        <v>1713205</v>
      </c>
      <c r="DM34" s="622"/>
      <c r="DN34" s="622"/>
      <c r="DO34" s="622"/>
      <c r="DP34" s="622"/>
      <c r="DQ34" s="622"/>
      <c r="DR34" s="622"/>
      <c r="DS34" s="622"/>
      <c r="DT34" s="622"/>
      <c r="DU34" s="622"/>
      <c r="DV34" s="623"/>
      <c r="DW34" s="624">
        <v>11.1</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2610305</v>
      </c>
      <c r="S35" s="622"/>
      <c r="T35" s="622"/>
      <c r="U35" s="622"/>
      <c r="V35" s="622"/>
      <c r="W35" s="622"/>
      <c r="X35" s="622"/>
      <c r="Y35" s="623"/>
      <c r="Z35" s="659">
        <v>7.6</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125850</v>
      </c>
      <c r="CS35" s="634"/>
      <c r="CT35" s="634"/>
      <c r="CU35" s="634"/>
      <c r="CV35" s="634"/>
      <c r="CW35" s="634"/>
      <c r="CX35" s="634"/>
      <c r="CY35" s="635"/>
      <c r="CZ35" s="624">
        <v>0.4</v>
      </c>
      <c r="DA35" s="636"/>
      <c r="DB35" s="636"/>
      <c r="DC35" s="637"/>
      <c r="DD35" s="627">
        <v>89873</v>
      </c>
      <c r="DE35" s="634"/>
      <c r="DF35" s="634"/>
      <c r="DG35" s="634"/>
      <c r="DH35" s="634"/>
      <c r="DI35" s="634"/>
      <c r="DJ35" s="634"/>
      <c r="DK35" s="635"/>
      <c r="DL35" s="627">
        <v>87281</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1268400</v>
      </c>
      <c r="S36" s="622"/>
      <c r="T36" s="622"/>
      <c r="U36" s="622"/>
      <c r="V36" s="622"/>
      <c r="W36" s="622"/>
      <c r="X36" s="622"/>
      <c r="Y36" s="623"/>
      <c r="Z36" s="659">
        <v>3.7</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3965595</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296893</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4130935</v>
      </c>
      <c r="CS36" s="622"/>
      <c r="CT36" s="622"/>
      <c r="CU36" s="622"/>
      <c r="CV36" s="622"/>
      <c r="CW36" s="622"/>
      <c r="CX36" s="622"/>
      <c r="CY36" s="623"/>
      <c r="CZ36" s="624">
        <v>12.4</v>
      </c>
      <c r="DA36" s="636"/>
      <c r="DB36" s="636"/>
      <c r="DC36" s="637"/>
      <c r="DD36" s="627">
        <v>3275342</v>
      </c>
      <c r="DE36" s="622"/>
      <c r="DF36" s="622"/>
      <c r="DG36" s="622"/>
      <c r="DH36" s="622"/>
      <c r="DI36" s="622"/>
      <c r="DJ36" s="622"/>
      <c r="DK36" s="623"/>
      <c r="DL36" s="627">
        <v>2532049</v>
      </c>
      <c r="DM36" s="622"/>
      <c r="DN36" s="622"/>
      <c r="DO36" s="622"/>
      <c r="DP36" s="622"/>
      <c r="DQ36" s="622"/>
      <c r="DR36" s="622"/>
      <c r="DS36" s="622"/>
      <c r="DT36" s="622"/>
      <c r="DU36" s="622"/>
      <c r="DV36" s="623"/>
      <c r="DW36" s="624">
        <v>16.5</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560727</v>
      </c>
      <c r="S37" s="622"/>
      <c r="T37" s="622"/>
      <c r="U37" s="622"/>
      <c r="V37" s="622"/>
      <c r="W37" s="622"/>
      <c r="X37" s="622"/>
      <c r="Y37" s="623"/>
      <c r="Z37" s="659">
        <v>1.6</v>
      </c>
      <c r="AA37" s="659"/>
      <c r="AB37" s="659"/>
      <c r="AC37" s="659"/>
      <c r="AD37" s="660">
        <v>186</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691171</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198495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1937580</v>
      </c>
      <c r="CS37" s="634"/>
      <c r="CT37" s="634"/>
      <c r="CU37" s="634"/>
      <c r="CV37" s="634"/>
      <c r="CW37" s="634"/>
      <c r="CX37" s="634"/>
      <c r="CY37" s="635"/>
      <c r="CZ37" s="624">
        <v>5.8</v>
      </c>
      <c r="DA37" s="636"/>
      <c r="DB37" s="636"/>
      <c r="DC37" s="637"/>
      <c r="DD37" s="627">
        <v>1933201</v>
      </c>
      <c r="DE37" s="634"/>
      <c r="DF37" s="634"/>
      <c r="DG37" s="634"/>
      <c r="DH37" s="634"/>
      <c r="DI37" s="634"/>
      <c r="DJ37" s="634"/>
      <c r="DK37" s="635"/>
      <c r="DL37" s="627">
        <v>1869787</v>
      </c>
      <c r="DM37" s="634"/>
      <c r="DN37" s="634"/>
      <c r="DO37" s="634"/>
      <c r="DP37" s="634"/>
      <c r="DQ37" s="634"/>
      <c r="DR37" s="634"/>
      <c r="DS37" s="634"/>
      <c r="DT37" s="634"/>
      <c r="DU37" s="634"/>
      <c r="DV37" s="635"/>
      <c r="DW37" s="624">
        <v>12.2</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1961074</v>
      </c>
      <c r="S38" s="622"/>
      <c r="T38" s="622"/>
      <c r="U38" s="622"/>
      <c r="V38" s="622"/>
      <c r="W38" s="622"/>
      <c r="X38" s="622"/>
      <c r="Y38" s="623"/>
      <c r="Z38" s="659">
        <v>5.7</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444576</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6705</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2518212</v>
      </c>
      <c r="CS38" s="622"/>
      <c r="CT38" s="622"/>
      <c r="CU38" s="622"/>
      <c r="CV38" s="622"/>
      <c r="CW38" s="622"/>
      <c r="CX38" s="622"/>
      <c r="CY38" s="623"/>
      <c r="CZ38" s="624">
        <v>7.6</v>
      </c>
      <c r="DA38" s="636"/>
      <c r="DB38" s="636"/>
      <c r="DC38" s="637"/>
      <c r="DD38" s="627">
        <v>2024545</v>
      </c>
      <c r="DE38" s="622"/>
      <c r="DF38" s="622"/>
      <c r="DG38" s="622"/>
      <c r="DH38" s="622"/>
      <c r="DI38" s="622"/>
      <c r="DJ38" s="622"/>
      <c r="DK38" s="623"/>
      <c r="DL38" s="627">
        <v>1911314</v>
      </c>
      <c r="DM38" s="622"/>
      <c r="DN38" s="622"/>
      <c r="DO38" s="622"/>
      <c r="DP38" s="622"/>
      <c r="DQ38" s="622"/>
      <c r="DR38" s="622"/>
      <c r="DS38" s="622"/>
      <c r="DT38" s="622"/>
      <c r="DU38" s="622"/>
      <c r="DV38" s="623"/>
      <c r="DW38" s="624">
        <v>12.4</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v>220846</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10020</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3717818</v>
      </c>
      <c r="CS39" s="634"/>
      <c r="CT39" s="634"/>
      <c r="CU39" s="634"/>
      <c r="CV39" s="634"/>
      <c r="CW39" s="634"/>
      <c r="CX39" s="634"/>
      <c r="CY39" s="635"/>
      <c r="CZ39" s="624">
        <v>11.2</v>
      </c>
      <c r="DA39" s="636"/>
      <c r="DB39" s="636"/>
      <c r="DC39" s="637"/>
      <c r="DD39" s="627">
        <v>1195586</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112974</v>
      </c>
      <c r="S40" s="622"/>
      <c r="T40" s="622"/>
      <c r="U40" s="622"/>
      <c r="V40" s="622"/>
      <c r="W40" s="622"/>
      <c r="X40" s="622"/>
      <c r="Y40" s="623"/>
      <c r="Z40" s="659">
        <v>0.3</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v>90790</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114</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1202084</v>
      </c>
      <c r="CS40" s="622"/>
      <c r="CT40" s="622"/>
      <c r="CU40" s="622"/>
      <c r="CV40" s="622"/>
      <c r="CW40" s="622"/>
      <c r="CX40" s="622"/>
      <c r="CY40" s="623"/>
      <c r="CZ40" s="624">
        <v>3.6</v>
      </c>
      <c r="DA40" s="636"/>
      <c r="DB40" s="636"/>
      <c r="DC40" s="637"/>
      <c r="DD40" s="627">
        <v>902084</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34551792</v>
      </c>
      <c r="S41" s="646"/>
      <c r="T41" s="646"/>
      <c r="U41" s="646"/>
      <c r="V41" s="646"/>
      <c r="W41" s="646"/>
      <c r="X41" s="646"/>
      <c r="Y41" s="649"/>
      <c r="Z41" s="650">
        <v>100</v>
      </c>
      <c r="AA41" s="650"/>
      <c r="AB41" s="650"/>
      <c r="AC41" s="650"/>
      <c r="AD41" s="651">
        <v>15254733</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575514</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1942698</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466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3371487</v>
      </c>
      <c r="CS42" s="634"/>
      <c r="CT42" s="634"/>
      <c r="CU42" s="634"/>
      <c r="CV42" s="634"/>
      <c r="CW42" s="634"/>
      <c r="CX42" s="634"/>
      <c r="CY42" s="635"/>
      <c r="CZ42" s="624">
        <v>10.1</v>
      </c>
      <c r="DA42" s="636"/>
      <c r="DB42" s="636"/>
      <c r="DC42" s="637"/>
      <c r="DD42" s="627">
        <v>517422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89985</v>
      </c>
      <c r="CS43" s="634"/>
      <c r="CT43" s="634"/>
      <c r="CU43" s="634"/>
      <c r="CV43" s="634"/>
      <c r="CW43" s="634"/>
      <c r="CX43" s="634"/>
      <c r="CY43" s="635"/>
      <c r="CZ43" s="624">
        <v>0.3</v>
      </c>
      <c r="DA43" s="636"/>
      <c r="DB43" s="636"/>
      <c r="DC43" s="637"/>
      <c r="DD43" s="627">
        <v>60549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3244469</v>
      </c>
      <c r="CS44" s="622"/>
      <c r="CT44" s="622"/>
      <c r="CU44" s="622"/>
      <c r="CV44" s="622"/>
      <c r="CW44" s="622"/>
      <c r="CX44" s="622"/>
      <c r="CY44" s="623"/>
      <c r="CZ44" s="624">
        <v>9.8000000000000007</v>
      </c>
      <c r="DA44" s="625"/>
      <c r="DB44" s="625"/>
      <c r="DC44" s="626"/>
      <c r="DD44" s="627">
        <v>499386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1407907</v>
      </c>
      <c r="CS45" s="634"/>
      <c r="CT45" s="634"/>
      <c r="CU45" s="634"/>
      <c r="CV45" s="634"/>
      <c r="CW45" s="634"/>
      <c r="CX45" s="634"/>
      <c r="CY45" s="635"/>
      <c r="CZ45" s="624">
        <v>4.2</v>
      </c>
      <c r="DA45" s="636"/>
      <c r="DB45" s="636"/>
      <c r="DC45" s="637"/>
      <c r="DD45" s="627">
        <v>82074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1750359</v>
      </c>
      <c r="CS46" s="622"/>
      <c r="CT46" s="622"/>
      <c r="CU46" s="622"/>
      <c r="CV46" s="622"/>
      <c r="CW46" s="622"/>
      <c r="CX46" s="622"/>
      <c r="CY46" s="623"/>
      <c r="CZ46" s="624">
        <v>5.3</v>
      </c>
      <c r="DA46" s="625"/>
      <c r="DB46" s="625"/>
      <c r="DC46" s="626"/>
      <c r="DD46" s="627">
        <v>412465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127018</v>
      </c>
      <c r="CS47" s="634"/>
      <c r="CT47" s="634"/>
      <c r="CU47" s="634"/>
      <c r="CV47" s="634"/>
      <c r="CW47" s="634"/>
      <c r="CX47" s="634"/>
      <c r="CY47" s="635"/>
      <c r="CZ47" s="624">
        <v>0.4</v>
      </c>
      <c r="DA47" s="636"/>
      <c r="DB47" s="636"/>
      <c r="DC47" s="637"/>
      <c r="DD47" s="627">
        <v>18036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33236164</v>
      </c>
      <c r="CS49" s="606"/>
      <c r="CT49" s="606"/>
      <c r="CU49" s="606"/>
      <c r="CV49" s="606"/>
      <c r="CW49" s="606"/>
      <c r="CX49" s="606"/>
      <c r="CY49" s="607"/>
      <c r="CZ49" s="608">
        <v>100</v>
      </c>
      <c r="DA49" s="609"/>
      <c r="DB49" s="609"/>
      <c r="DC49" s="610"/>
      <c r="DD49" s="611">
        <v>17783586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P/Lk4AcF5C07fpKk5jYF/2vxM7lRfApkLC6zsFqSQRdWZuvogPDLK7uqCgQQTl35CLk/zlwzHILg30kyodxIkg==" saltValue="OZdMa5OxdhKA1dI98rAeH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P1" zoomScale="70" zoomScaleNormal="25" zoomScaleSheetLayoutView="70" workbookViewId="0">
      <selection activeCell="BR8" sqref="BR8"/>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34597</v>
      </c>
      <c r="R7" s="1103"/>
      <c r="S7" s="1103"/>
      <c r="T7" s="1103"/>
      <c r="U7" s="1103"/>
      <c r="V7" s="1103">
        <v>33281</v>
      </c>
      <c r="W7" s="1103"/>
      <c r="X7" s="1103"/>
      <c r="Y7" s="1103"/>
      <c r="Z7" s="1103"/>
      <c r="AA7" s="1103">
        <v>1316</v>
      </c>
      <c r="AB7" s="1103"/>
      <c r="AC7" s="1103"/>
      <c r="AD7" s="1103"/>
      <c r="AE7" s="1104"/>
      <c r="AF7" s="1105">
        <v>902</v>
      </c>
      <c r="AG7" s="1106"/>
      <c r="AH7" s="1106"/>
      <c r="AI7" s="1106"/>
      <c r="AJ7" s="1107"/>
      <c r="AK7" s="1108">
        <v>2610</v>
      </c>
      <c r="AL7" s="1109"/>
      <c r="AM7" s="1109"/>
      <c r="AN7" s="1109"/>
      <c r="AO7" s="1109"/>
      <c r="AP7" s="1109">
        <v>21535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564</v>
      </c>
      <c r="BS7" s="1099" t="s">
        <v>557</v>
      </c>
      <c r="BT7" s="1100"/>
      <c r="BU7" s="1100"/>
      <c r="BV7" s="1100"/>
      <c r="BW7" s="1100"/>
      <c r="BX7" s="1100"/>
      <c r="BY7" s="1100"/>
      <c r="BZ7" s="1100"/>
      <c r="CA7" s="1100"/>
      <c r="CB7" s="1100"/>
      <c r="CC7" s="1100"/>
      <c r="CD7" s="1100"/>
      <c r="CE7" s="1100"/>
      <c r="CF7" s="1100"/>
      <c r="CG7" s="1112"/>
      <c r="CH7" s="1096">
        <v>2</v>
      </c>
      <c r="CI7" s="1097"/>
      <c r="CJ7" s="1097"/>
      <c r="CK7" s="1097"/>
      <c r="CL7" s="1098"/>
      <c r="CM7" s="1096">
        <v>105</v>
      </c>
      <c r="CN7" s="1097"/>
      <c r="CO7" s="1097"/>
      <c r="CP7" s="1097"/>
      <c r="CQ7" s="1098"/>
      <c r="CR7" s="1096">
        <v>1</v>
      </c>
      <c r="CS7" s="1097"/>
      <c r="CT7" s="1097"/>
      <c r="CU7" s="1097"/>
      <c r="CV7" s="1098"/>
      <c r="CW7" s="1096" t="s">
        <v>545</v>
      </c>
      <c r="CX7" s="1097"/>
      <c r="CY7" s="1097"/>
      <c r="CZ7" s="1097"/>
      <c r="DA7" s="1098"/>
      <c r="DB7" s="1096" t="s">
        <v>545</v>
      </c>
      <c r="DC7" s="1097"/>
      <c r="DD7" s="1097"/>
      <c r="DE7" s="1097"/>
      <c r="DF7" s="1098"/>
      <c r="DG7" s="1096" t="s">
        <v>545</v>
      </c>
      <c r="DH7" s="1097"/>
      <c r="DI7" s="1097"/>
      <c r="DJ7" s="1097"/>
      <c r="DK7" s="1098"/>
      <c r="DL7" s="1096">
        <v>1770</v>
      </c>
      <c r="DM7" s="1097"/>
      <c r="DN7" s="1097"/>
      <c r="DO7" s="1097"/>
      <c r="DP7" s="1098"/>
      <c r="DQ7" s="1096">
        <v>72</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563</v>
      </c>
      <c r="BT8" s="993"/>
      <c r="BU8" s="993"/>
      <c r="BV8" s="993"/>
      <c r="BW8" s="993"/>
      <c r="BX8" s="993"/>
      <c r="BY8" s="993"/>
      <c r="BZ8" s="993"/>
      <c r="CA8" s="993"/>
      <c r="CB8" s="993"/>
      <c r="CC8" s="993"/>
      <c r="CD8" s="993"/>
      <c r="CE8" s="993"/>
      <c r="CF8" s="993"/>
      <c r="CG8" s="1014"/>
      <c r="CH8" s="989">
        <v>1</v>
      </c>
      <c r="CI8" s="990"/>
      <c r="CJ8" s="990"/>
      <c r="CK8" s="990"/>
      <c r="CL8" s="991"/>
      <c r="CM8" s="989">
        <v>49</v>
      </c>
      <c r="CN8" s="990"/>
      <c r="CO8" s="990"/>
      <c r="CP8" s="990"/>
      <c r="CQ8" s="991"/>
      <c r="CR8" s="989">
        <v>14</v>
      </c>
      <c r="CS8" s="990"/>
      <c r="CT8" s="990"/>
      <c r="CU8" s="990"/>
      <c r="CV8" s="991"/>
      <c r="CW8" s="989" t="s">
        <v>545</v>
      </c>
      <c r="CX8" s="990"/>
      <c r="CY8" s="990"/>
      <c r="CZ8" s="990"/>
      <c r="DA8" s="991"/>
      <c r="DB8" s="989" t="s">
        <v>545</v>
      </c>
      <c r="DC8" s="990"/>
      <c r="DD8" s="990"/>
      <c r="DE8" s="990"/>
      <c r="DF8" s="991"/>
      <c r="DG8" s="989" t="s">
        <v>545</v>
      </c>
      <c r="DH8" s="990"/>
      <c r="DI8" s="990"/>
      <c r="DJ8" s="990"/>
      <c r="DK8" s="991"/>
      <c r="DL8" s="989" t="s">
        <v>545</v>
      </c>
      <c r="DM8" s="990"/>
      <c r="DN8" s="990"/>
      <c r="DO8" s="990"/>
      <c r="DP8" s="991"/>
      <c r="DQ8" s="989" t="s">
        <v>545</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v>34597</v>
      </c>
      <c r="R23" s="1061"/>
      <c r="S23" s="1061"/>
      <c r="T23" s="1061"/>
      <c r="U23" s="1061"/>
      <c r="V23" s="1061">
        <v>33281</v>
      </c>
      <c r="W23" s="1061"/>
      <c r="X23" s="1061"/>
      <c r="Y23" s="1061"/>
      <c r="Z23" s="1061"/>
      <c r="AA23" s="1061">
        <v>1316</v>
      </c>
      <c r="AB23" s="1061"/>
      <c r="AC23" s="1061"/>
      <c r="AD23" s="1061"/>
      <c r="AE23" s="1068"/>
      <c r="AF23" s="1069">
        <v>902</v>
      </c>
      <c r="AG23" s="1061"/>
      <c r="AH23" s="1061"/>
      <c r="AI23" s="1061"/>
      <c r="AJ23" s="1070"/>
      <c r="AK23" s="1071"/>
      <c r="AL23" s="1072"/>
      <c r="AM23" s="1072"/>
      <c r="AN23" s="1072"/>
      <c r="AO23" s="1072"/>
      <c r="AP23" s="1061">
        <v>21535</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7197</v>
      </c>
      <c r="R28" s="1051"/>
      <c r="S28" s="1051"/>
      <c r="T28" s="1051"/>
      <c r="U28" s="1051"/>
      <c r="V28" s="1051">
        <v>6900</v>
      </c>
      <c r="W28" s="1051"/>
      <c r="X28" s="1051"/>
      <c r="Y28" s="1051"/>
      <c r="Z28" s="1051"/>
      <c r="AA28" s="1051">
        <v>297</v>
      </c>
      <c r="AB28" s="1051"/>
      <c r="AC28" s="1051"/>
      <c r="AD28" s="1051"/>
      <c r="AE28" s="1052"/>
      <c r="AF28" s="1053">
        <v>297</v>
      </c>
      <c r="AG28" s="1051"/>
      <c r="AH28" s="1051"/>
      <c r="AI28" s="1051"/>
      <c r="AJ28" s="1054"/>
      <c r="AK28" s="1042">
        <v>626</v>
      </c>
      <c r="AL28" s="1043"/>
      <c r="AM28" s="1043"/>
      <c r="AN28" s="1043"/>
      <c r="AO28" s="1043"/>
      <c r="AP28" s="1043" t="s">
        <v>545</v>
      </c>
      <c r="AQ28" s="1043"/>
      <c r="AR28" s="1043"/>
      <c r="AS28" s="1043"/>
      <c r="AT28" s="1043"/>
      <c r="AU28" s="1043" t="s">
        <v>545</v>
      </c>
      <c r="AV28" s="1043"/>
      <c r="AW28" s="1043"/>
      <c r="AX28" s="1043"/>
      <c r="AY28" s="1043"/>
      <c r="AZ28" s="1044" t="s">
        <v>545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6558</v>
      </c>
      <c r="R29" s="1039"/>
      <c r="S29" s="1039"/>
      <c r="T29" s="1039"/>
      <c r="U29" s="1039"/>
      <c r="V29" s="1039">
        <v>6324</v>
      </c>
      <c r="W29" s="1039"/>
      <c r="X29" s="1039"/>
      <c r="Y29" s="1039"/>
      <c r="Z29" s="1039"/>
      <c r="AA29" s="1039">
        <v>233</v>
      </c>
      <c r="AB29" s="1039"/>
      <c r="AC29" s="1039"/>
      <c r="AD29" s="1039"/>
      <c r="AE29" s="1040"/>
      <c r="AF29" s="1035">
        <v>233</v>
      </c>
      <c r="AG29" s="1036"/>
      <c r="AH29" s="1036"/>
      <c r="AI29" s="1036"/>
      <c r="AJ29" s="1037"/>
      <c r="AK29" s="980">
        <v>947</v>
      </c>
      <c r="AL29" s="971"/>
      <c r="AM29" s="971"/>
      <c r="AN29" s="971"/>
      <c r="AO29" s="971"/>
      <c r="AP29" s="971" t="s">
        <v>545</v>
      </c>
      <c r="AQ29" s="971"/>
      <c r="AR29" s="971"/>
      <c r="AS29" s="971"/>
      <c r="AT29" s="971"/>
      <c r="AU29" s="971" t="s">
        <v>545</v>
      </c>
      <c r="AV29" s="971"/>
      <c r="AW29" s="971"/>
      <c r="AX29" s="971"/>
      <c r="AY29" s="971"/>
      <c r="AZ29" s="1041" t="s">
        <v>545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1560</v>
      </c>
      <c r="R30" s="1039"/>
      <c r="S30" s="1039"/>
      <c r="T30" s="1039"/>
      <c r="U30" s="1039"/>
      <c r="V30" s="1039">
        <v>1552</v>
      </c>
      <c r="W30" s="1039"/>
      <c r="X30" s="1039"/>
      <c r="Y30" s="1039"/>
      <c r="Z30" s="1039"/>
      <c r="AA30" s="1039">
        <v>8</v>
      </c>
      <c r="AB30" s="1039"/>
      <c r="AC30" s="1039"/>
      <c r="AD30" s="1039"/>
      <c r="AE30" s="1040"/>
      <c r="AF30" s="1035">
        <v>8</v>
      </c>
      <c r="AG30" s="1036"/>
      <c r="AH30" s="1036"/>
      <c r="AI30" s="1036"/>
      <c r="AJ30" s="1037"/>
      <c r="AK30" s="980">
        <v>275</v>
      </c>
      <c r="AL30" s="971"/>
      <c r="AM30" s="971"/>
      <c r="AN30" s="971"/>
      <c r="AO30" s="971"/>
      <c r="AP30" s="971" t="s">
        <v>545</v>
      </c>
      <c r="AQ30" s="971"/>
      <c r="AR30" s="971"/>
      <c r="AS30" s="971"/>
      <c r="AT30" s="971"/>
      <c r="AU30" s="971" t="s">
        <v>545</v>
      </c>
      <c r="AV30" s="971"/>
      <c r="AW30" s="971"/>
      <c r="AX30" s="971"/>
      <c r="AY30" s="971"/>
      <c r="AZ30" s="1041" t="s">
        <v>545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1382</v>
      </c>
      <c r="R31" s="1039"/>
      <c r="S31" s="1039"/>
      <c r="T31" s="1039"/>
      <c r="U31" s="1039"/>
      <c r="V31" s="1039">
        <v>1301</v>
      </c>
      <c r="W31" s="1039"/>
      <c r="X31" s="1039"/>
      <c r="Y31" s="1039"/>
      <c r="Z31" s="1039"/>
      <c r="AA31" s="1039">
        <v>81</v>
      </c>
      <c r="AB31" s="1039"/>
      <c r="AC31" s="1039"/>
      <c r="AD31" s="1039"/>
      <c r="AE31" s="1040"/>
      <c r="AF31" s="1035">
        <v>2364</v>
      </c>
      <c r="AG31" s="1036"/>
      <c r="AH31" s="1036"/>
      <c r="AI31" s="1036"/>
      <c r="AJ31" s="1037"/>
      <c r="AK31" s="980">
        <v>91</v>
      </c>
      <c r="AL31" s="971"/>
      <c r="AM31" s="971"/>
      <c r="AN31" s="971"/>
      <c r="AO31" s="971"/>
      <c r="AP31" s="971">
        <v>5094</v>
      </c>
      <c r="AQ31" s="971"/>
      <c r="AR31" s="971"/>
      <c r="AS31" s="971"/>
      <c r="AT31" s="971"/>
      <c r="AU31" s="971">
        <v>627</v>
      </c>
      <c r="AV31" s="971"/>
      <c r="AW31" s="971"/>
      <c r="AX31" s="971"/>
      <c r="AY31" s="971"/>
      <c r="AZ31" s="1041" t="s">
        <v>545</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v>971</v>
      </c>
      <c r="R32" s="1039"/>
      <c r="S32" s="1039"/>
      <c r="T32" s="1039"/>
      <c r="U32" s="1039"/>
      <c r="V32" s="1039">
        <v>895</v>
      </c>
      <c r="W32" s="1039"/>
      <c r="X32" s="1039"/>
      <c r="Y32" s="1039"/>
      <c r="Z32" s="1039"/>
      <c r="AA32" s="1039">
        <v>76</v>
      </c>
      <c r="AB32" s="1039"/>
      <c r="AC32" s="1039"/>
      <c r="AD32" s="1039"/>
      <c r="AE32" s="1040"/>
      <c r="AF32" s="1035">
        <v>1485</v>
      </c>
      <c r="AG32" s="1036"/>
      <c r="AH32" s="1036"/>
      <c r="AI32" s="1036"/>
      <c r="AJ32" s="1037"/>
      <c r="AK32" s="980">
        <v>445</v>
      </c>
      <c r="AL32" s="971"/>
      <c r="AM32" s="971"/>
      <c r="AN32" s="971"/>
      <c r="AO32" s="971"/>
      <c r="AP32" s="971">
        <v>7353</v>
      </c>
      <c r="AQ32" s="971"/>
      <c r="AR32" s="971"/>
      <c r="AS32" s="971"/>
      <c r="AT32" s="971"/>
      <c r="AU32" s="971">
        <v>3493</v>
      </c>
      <c r="AV32" s="971"/>
      <c r="AW32" s="971"/>
      <c r="AX32" s="971"/>
      <c r="AY32" s="971"/>
      <c r="AZ32" s="1041" t="s">
        <v>545</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394</v>
      </c>
      <c r="C33" s="1031"/>
      <c r="D33" s="1031"/>
      <c r="E33" s="1031"/>
      <c r="F33" s="1031"/>
      <c r="G33" s="1031"/>
      <c r="H33" s="1031"/>
      <c r="I33" s="1031"/>
      <c r="J33" s="1031"/>
      <c r="K33" s="1031"/>
      <c r="L33" s="1031"/>
      <c r="M33" s="1031"/>
      <c r="N33" s="1031"/>
      <c r="O33" s="1031"/>
      <c r="P33" s="1032"/>
      <c r="Q33" s="1038">
        <v>1220</v>
      </c>
      <c r="R33" s="1039"/>
      <c r="S33" s="1039"/>
      <c r="T33" s="1039"/>
      <c r="U33" s="1039"/>
      <c r="V33" s="1039">
        <v>1198</v>
      </c>
      <c r="W33" s="1039"/>
      <c r="X33" s="1039"/>
      <c r="Y33" s="1039"/>
      <c r="Z33" s="1039"/>
      <c r="AA33" s="1039">
        <v>21</v>
      </c>
      <c r="AB33" s="1039"/>
      <c r="AC33" s="1039"/>
      <c r="AD33" s="1039"/>
      <c r="AE33" s="1040"/>
      <c r="AF33" s="1035">
        <v>58</v>
      </c>
      <c r="AG33" s="1036"/>
      <c r="AH33" s="1036"/>
      <c r="AI33" s="1036"/>
      <c r="AJ33" s="1037"/>
      <c r="AK33" s="980">
        <v>691</v>
      </c>
      <c r="AL33" s="971"/>
      <c r="AM33" s="971"/>
      <c r="AN33" s="971"/>
      <c r="AO33" s="971"/>
      <c r="AP33" s="971">
        <v>6706</v>
      </c>
      <c r="AQ33" s="971"/>
      <c r="AR33" s="971"/>
      <c r="AS33" s="971"/>
      <c r="AT33" s="971"/>
      <c r="AU33" s="971">
        <v>3910</v>
      </c>
      <c r="AV33" s="971"/>
      <c r="AW33" s="971"/>
      <c r="AX33" s="971"/>
      <c r="AY33" s="971"/>
      <c r="AZ33" s="1041" t="s">
        <v>545</v>
      </c>
      <c r="BA33" s="1041"/>
      <c r="BB33" s="1041"/>
      <c r="BC33" s="1041"/>
      <c r="BD33" s="1041"/>
      <c r="BE33" s="972" t="s">
        <v>392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4445</v>
      </c>
      <c r="AG63" s="959"/>
      <c r="AH63" s="959"/>
      <c r="AI63" s="959"/>
      <c r="AJ63" s="1022"/>
      <c r="AK63" s="1023"/>
      <c r="AL63" s="963"/>
      <c r="AM63" s="963"/>
      <c r="AN63" s="963"/>
      <c r="AO63" s="963"/>
      <c r="AP63" s="959">
        <v>19153</v>
      </c>
      <c r="AQ63" s="959"/>
      <c r="AR63" s="959"/>
      <c r="AS63" s="959"/>
      <c r="AT63" s="959"/>
      <c r="AU63" s="959">
        <v>8030</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398</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546</v>
      </c>
      <c r="C68" s="986"/>
      <c r="D68" s="986"/>
      <c r="E68" s="986"/>
      <c r="F68" s="986"/>
      <c r="G68" s="986"/>
      <c r="H68" s="986"/>
      <c r="I68" s="986"/>
      <c r="J68" s="986"/>
      <c r="K68" s="986"/>
      <c r="L68" s="986"/>
      <c r="M68" s="986"/>
      <c r="N68" s="986"/>
      <c r="O68" s="986"/>
      <c r="P68" s="987"/>
      <c r="Q68" s="988">
        <v>4</v>
      </c>
      <c r="R68" s="982"/>
      <c r="S68" s="982"/>
      <c r="T68" s="982"/>
      <c r="U68" s="982"/>
      <c r="V68" s="982">
        <v>3</v>
      </c>
      <c r="W68" s="982"/>
      <c r="X68" s="982"/>
      <c r="Y68" s="982"/>
      <c r="Z68" s="982"/>
      <c r="AA68" s="982">
        <v>1</v>
      </c>
      <c r="AB68" s="982"/>
      <c r="AC68" s="982"/>
      <c r="AD68" s="982"/>
      <c r="AE68" s="982"/>
      <c r="AF68" s="982">
        <v>1</v>
      </c>
      <c r="AG68" s="982"/>
      <c r="AH68" s="982"/>
      <c r="AI68" s="982"/>
      <c r="AJ68" s="982"/>
      <c r="AK68" s="982" t="s">
        <v>545</v>
      </c>
      <c r="AL68" s="982"/>
      <c r="AM68" s="982"/>
      <c r="AN68" s="982"/>
      <c r="AO68" s="982"/>
      <c r="AP68" s="982" t="s">
        <v>545</v>
      </c>
      <c r="AQ68" s="982"/>
      <c r="AR68" s="982"/>
      <c r="AS68" s="982"/>
      <c r="AT68" s="982"/>
      <c r="AU68" s="982" t="s">
        <v>545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547</v>
      </c>
      <c r="C69" s="975"/>
      <c r="D69" s="975"/>
      <c r="E69" s="975"/>
      <c r="F69" s="975"/>
      <c r="G69" s="975"/>
      <c r="H69" s="975"/>
      <c r="I69" s="975"/>
      <c r="J69" s="975"/>
      <c r="K69" s="975"/>
      <c r="L69" s="975"/>
      <c r="M69" s="975"/>
      <c r="N69" s="975"/>
      <c r="O69" s="975"/>
      <c r="P69" s="976"/>
      <c r="Q69" s="977">
        <v>1</v>
      </c>
      <c r="R69" s="971"/>
      <c r="S69" s="971"/>
      <c r="T69" s="971"/>
      <c r="U69" s="971"/>
      <c r="V69" s="971">
        <v>1</v>
      </c>
      <c r="W69" s="971"/>
      <c r="X69" s="971"/>
      <c r="Y69" s="971"/>
      <c r="Z69" s="971"/>
      <c r="AA69" s="971">
        <v>0</v>
      </c>
      <c r="AB69" s="971"/>
      <c r="AC69" s="971"/>
      <c r="AD69" s="971"/>
      <c r="AE69" s="971"/>
      <c r="AF69" s="971">
        <v>0</v>
      </c>
      <c r="AG69" s="971"/>
      <c r="AH69" s="971"/>
      <c r="AI69" s="971"/>
      <c r="AJ69" s="971"/>
      <c r="AK69" s="971" t="s">
        <v>545</v>
      </c>
      <c r="AL69" s="971"/>
      <c r="AM69" s="971"/>
      <c r="AN69" s="971"/>
      <c r="AO69" s="971"/>
      <c r="AP69" s="971" t="s">
        <v>545</v>
      </c>
      <c r="AQ69" s="971"/>
      <c r="AR69" s="971"/>
      <c r="AS69" s="971"/>
      <c r="AT69" s="971"/>
      <c r="AU69" s="971" t="s">
        <v>545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548</v>
      </c>
      <c r="C70" s="975"/>
      <c r="D70" s="975"/>
      <c r="E70" s="975"/>
      <c r="F70" s="975"/>
      <c r="G70" s="975"/>
      <c r="H70" s="975"/>
      <c r="I70" s="975"/>
      <c r="J70" s="975"/>
      <c r="K70" s="975"/>
      <c r="L70" s="975"/>
      <c r="M70" s="975"/>
      <c r="N70" s="975"/>
      <c r="O70" s="975"/>
      <c r="P70" s="976"/>
      <c r="Q70" s="977">
        <v>407</v>
      </c>
      <c r="R70" s="971"/>
      <c r="S70" s="971"/>
      <c r="T70" s="971"/>
      <c r="U70" s="971"/>
      <c r="V70" s="971">
        <v>451</v>
      </c>
      <c r="W70" s="971"/>
      <c r="X70" s="971"/>
      <c r="Y70" s="971"/>
      <c r="Z70" s="971"/>
      <c r="AA70" s="971">
        <v>-44</v>
      </c>
      <c r="AB70" s="971"/>
      <c r="AC70" s="971"/>
      <c r="AD70" s="971"/>
      <c r="AE70" s="971"/>
      <c r="AF70" s="971">
        <v>49</v>
      </c>
      <c r="AG70" s="971"/>
      <c r="AH70" s="971"/>
      <c r="AI70" s="971"/>
      <c r="AJ70" s="971"/>
      <c r="AK70" s="971" t="s">
        <v>545</v>
      </c>
      <c r="AL70" s="971"/>
      <c r="AM70" s="971"/>
      <c r="AN70" s="971"/>
      <c r="AO70" s="971"/>
      <c r="AP70" s="971" t="s">
        <v>545</v>
      </c>
      <c r="AQ70" s="971"/>
      <c r="AR70" s="971"/>
      <c r="AS70" s="971"/>
      <c r="AT70" s="971"/>
      <c r="AU70" s="971" t="s">
        <v>545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549</v>
      </c>
      <c r="C71" s="975"/>
      <c r="D71" s="975"/>
      <c r="E71" s="975"/>
      <c r="F71" s="975"/>
      <c r="G71" s="975"/>
      <c r="H71" s="975"/>
      <c r="I71" s="975"/>
      <c r="J71" s="975"/>
      <c r="K71" s="975"/>
      <c r="L71" s="975"/>
      <c r="M71" s="975"/>
      <c r="N71" s="975"/>
      <c r="O71" s="975"/>
      <c r="P71" s="976"/>
      <c r="Q71" s="977">
        <v>3872</v>
      </c>
      <c r="R71" s="971"/>
      <c r="S71" s="971"/>
      <c r="T71" s="971"/>
      <c r="U71" s="971"/>
      <c r="V71" s="971">
        <v>4035</v>
      </c>
      <c r="W71" s="971"/>
      <c r="X71" s="971"/>
      <c r="Y71" s="971"/>
      <c r="Z71" s="971"/>
      <c r="AA71" s="971">
        <v>-163</v>
      </c>
      <c r="AB71" s="971"/>
      <c r="AC71" s="971"/>
      <c r="AD71" s="971"/>
      <c r="AE71" s="971"/>
      <c r="AF71" s="971">
        <v>1712</v>
      </c>
      <c r="AG71" s="971"/>
      <c r="AH71" s="971"/>
      <c r="AI71" s="971"/>
      <c r="AJ71" s="971"/>
      <c r="AK71" s="971">
        <v>432</v>
      </c>
      <c r="AL71" s="971"/>
      <c r="AM71" s="971"/>
      <c r="AN71" s="971"/>
      <c r="AO71" s="971"/>
      <c r="AP71" s="971">
        <v>2641</v>
      </c>
      <c r="AQ71" s="971"/>
      <c r="AR71" s="971"/>
      <c r="AS71" s="971"/>
      <c r="AT71" s="971"/>
      <c r="AU71" s="971">
        <v>337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550</v>
      </c>
      <c r="C72" s="975"/>
      <c r="D72" s="975"/>
      <c r="E72" s="975"/>
      <c r="F72" s="975"/>
      <c r="G72" s="975"/>
      <c r="H72" s="975"/>
      <c r="I72" s="975"/>
      <c r="J72" s="975"/>
      <c r="K72" s="975"/>
      <c r="L72" s="975"/>
      <c r="M72" s="975"/>
      <c r="N72" s="975"/>
      <c r="O72" s="975"/>
      <c r="P72" s="976"/>
      <c r="Q72" s="977">
        <v>414</v>
      </c>
      <c r="R72" s="971"/>
      <c r="S72" s="971"/>
      <c r="T72" s="971"/>
      <c r="U72" s="971"/>
      <c r="V72" s="971">
        <v>392</v>
      </c>
      <c r="W72" s="971"/>
      <c r="X72" s="971"/>
      <c r="Y72" s="971"/>
      <c r="Z72" s="971"/>
      <c r="AA72" s="971">
        <v>22</v>
      </c>
      <c r="AB72" s="971"/>
      <c r="AC72" s="971"/>
      <c r="AD72" s="971"/>
      <c r="AE72" s="971"/>
      <c r="AF72" s="971">
        <v>22</v>
      </c>
      <c r="AG72" s="971"/>
      <c r="AH72" s="971"/>
      <c r="AI72" s="971"/>
      <c r="AJ72" s="971"/>
      <c r="AK72" s="971" t="s">
        <v>545</v>
      </c>
      <c r="AL72" s="971"/>
      <c r="AM72" s="971"/>
      <c r="AN72" s="971"/>
      <c r="AO72" s="971"/>
      <c r="AP72" s="971">
        <v>236</v>
      </c>
      <c r="AQ72" s="971"/>
      <c r="AR72" s="971"/>
      <c r="AS72" s="971"/>
      <c r="AT72" s="971"/>
      <c r="AU72" s="971">
        <v>145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551</v>
      </c>
      <c r="C73" s="975"/>
      <c r="D73" s="975"/>
      <c r="E73" s="975"/>
      <c r="F73" s="975"/>
      <c r="G73" s="975"/>
      <c r="H73" s="975"/>
      <c r="I73" s="975"/>
      <c r="J73" s="975"/>
      <c r="K73" s="975"/>
      <c r="L73" s="975"/>
      <c r="M73" s="975"/>
      <c r="N73" s="975"/>
      <c r="O73" s="975"/>
      <c r="P73" s="976"/>
      <c r="Q73" s="977">
        <v>124</v>
      </c>
      <c r="R73" s="971"/>
      <c r="S73" s="971"/>
      <c r="T73" s="971"/>
      <c r="U73" s="971"/>
      <c r="V73" s="971">
        <v>119</v>
      </c>
      <c r="W73" s="971"/>
      <c r="X73" s="971"/>
      <c r="Y73" s="971"/>
      <c r="Z73" s="971"/>
      <c r="AA73" s="971">
        <v>5</v>
      </c>
      <c r="AB73" s="971"/>
      <c r="AC73" s="971"/>
      <c r="AD73" s="971"/>
      <c r="AE73" s="971"/>
      <c r="AF73" s="971">
        <v>5</v>
      </c>
      <c r="AG73" s="971"/>
      <c r="AH73" s="971"/>
      <c r="AI73" s="971"/>
      <c r="AJ73" s="971"/>
      <c r="AK73" s="971">
        <v>40</v>
      </c>
      <c r="AL73" s="971"/>
      <c r="AM73" s="971"/>
      <c r="AN73" s="971"/>
      <c r="AO73" s="971"/>
      <c r="AP73" s="971" t="s">
        <v>545</v>
      </c>
      <c r="AQ73" s="971"/>
      <c r="AR73" s="971"/>
      <c r="AS73" s="971"/>
      <c r="AT73" s="971"/>
      <c r="AU73" s="971" t="s">
        <v>545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552</v>
      </c>
      <c r="C74" s="975"/>
      <c r="D74" s="975"/>
      <c r="E74" s="975"/>
      <c r="F74" s="975"/>
      <c r="G74" s="975"/>
      <c r="H74" s="975"/>
      <c r="I74" s="975"/>
      <c r="J74" s="975"/>
      <c r="K74" s="975"/>
      <c r="L74" s="975"/>
      <c r="M74" s="975"/>
      <c r="N74" s="975"/>
      <c r="O74" s="975"/>
      <c r="P74" s="976"/>
      <c r="Q74" s="977">
        <v>138788</v>
      </c>
      <c r="R74" s="971"/>
      <c r="S74" s="971"/>
      <c r="T74" s="971"/>
      <c r="U74" s="971"/>
      <c r="V74" s="971">
        <v>136779</v>
      </c>
      <c r="W74" s="971"/>
      <c r="X74" s="971"/>
      <c r="Y74" s="971"/>
      <c r="Z74" s="971"/>
      <c r="AA74" s="971">
        <v>2009</v>
      </c>
      <c r="AB74" s="971"/>
      <c r="AC74" s="971"/>
      <c r="AD74" s="971"/>
      <c r="AE74" s="971"/>
      <c r="AF74" s="971">
        <v>1914</v>
      </c>
      <c r="AG74" s="971"/>
      <c r="AH74" s="971"/>
      <c r="AI74" s="971"/>
      <c r="AJ74" s="971"/>
      <c r="AK74" s="971">
        <v>1048</v>
      </c>
      <c r="AL74" s="971"/>
      <c r="AM74" s="971"/>
      <c r="AN74" s="971"/>
      <c r="AO74" s="971"/>
      <c r="AP74" s="971" t="s">
        <v>545</v>
      </c>
      <c r="AQ74" s="971"/>
      <c r="AR74" s="971"/>
      <c r="AS74" s="971"/>
      <c r="AT74" s="971"/>
      <c r="AU74" s="971" t="s">
        <v>545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553</v>
      </c>
      <c r="C75" s="975"/>
      <c r="D75" s="975"/>
      <c r="E75" s="975"/>
      <c r="F75" s="975"/>
      <c r="G75" s="975"/>
      <c r="H75" s="975"/>
      <c r="I75" s="975"/>
      <c r="J75" s="975"/>
      <c r="K75" s="975"/>
      <c r="L75" s="975"/>
      <c r="M75" s="975"/>
      <c r="N75" s="975"/>
      <c r="O75" s="975"/>
      <c r="P75" s="976"/>
      <c r="Q75" s="978">
        <v>2773</v>
      </c>
      <c r="R75" s="979"/>
      <c r="S75" s="979"/>
      <c r="T75" s="979"/>
      <c r="U75" s="980"/>
      <c r="V75" s="981">
        <v>2573</v>
      </c>
      <c r="W75" s="979"/>
      <c r="X75" s="979"/>
      <c r="Y75" s="979"/>
      <c r="Z75" s="980"/>
      <c r="AA75" s="981">
        <v>200</v>
      </c>
      <c r="AB75" s="979"/>
      <c r="AC75" s="979"/>
      <c r="AD75" s="979"/>
      <c r="AE75" s="980"/>
      <c r="AF75" s="981">
        <v>200</v>
      </c>
      <c r="AG75" s="979"/>
      <c r="AH75" s="979"/>
      <c r="AI75" s="979"/>
      <c r="AJ75" s="980"/>
      <c r="AK75" s="981">
        <v>13</v>
      </c>
      <c r="AL75" s="979"/>
      <c r="AM75" s="979"/>
      <c r="AN75" s="979"/>
      <c r="AO75" s="980"/>
      <c r="AP75" s="981" t="s">
        <v>545</v>
      </c>
      <c r="AQ75" s="979"/>
      <c r="AR75" s="979"/>
      <c r="AS75" s="979"/>
      <c r="AT75" s="980"/>
      <c r="AU75" s="981" t="s">
        <v>545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554</v>
      </c>
      <c r="C76" s="975"/>
      <c r="D76" s="975"/>
      <c r="E76" s="975"/>
      <c r="F76" s="975"/>
      <c r="G76" s="975"/>
      <c r="H76" s="975"/>
      <c r="I76" s="975"/>
      <c r="J76" s="975"/>
      <c r="K76" s="975"/>
      <c r="L76" s="975"/>
      <c r="M76" s="975"/>
      <c r="N76" s="975"/>
      <c r="O76" s="975"/>
      <c r="P76" s="976"/>
      <c r="Q76" s="978">
        <v>23</v>
      </c>
      <c r="R76" s="979"/>
      <c r="S76" s="979"/>
      <c r="T76" s="979"/>
      <c r="U76" s="980"/>
      <c r="V76" s="981">
        <v>18</v>
      </c>
      <c r="W76" s="979"/>
      <c r="X76" s="979"/>
      <c r="Y76" s="979"/>
      <c r="Z76" s="980"/>
      <c r="AA76" s="981">
        <v>6</v>
      </c>
      <c r="AB76" s="979"/>
      <c r="AC76" s="979"/>
      <c r="AD76" s="979"/>
      <c r="AE76" s="980"/>
      <c r="AF76" s="981">
        <v>6</v>
      </c>
      <c r="AG76" s="979"/>
      <c r="AH76" s="979"/>
      <c r="AI76" s="979"/>
      <c r="AJ76" s="980"/>
      <c r="AK76" s="981">
        <v>5</v>
      </c>
      <c r="AL76" s="979"/>
      <c r="AM76" s="979"/>
      <c r="AN76" s="979"/>
      <c r="AO76" s="980"/>
      <c r="AP76" s="981" t="s">
        <v>545</v>
      </c>
      <c r="AQ76" s="979"/>
      <c r="AR76" s="979"/>
      <c r="AS76" s="979"/>
      <c r="AT76" s="980"/>
      <c r="AU76" s="981" t="s">
        <v>545</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555</v>
      </c>
      <c r="C77" s="975"/>
      <c r="D77" s="975"/>
      <c r="E77" s="975"/>
      <c r="F77" s="975"/>
      <c r="G77" s="975"/>
      <c r="H77" s="975"/>
      <c r="I77" s="975"/>
      <c r="J77" s="975"/>
      <c r="K77" s="975"/>
      <c r="L77" s="975"/>
      <c r="M77" s="975"/>
      <c r="N77" s="975"/>
      <c r="O77" s="975"/>
      <c r="P77" s="976"/>
      <c r="Q77" s="978">
        <v>2841</v>
      </c>
      <c r="R77" s="979"/>
      <c r="S77" s="979"/>
      <c r="T77" s="979"/>
      <c r="U77" s="980"/>
      <c r="V77" s="981">
        <v>2771</v>
      </c>
      <c r="W77" s="979"/>
      <c r="X77" s="979"/>
      <c r="Y77" s="979"/>
      <c r="Z77" s="980"/>
      <c r="AA77" s="981">
        <v>70</v>
      </c>
      <c r="AB77" s="979"/>
      <c r="AC77" s="979"/>
      <c r="AD77" s="979"/>
      <c r="AE77" s="980"/>
      <c r="AF77" s="981">
        <v>70</v>
      </c>
      <c r="AG77" s="979"/>
      <c r="AH77" s="979"/>
      <c r="AI77" s="979"/>
      <c r="AJ77" s="980"/>
      <c r="AK77" s="981">
        <v>2</v>
      </c>
      <c r="AL77" s="979"/>
      <c r="AM77" s="979"/>
      <c r="AN77" s="979"/>
      <c r="AO77" s="980"/>
      <c r="AP77" s="981">
        <v>5257</v>
      </c>
      <c r="AQ77" s="979"/>
      <c r="AR77" s="979"/>
      <c r="AS77" s="979"/>
      <c r="AT77" s="980"/>
      <c r="AU77" s="981">
        <v>1194</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556</v>
      </c>
      <c r="C78" s="975"/>
      <c r="D78" s="975"/>
      <c r="E78" s="975"/>
      <c r="F78" s="975"/>
      <c r="G78" s="975"/>
      <c r="H78" s="975"/>
      <c r="I78" s="975"/>
      <c r="J78" s="975"/>
      <c r="K78" s="975"/>
      <c r="L78" s="975"/>
      <c r="M78" s="975"/>
      <c r="N78" s="975"/>
      <c r="O78" s="975"/>
      <c r="P78" s="976"/>
      <c r="Q78" s="977">
        <v>1319</v>
      </c>
      <c r="R78" s="971"/>
      <c r="S78" s="971"/>
      <c r="T78" s="971"/>
      <c r="U78" s="971"/>
      <c r="V78" s="971">
        <v>1290</v>
      </c>
      <c r="W78" s="971"/>
      <c r="X78" s="971"/>
      <c r="Y78" s="971"/>
      <c r="Z78" s="971"/>
      <c r="AA78" s="971">
        <v>29</v>
      </c>
      <c r="AB78" s="971"/>
      <c r="AC78" s="971"/>
      <c r="AD78" s="971"/>
      <c r="AE78" s="971"/>
      <c r="AF78" s="971">
        <v>29</v>
      </c>
      <c r="AG78" s="971"/>
      <c r="AH78" s="971"/>
      <c r="AI78" s="971"/>
      <c r="AJ78" s="971"/>
      <c r="AK78" s="971" t="s">
        <v>545</v>
      </c>
      <c r="AL78" s="971"/>
      <c r="AM78" s="971"/>
      <c r="AN78" s="971"/>
      <c r="AO78" s="971"/>
      <c r="AP78" s="971">
        <v>317</v>
      </c>
      <c r="AQ78" s="971"/>
      <c r="AR78" s="971"/>
      <c r="AS78" s="971"/>
      <c r="AT78" s="971"/>
      <c r="AU78" s="971">
        <v>243</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4008</v>
      </c>
      <c r="AG88" s="959"/>
      <c r="AH88" s="959"/>
      <c r="AI88" s="959"/>
      <c r="AJ88" s="959"/>
      <c r="AK88" s="963"/>
      <c r="AL88" s="963"/>
      <c r="AM88" s="963"/>
      <c r="AN88" s="963"/>
      <c r="AO88" s="963"/>
      <c r="AP88" s="959">
        <v>8451</v>
      </c>
      <c r="AQ88" s="959"/>
      <c r="AR88" s="959"/>
      <c r="AS88" s="959"/>
      <c r="AT88" s="959"/>
      <c r="AU88" s="959">
        <v>1919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15</v>
      </c>
      <c r="CS102" s="953"/>
      <c r="CT102" s="953"/>
      <c r="CU102" s="953"/>
      <c r="CV102" s="954"/>
      <c r="CW102" s="952" t="s">
        <v>545</v>
      </c>
      <c r="CX102" s="953"/>
      <c r="CY102" s="953"/>
      <c r="CZ102" s="953"/>
      <c r="DA102" s="954"/>
      <c r="DB102" s="952" t="s">
        <v>545</v>
      </c>
      <c r="DC102" s="953"/>
      <c r="DD102" s="953"/>
      <c r="DE102" s="953"/>
      <c r="DF102" s="954"/>
      <c r="DG102" s="952" t="s">
        <v>545</v>
      </c>
      <c r="DH102" s="953"/>
      <c r="DI102" s="953"/>
      <c r="DJ102" s="953"/>
      <c r="DK102" s="954"/>
      <c r="DL102" s="952">
        <v>1770</v>
      </c>
      <c r="DM102" s="953"/>
      <c r="DN102" s="953"/>
      <c r="DO102" s="953"/>
      <c r="DP102" s="954"/>
      <c r="DQ102" s="952">
        <v>72</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2">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1827909</v>
      </c>
      <c r="AB110" s="889"/>
      <c r="AC110" s="889"/>
      <c r="AD110" s="889"/>
      <c r="AE110" s="890"/>
      <c r="AF110" s="891">
        <v>1863377</v>
      </c>
      <c r="AG110" s="889"/>
      <c r="AH110" s="889"/>
      <c r="AI110" s="889"/>
      <c r="AJ110" s="890"/>
      <c r="AK110" s="891">
        <v>1762132</v>
      </c>
      <c r="AL110" s="889"/>
      <c r="AM110" s="889"/>
      <c r="AN110" s="889"/>
      <c r="AO110" s="890"/>
      <c r="AP110" s="892">
        <v>13.8</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21729725</v>
      </c>
      <c r="BR110" s="842"/>
      <c r="BS110" s="842"/>
      <c r="BT110" s="842"/>
      <c r="BU110" s="842"/>
      <c r="BV110" s="842">
        <v>21267870</v>
      </c>
      <c r="BW110" s="842"/>
      <c r="BX110" s="842"/>
      <c r="BY110" s="842"/>
      <c r="BZ110" s="842"/>
      <c r="CA110" s="842">
        <v>21534848</v>
      </c>
      <c r="CB110" s="842"/>
      <c r="CC110" s="842"/>
      <c r="CD110" s="842"/>
      <c r="CE110" s="842"/>
      <c r="CF110" s="866">
        <v>168.3</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2">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v>1511117</v>
      </c>
      <c r="BW111" s="817"/>
      <c r="BX111" s="817"/>
      <c r="BY111" s="817"/>
      <c r="BZ111" s="817"/>
      <c r="CA111" s="817">
        <v>1517248</v>
      </c>
      <c r="CB111" s="817"/>
      <c r="CC111" s="817"/>
      <c r="CD111" s="817"/>
      <c r="CE111" s="817"/>
      <c r="CF111" s="875">
        <v>11.9</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2">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10079379</v>
      </c>
      <c r="BR112" s="817"/>
      <c r="BS112" s="817"/>
      <c r="BT112" s="817"/>
      <c r="BU112" s="817"/>
      <c r="BV112" s="817">
        <v>8946658</v>
      </c>
      <c r="BW112" s="817"/>
      <c r="BX112" s="817"/>
      <c r="BY112" s="817"/>
      <c r="BZ112" s="817"/>
      <c r="CA112" s="817">
        <v>8029102</v>
      </c>
      <c r="CB112" s="817"/>
      <c r="CC112" s="817"/>
      <c r="CD112" s="817"/>
      <c r="CE112" s="817"/>
      <c r="CF112" s="875">
        <v>62.7</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2">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1079815</v>
      </c>
      <c r="AB113" s="919"/>
      <c r="AC113" s="919"/>
      <c r="AD113" s="919"/>
      <c r="AE113" s="920"/>
      <c r="AF113" s="921">
        <v>1065418</v>
      </c>
      <c r="AG113" s="919"/>
      <c r="AH113" s="919"/>
      <c r="AI113" s="919"/>
      <c r="AJ113" s="920"/>
      <c r="AK113" s="921">
        <v>1007376</v>
      </c>
      <c r="AL113" s="919"/>
      <c r="AM113" s="919"/>
      <c r="AN113" s="919"/>
      <c r="AO113" s="920"/>
      <c r="AP113" s="922">
        <v>7.9</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2246068</v>
      </c>
      <c r="BR113" s="817"/>
      <c r="BS113" s="817"/>
      <c r="BT113" s="817"/>
      <c r="BU113" s="817"/>
      <c r="BV113" s="817">
        <v>2110204</v>
      </c>
      <c r="BW113" s="817"/>
      <c r="BX113" s="817"/>
      <c r="BY113" s="817"/>
      <c r="BZ113" s="817"/>
      <c r="CA113" s="817">
        <v>1918829</v>
      </c>
      <c r="CB113" s="817"/>
      <c r="CC113" s="817"/>
      <c r="CD113" s="817"/>
      <c r="CE113" s="817"/>
      <c r="CF113" s="875">
        <v>15</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2">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322584</v>
      </c>
      <c r="AB114" s="780"/>
      <c r="AC114" s="780"/>
      <c r="AD114" s="780"/>
      <c r="AE114" s="781"/>
      <c r="AF114" s="782">
        <v>299623</v>
      </c>
      <c r="AG114" s="780"/>
      <c r="AH114" s="780"/>
      <c r="AI114" s="780"/>
      <c r="AJ114" s="781"/>
      <c r="AK114" s="782">
        <v>331696</v>
      </c>
      <c r="AL114" s="780"/>
      <c r="AM114" s="780"/>
      <c r="AN114" s="780"/>
      <c r="AO114" s="781"/>
      <c r="AP114" s="824">
        <v>2.6</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3943269</v>
      </c>
      <c r="BR114" s="817"/>
      <c r="BS114" s="817"/>
      <c r="BT114" s="817"/>
      <c r="BU114" s="817"/>
      <c r="BV114" s="817">
        <v>3922211</v>
      </c>
      <c r="BW114" s="817"/>
      <c r="BX114" s="817"/>
      <c r="BY114" s="817"/>
      <c r="BZ114" s="817"/>
      <c r="CA114" s="817">
        <v>4124531</v>
      </c>
      <c r="CB114" s="817"/>
      <c r="CC114" s="817"/>
      <c r="CD114" s="817"/>
      <c r="CE114" s="817"/>
      <c r="CF114" s="875">
        <v>32.200000000000003</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2">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39909</v>
      </c>
      <c r="AB115" s="919"/>
      <c r="AC115" s="919"/>
      <c r="AD115" s="919"/>
      <c r="AE115" s="920"/>
      <c r="AF115" s="921" t="s">
        <v>121</v>
      </c>
      <c r="AG115" s="919"/>
      <c r="AH115" s="919"/>
      <c r="AI115" s="919"/>
      <c r="AJ115" s="920"/>
      <c r="AK115" s="921">
        <v>97975</v>
      </c>
      <c r="AL115" s="919"/>
      <c r="AM115" s="919"/>
      <c r="AN115" s="919"/>
      <c r="AO115" s="920"/>
      <c r="AP115" s="922">
        <v>0.8</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v>95690</v>
      </c>
      <c r="BR115" s="817"/>
      <c r="BS115" s="817"/>
      <c r="BT115" s="817"/>
      <c r="BU115" s="817"/>
      <c r="BV115" s="817">
        <v>83679</v>
      </c>
      <c r="BW115" s="817"/>
      <c r="BX115" s="817"/>
      <c r="BY115" s="817"/>
      <c r="BZ115" s="817"/>
      <c r="CA115" s="817">
        <v>72411</v>
      </c>
      <c r="CB115" s="817"/>
      <c r="CC115" s="817"/>
      <c r="CD115" s="817"/>
      <c r="CE115" s="817"/>
      <c r="CF115" s="875">
        <v>0.6</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2">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3270217</v>
      </c>
      <c r="AB117" s="903"/>
      <c r="AC117" s="903"/>
      <c r="AD117" s="903"/>
      <c r="AE117" s="904"/>
      <c r="AF117" s="905">
        <v>3228418</v>
      </c>
      <c r="AG117" s="903"/>
      <c r="AH117" s="903"/>
      <c r="AI117" s="903"/>
      <c r="AJ117" s="904"/>
      <c r="AK117" s="905">
        <v>3199179</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2">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2">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39909</v>
      </c>
      <c r="AB119" s="889"/>
      <c r="AC119" s="889"/>
      <c r="AD119" s="889"/>
      <c r="AE119" s="890"/>
      <c r="AF119" s="891" t="s">
        <v>121</v>
      </c>
      <c r="AG119" s="889"/>
      <c r="AH119" s="889"/>
      <c r="AI119" s="889"/>
      <c r="AJ119" s="890"/>
      <c r="AK119" s="891">
        <v>97975</v>
      </c>
      <c r="AL119" s="889"/>
      <c r="AM119" s="889"/>
      <c r="AN119" s="889"/>
      <c r="AO119" s="890"/>
      <c r="AP119" s="892">
        <v>0.8</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38094131</v>
      </c>
      <c r="BR119" s="845"/>
      <c r="BS119" s="845"/>
      <c r="BT119" s="845"/>
      <c r="BU119" s="845"/>
      <c r="BV119" s="845">
        <v>37841739</v>
      </c>
      <c r="BW119" s="845"/>
      <c r="BX119" s="845"/>
      <c r="BY119" s="845"/>
      <c r="BZ119" s="845"/>
      <c r="CA119" s="845">
        <v>37196969</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v>1511117</v>
      </c>
      <c r="DM119" s="764"/>
      <c r="DN119" s="764"/>
      <c r="DO119" s="764"/>
      <c r="DP119" s="765"/>
      <c r="DQ119" s="766">
        <v>1517248</v>
      </c>
      <c r="DR119" s="764"/>
      <c r="DS119" s="764"/>
      <c r="DT119" s="764"/>
      <c r="DU119" s="765"/>
      <c r="DV119" s="848">
        <v>11.9</v>
      </c>
      <c r="DW119" s="849"/>
      <c r="DX119" s="849"/>
      <c r="DY119" s="849"/>
      <c r="DZ119" s="850"/>
    </row>
    <row r="120" spans="1:130" s="230" customFormat="1" ht="26.25" customHeight="1" x14ac:dyDescent="0.2">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7210468</v>
      </c>
      <c r="BR120" s="842"/>
      <c r="BS120" s="842"/>
      <c r="BT120" s="842"/>
      <c r="BU120" s="842"/>
      <c r="BV120" s="842">
        <v>8658802</v>
      </c>
      <c r="BW120" s="842"/>
      <c r="BX120" s="842"/>
      <c r="BY120" s="842"/>
      <c r="BZ120" s="842"/>
      <c r="CA120" s="842">
        <v>9868901</v>
      </c>
      <c r="CB120" s="842"/>
      <c r="CC120" s="842"/>
      <c r="CD120" s="842"/>
      <c r="CE120" s="842"/>
      <c r="CF120" s="866">
        <v>77.099999999999994</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5063330</v>
      </c>
      <c r="DH120" s="842"/>
      <c r="DI120" s="842"/>
      <c r="DJ120" s="842"/>
      <c r="DK120" s="842"/>
      <c r="DL120" s="842">
        <v>4377383</v>
      </c>
      <c r="DM120" s="842"/>
      <c r="DN120" s="842"/>
      <c r="DO120" s="842"/>
      <c r="DP120" s="842"/>
      <c r="DQ120" s="842">
        <v>3909746</v>
      </c>
      <c r="DR120" s="842"/>
      <c r="DS120" s="842"/>
      <c r="DT120" s="842"/>
      <c r="DU120" s="842"/>
      <c r="DV120" s="843">
        <v>30.6</v>
      </c>
      <c r="DW120" s="843"/>
      <c r="DX120" s="843"/>
      <c r="DY120" s="843"/>
      <c r="DZ120" s="844"/>
    </row>
    <row r="121" spans="1:130" s="230" customFormat="1" ht="26.25" customHeight="1" x14ac:dyDescent="0.2">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210131</v>
      </c>
      <c r="BR121" s="817"/>
      <c r="BS121" s="817"/>
      <c r="BT121" s="817"/>
      <c r="BU121" s="817"/>
      <c r="BV121" s="817">
        <v>233643</v>
      </c>
      <c r="BW121" s="817"/>
      <c r="BX121" s="817"/>
      <c r="BY121" s="817"/>
      <c r="BZ121" s="817"/>
      <c r="CA121" s="817">
        <v>212285</v>
      </c>
      <c r="CB121" s="817"/>
      <c r="CC121" s="817"/>
      <c r="CD121" s="817"/>
      <c r="CE121" s="817"/>
      <c r="CF121" s="875">
        <v>1.7</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4192262</v>
      </c>
      <c r="DH121" s="817"/>
      <c r="DI121" s="817"/>
      <c r="DJ121" s="817"/>
      <c r="DK121" s="817"/>
      <c r="DL121" s="817">
        <v>3805489</v>
      </c>
      <c r="DM121" s="817"/>
      <c r="DN121" s="817"/>
      <c r="DO121" s="817"/>
      <c r="DP121" s="817"/>
      <c r="DQ121" s="817">
        <v>3492785</v>
      </c>
      <c r="DR121" s="817"/>
      <c r="DS121" s="817"/>
      <c r="DT121" s="817"/>
      <c r="DU121" s="817"/>
      <c r="DV121" s="794">
        <v>27.3</v>
      </c>
      <c r="DW121" s="794"/>
      <c r="DX121" s="794"/>
      <c r="DY121" s="794"/>
      <c r="DZ121" s="795"/>
    </row>
    <row r="122" spans="1:130" s="230" customFormat="1" ht="26.25" customHeight="1" x14ac:dyDescent="0.2">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26049048</v>
      </c>
      <c r="BR122" s="845"/>
      <c r="BS122" s="845"/>
      <c r="BT122" s="845"/>
      <c r="BU122" s="845"/>
      <c r="BV122" s="845">
        <v>24750880</v>
      </c>
      <c r="BW122" s="845"/>
      <c r="BX122" s="845"/>
      <c r="BY122" s="845"/>
      <c r="BZ122" s="845"/>
      <c r="CA122" s="845">
        <v>23332864</v>
      </c>
      <c r="CB122" s="845"/>
      <c r="CC122" s="845"/>
      <c r="CD122" s="845"/>
      <c r="CE122" s="845"/>
      <c r="CF122" s="846">
        <v>182.3</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v>723787</v>
      </c>
      <c r="DH122" s="817"/>
      <c r="DI122" s="817"/>
      <c r="DJ122" s="817"/>
      <c r="DK122" s="817"/>
      <c r="DL122" s="817">
        <v>713786</v>
      </c>
      <c r="DM122" s="817"/>
      <c r="DN122" s="817"/>
      <c r="DO122" s="817"/>
      <c r="DP122" s="817"/>
      <c r="DQ122" s="817">
        <v>626571</v>
      </c>
      <c r="DR122" s="817"/>
      <c r="DS122" s="817"/>
      <c r="DT122" s="817"/>
      <c r="DU122" s="817"/>
      <c r="DV122" s="794">
        <v>4.9000000000000004</v>
      </c>
      <c r="DW122" s="794"/>
      <c r="DX122" s="794"/>
      <c r="DY122" s="794"/>
      <c r="DZ122" s="795"/>
    </row>
    <row r="123" spans="1:130" s="230" customFormat="1" ht="26.25" customHeight="1" x14ac:dyDescent="0.2">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33469647</v>
      </c>
      <c r="BR123" s="833"/>
      <c r="BS123" s="833"/>
      <c r="BT123" s="833"/>
      <c r="BU123" s="833"/>
      <c r="BV123" s="833">
        <v>33643325</v>
      </c>
      <c r="BW123" s="833"/>
      <c r="BX123" s="833"/>
      <c r="BY123" s="833"/>
      <c r="BZ123" s="833"/>
      <c r="CA123" s="833">
        <v>33414050</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35</v>
      </c>
      <c r="BR124" s="831"/>
      <c r="BS124" s="831"/>
      <c r="BT124" s="831"/>
      <c r="BU124" s="831"/>
      <c r="BV124" s="831">
        <v>33.5</v>
      </c>
      <c r="BW124" s="831"/>
      <c r="BX124" s="831"/>
      <c r="BY124" s="831"/>
      <c r="BZ124" s="831"/>
      <c r="CA124" s="831">
        <v>29.5</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v>100000</v>
      </c>
      <c r="DH124" s="764"/>
      <c r="DI124" s="764"/>
      <c r="DJ124" s="764"/>
      <c r="DK124" s="765"/>
      <c r="DL124" s="766">
        <v>50000</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2">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5">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v>95690</v>
      </c>
      <c r="DH126" s="817"/>
      <c r="DI126" s="817"/>
      <c r="DJ126" s="817"/>
      <c r="DK126" s="817"/>
      <c r="DL126" s="817">
        <v>83679</v>
      </c>
      <c r="DM126" s="817"/>
      <c r="DN126" s="817"/>
      <c r="DO126" s="817"/>
      <c r="DP126" s="817"/>
      <c r="DQ126" s="817">
        <v>72411</v>
      </c>
      <c r="DR126" s="817"/>
      <c r="DS126" s="817"/>
      <c r="DT126" s="817"/>
      <c r="DU126" s="817"/>
      <c r="DV126" s="794">
        <v>0.6</v>
      </c>
      <c r="DW126" s="794"/>
      <c r="DX126" s="794"/>
      <c r="DY126" s="794"/>
      <c r="DZ126" s="795"/>
    </row>
    <row r="127" spans="1:130" s="230" customFormat="1" ht="26.25" customHeight="1" x14ac:dyDescent="0.2">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5">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5135</v>
      </c>
      <c r="AB128" s="801"/>
      <c r="AC128" s="801"/>
      <c r="AD128" s="801"/>
      <c r="AE128" s="802"/>
      <c r="AF128" s="803">
        <v>6093</v>
      </c>
      <c r="AG128" s="801"/>
      <c r="AH128" s="801"/>
      <c r="AI128" s="801"/>
      <c r="AJ128" s="802"/>
      <c r="AK128" s="803">
        <v>7038</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121</v>
      </c>
      <c r="BG128" s="787"/>
      <c r="BH128" s="787"/>
      <c r="BI128" s="787"/>
      <c r="BJ128" s="787"/>
      <c r="BK128" s="787"/>
      <c r="BL128" s="810"/>
      <c r="BM128" s="786">
        <v>12.78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15354627</v>
      </c>
      <c r="AB129" s="780"/>
      <c r="AC129" s="780"/>
      <c r="AD129" s="780"/>
      <c r="AE129" s="781"/>
      <c r="AF129" s="782">
        <v>14713744</v>
      </c>
      <c r="AG129" s="780"/>
      <c r="AH129" s="780"/>
      <c r="AI129" s="780"/>
      <c r="AJ129" s="781"/>
      <c r="AK129" s="782">
        <v>15000249</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121</v>
      </c>
      <c r="BG129" s="771"/>
      <c r="BH129" s="771"/>
      <c r="BI129" s="771"/>
      <c r="BJ129" s="771"/>
      <c r="BK129" s="771"/>
      <c r="BL129" s="772"/>
      <c r="BM129" s="770">
        <v>17.78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2179130</v>
      </c>
      <c r="AB130" s="780"/>
      <c r="AC130" s="780"/>
      <c r="AD130" s="780"/>
      <c r="AE130" s="781"/>
      <c r="AF130" s="782">
        <v>2202634</v>
      </c>
      <c r="AG130" s="780"/>
      <c r="AH130" s="780"/>
      <c r="AI130" s="780"/>
      <c r="AJ130" s="781"/>
      <c r="AK130" s="782">
        <v>2203230</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13175497</v>
      </c>
      <c r="AB131" s="764"/>
      <c r="AC131" s="764"/>
      <c r="AD131" s="764"/>
      <c r="AE131" s="765"/>
      <c r="AF131" s="766">
        <v>12511110</v>
      </c>
      <c r="AG131" s="764"/>
      <c r="AH131" s="764"/>
      <c r="AI131" s="764"/>
      <c r="AJ131" s="765"/>
      <c r="AK131" s="766">
        <v>12797019</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v>29.5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8.2422090039999993</v>
      </c>
      <c r="AB132" s="745"/>
      <c r="AC132" s="745"/>
      <c r="AD132" s="745"/>
      <c r="AE132" s="746"/>
      <c r="AF132" s="747">
        <v>8.1502840279999997</v>
      </c>
      <c r="AG132" s="745"/>
      <c r="AH132" s="745"/>
      <c r="AI132" s="745"/>
      <c r="AJ132" s="746"/>
      <c r="AK132" s="747">
        <v>7.727666889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9.6</v>
      </c>
      <c r="AB133" s="724"/>
      <c r="AC133" s="724"/>
      <c r="AD133" s="724"/>
      <c r="AE133" s="725"/>
      <c r="AF133" s="723">
        <v>8.5</v>
      </c>
      <c r="AG133" s="724"/>
      <c r="AH133" s="724"/>
      <c r="AI133" s="724"/>
      <c r="AJ133" s="725"/>
      <c r="AK133" s="723">
        <v>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OpcjFgkcM5dI8yHCyDfDY4pfW8sxEqNNkc5VR2vQOKE/nbs5mPmd1RQ7pi9eOe3LNEuae6DSj9274oTuFMpJg==" saltValue="yyoVCkS/jWDPF5oD0I4le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51" zoomScale="85" zoomScaleNormal="85" zoomScaleSheetLayoutView="85" workbookViewId="0">
      <selection activeCell="BB73" sqref="BB73"/>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hK1wX3cG451ZhbFOMVbP5sr5jRhSP9G69mSCzEKrM3KWmoSsdOTsghE/8Lzigx//IMiqR2GlFbPZZpitxvDaGQ==" saltValue="DiDQeoOfBhPtSWzeFEhf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52"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IF8R9WhYExZvzB4/wELf4H24N7q7m3TMvTIEiYPOQIj+H9YVXgA5TF+jh3Dwxopl0VrXZgw72NZIfHxZPkNbg==" saltValue="jjwfKczzKQVEcUmSxacI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F46"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3989151</v>
      </c>
      <c r="AP9" s="281">
        <v>76305</v>
      </c>
      <c r="AQ9" s="282">
        <v>73824</v>
      </c>
      <c r="AR9" s="283">
        <v>3.4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705722</v>
      </c>
      <c r="AP10" s="284">
        <v>13499</v>
      </c>
      <c r="AQ10" s="285">
        <v>6244</v>
      </c>
      <c r="AR10" s="286">
        <v>116.2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v>36228</v>
      </c>
      <c r="AP11" s="284">
        <v>693</v>
      </c>
      <c r="AQ11" s="285">
        <v>1048</v>
      </c>
      <c r="AR11" s="286">
        <v>-33.9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487</v>
      </c>
      <c r="AP12" s="284" t="s">
        <v>487</v>
      </c>
      <c r="AQ12" s="285">
        <v>8</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147338</v>
      </c>
      <c r="AP13" s="284">
        <v>2818</v>
      </c>
      <c r="AQ13" s="285">
        <v>2350</v>
      </c>
      <c r="AR13" s="286">
        <v>19.899999999999999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89985</v>
      </c>
      <c r="AP14" s="284">
        <v>1721</v>
      </c>
      <c r="AQ14" s="285">
        <v>1698</v>
      </c>
      <c r="AR14" s="286">
        <v>1.4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-92814</v>
      </c>
      <c r="AP15" s="284">
        <v>-1775</v>
      </c>
      <c r="AQ15" s="285">
        <v>-3564</v>
      </c>
      <c r="AR15" s="286">
        <v>-50.2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4875610</v>
      </c>
      <c r="AP16" s="284">
        <v>93261</v>
      </c>
      <c r="AQ16" s="285">
        <v>81608</v>
      </c>
      <c r="AR16" s="286">
        <v>14.3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7.82</v>
      </c>
      <c r="AP21" s="298">
        <v>7.59</v>
      </c>
      <c r="AQ21" s="299">
        <v>0.23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98.2</v>
      </c>
      <c r="AP22" s="303">
        <v>98.2</v>
      </c>
      <c r="AQ22" s="304">
        <v>0</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1762132</v>
      </c>
      <c r="AP32" s="312">
        <v>33706</v>
      </c>
      <c r="AQ32" s="313">
        <v>42992</v>
      </c>
      <c r="AR32" s="314">
        <v>-21.6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487</v>
      </c>
      <c r="AP34" s="312" t="s">
        <v>487</v>
      </c>
      <c r="AQ34" s="313">
        <v>43</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1007376</v>
      </c>
      <c r="AP35" s="312">
        <v>19269</v>
      </c>
      <c r="AQ35" s="313">
        <v>11969</v>
      </c>
      <c r="AR35" s="314">
        <v>61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331696</v>
      </c>
      <c r="AP36" s="312">
        <v>6345</v>
      </c>
      <c r="AQ36" s="313">
        <v>2138</v>
      </c>
      <c r="AR36" s="314">
        <v>196.8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v>97975</v>
      </c>
      <c r="AP37" s="312">
        <v>1874</v>
      </c>
      <c r="AQ37" s="313">
        <v>592</v>
      </c>
      <c r="AR37" s="314">
        <v>216.6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487</v>
      </c>
      <c r="AP38" s="315" t="s">
        <v>487</v>
      </c>
      <c r="AQ38" s="316">
        <v>2</v>
      </c>
      <c r="AR38" s="304" t="s">
        <v>487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-7038</v>
      </c>
      <c r="AP39" s="312">
        <v>-135</v>
      </c>
      <c r="AQ39" s="313">
        <v>-5777</v>
      </c>
      <c r="AR39" s="314">
        <v>-97.7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-2203230</v>
      </c>
      <c r="AP40" s="312">
        <v>-42144</v>
      </c>
      <c r="AQ40" s="313">
        <v>-36457</v>
      </c>
      <c r="AR40" s="314">
        <v>15.6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988911</v>
      </c>
      <c r="AP41" s="312">
        <v>18916</v>
      </c>
      <c r="AQ41" s="313">
        <v>15502</v>
      </c>
      <c r="AR41" s="314">
        <v>22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2064312</v>
      </c>
      <c r="AN51" s="334">
        <v>37822</v>
      </c>
      <c r="AO51" s="335">
        <v>24.6</v>
      </c>
      <c r="AP51" s="336">
        <v>62383</v>
      </c>
      <c r="AQ51" s="337">
        <v>14.1</v>
      </c>
      <c r="AR51" s="338">
        <v>10.5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954574</v>
      </c>
      <c r="AN52" s="342">
        <v>17489</v>
      </c>
      <c r="AO52" s="343">
        <v>-10.9</v>
      </c>
      <c r="AP52" s="344">
        <v>35325</v>
      </c>
      <c r="AQ52" s="345">
        <v>7.6</v>
      </c>
      <c r="AR52" s="346">
        <v>-18.5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2764121</v>
      </c>
      <c r="AN53" s="334">
        <v>51237</v>
      </c>
      <c r="AO53" s="335">
        <v>35.5</v>
      </c>
      <c r="AP53" s="336">
        <v>63812</v>
      </c>
      <c r="AQ53" s="337">
        <v>2.2999999999999998</v>
      </c>
      <c r="AR53" s="338">
        <v>33.200000000000003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1003469</v>
      </c>
      <c r="AN54" s="342">
        <v>18601</v>
      </c>
      <c r="AO54" s="343">
        <v>6.4</v>
      </c>
      <c r="AP54" s="344">
        <v>33848</v>
      </c>
      <c r="AQ54" s="345">
        <v>-4.2</v>
      </c>
      <c r="AR54" s="346">
        <v>10.6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3623306</v>
      </c>
      <c r="AN55" s="334">
        <v>67934</v>
      </c>
      <c r="AO55" s="335">
        <v>32.6</v>
      </c>
      <c r="AP55" s="336">
        <v>54225</v>
      </c>
      <c r="AQ55" s="337">
        <v>-15</v>
      </c>
      <c r="AR55" s="338">
        <v>47.6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1822748</v>
      </c>
      <c r="AN56" s="342">
        <v>34175</v>
      </c>
      <c r="AO56" s="343">
        <v>83.7</v>
      </c>
      <c r="AP56" s="344">
        <v>27337</v>
      </c>
      <c r="AQ56" s="345">
        <v>-19.2</v>
      </c>
      <c r="AR56" s="346">
        <v>102.9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3244796</v>
      </c>
      <c r="AN57" s="334">
        <v>61547</v>
      </c>
      <c r="AO57" s="335">
        <v>-9.4</v>
      </c>
      <c r="AP57" s="336">
        <v>54016</v>
      </c>
      <c r="AQ57" s="337">
        <v>-0.4</v>
      </c>
      <c r="AR57" s="338">
        <v>-9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930826</v>
      </c>
      <c r="AN58" s="342">
        <v>17656</v>
      </c>
      <c r="AO58" s="343">
        <v>-48.3</v>
      </c>
      <c r="AP58" s="344">
        <v>28078</v>
      </c>
      <c r="AQ58" s="345">
        <v>2.7</v>
      </c>
      <c r="AR58" s="346">
        <v>-51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3244469</v>
      </c>
      <c r="AN59" s="334">
        <v>62061</v>
      </c>
      <c r="AO59" s="335">
        <v>0.8</v>
      </c>
      <c r="AP59" s="336">
        <v>52786</v>
      </c>
      <c r="AQ59" s="337">
        <v>-2.2999999999999998</v>
      </c>
      <c r="AR59" s="338">
        <v>3.1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1750359</v>
      </c>
      <c r="AN60" s="342">
        <v>33481</v>
      </c>
      <c r="AO60" s="343">
        <v>89.6</v>
      </c>
      <c r="AP60" s="344">
        <v>28742</v>
      </c>
      <c r="AQ60" s="345">
        <v>2.4</v>
      </c>
      <c r="AR60" s="346">
        <v>87.2</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2988201</v>
      </c>
      <c r="AN61" s="349">
        <v>56120</v>
      </c>
      <c r="AO61" s="350">
        <v>16.8</v>
      </c>
      <c r="AP61" s="351">
        <v>57444</v>
      </c>
      <c r="AQ61" s="352">
        <v>-0.3</v>
      </c>
      <c r="AR61" s="338">
        <v>17.100000000000001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1292395</v>
      </c>
      <c r="AN62" s="342">
        <v>24280</v>
      </c>
      <c r="AO62" s="343">
        <v>24.1</v>
      </c>
      <c r="AP62" s="344">
        <v>30666</v>
      </c>
      <c r="AQ62" s="345">
        <v>-2.1</v>
      </c>
      <c r="AR62" s="346">
        <v>26.2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erfKAyvf1gRlD35YC5RnUeAycue6cCP2QHrxVx7dJx4C5cWR8w3f6g1yJx7/cwsBGz9TJoCf0Oe8vzdsCJnZ9w==" saltValue="9u6T3TcbSXW6E64I7n4AA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2" zoomScaleNormal="100" zoomScaleSheetLayoutView="55" workbookViewId="0">
      <selection activeCell="AE56" sqref="AE56"/>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DGRxrSe4TSPntmnvcP/ho02GcPnRBWFB+rtqU6aCm2cEZ9jglPn+emgsJyL9qlmcql0DaFiaKEuMJBQqYDj/3g==" saltValue="qzNXzEwsYPWoQd6N1rdK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3" zoomScaleNormal="100" zoomScaleSheetLayoutView="55" workbookViewId="0">
      <selection activeCell="BI104" sqref="BI104"/>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nOt9DVs0kWIoIZGEGLzMarWLhEwdAW0XHe3c7HW3mfMrKeIv8yq3ITZbTDpcn1QXq1b2Eub7tIcaFa6Qw94J1w==" saltValue="vXLj1QV75RzgxieoxInM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7" zoomScaleSheetLayoutView="100" workbookViewId="0">
      <selection activeCell="J48" sqref="J48"/>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9.42</v>
      </c>
      <c r="G47" s="12">
        <v>10.06</v>
      </c>
      <c r="H47" s="12">
        <v>14.8</v>
      </c>
      <c r="I47" s="12">
        <v>18.760000000000002</v>
      </c>
      <c r="J47" s="13">
        <v>23.04</v>
      </c>
    </row>
    <row r="48" spans="2:10" ht="57.75" customHeight="1" x14ac:dyDescent="0.2">
      <c r="B48" s="14"/>
      <c r="C48" s="1141" t="s">
        <v>4</v>
      </c>
      <c r="D48" s="1141"/>
      <c r="E48" s="1142"/>
      <c r="F48" s="15">
        <v>1.5</v>
      </c>
      <c r="G48" s="16">
        <v>2.19</v>
      </c>
      <c r="H48" s="16">
        <v>4.7</v>
      </c>
      <c r="I48" s="16">
        <v>8.43</v>
      </c>
      <c r="J48" s="17">
        <v>6.01</v>
      </c>
    </row>
    <row r="49" spans="2:10" ht="57.75" customHeight="1" thickBot="1" x14ac:dyDescent="0.25">
      <c r="B49" s="18"/>
      <c r="C49" s="1143" t="s">
        <v>5</v>
      </c>
      <c r="D49" s="1143"/>
      <c r="E49" s="1144"/>
      <c r="F49" s="19" t="s">
        <v>530</v>
      </c>
      <c r="G49" s="20">
        <v>1.68</v>
      </c>
      <c r="H49" s="20">
        <v>7.72</v>
      </c>
      <c r="I49" s="20">
        <v>6.83</v>
      </c>
      <c r="J49" s="21">
        <v>2.39</v>
      </c>
    </row>
    <row r="50" spans="2:10" ht="13.2" x14ac:dyDescent="0.2"/>
  </sheetData>
  <sheetProtection algorithmName="SHA-512" hashValue="rJ2mDjHNrXv61EPkbNxwH3MkWPu/dyIYAG7Iua69nTWHZlHoFDazEV2Smc5hOtb+Qv7WcOmGR7pQ/1P70ADJ6A==" saltValue="jT9olrgt8fWux/4kFceV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90" zoomScaleNormal="90" zoomScaleSheetLayoutView="100" workbookViewId="0">
      <selection activeCell="L45" sqref="L45"/>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531</v>
      </c>
      <c r="D34" s="1151"/>
      <c r="E34" s="1152"/>
      <c r="F34" s="32">
        <v>12.85</v>
      </c>
      <c r="G34" s="33">
        <v>13.37</v>
      </c>
      <c r="H34" s="33">
        <v>14.39</v>
      </c>
      <c r="I34" s="33">
        <v>15.97</v>
      </c>
      <c r="J34" s="34">
        <v>15.75</v>
      </c>
      <c r="K34" s="22"/>
      <c r="L34" s="22"/>
      <c r="M34" s="22"/>
      <c r="N34" s="22"/>
      <c r="O34" s="22"/>
      <c r="P34" s="22"/>
    </row>
    <row r="35" spans="1:16" ht="39" customHeight="1" x14ac:dyDescent="0.2">
      <c r="A35" s="22"/>
      <c r="B35" s="35"/>
      <c r="C35" s="1145" t="s">
        <v>532</v>
      </c>
      <c r="D35" s="1146"/>
      <c r="E35" s="1147"/>
      <c r="F35" s="36">
        <v>8</v>
      </c>
      <c r="G35" s="37">
        <v>7.87</v>
      </c>
      <c r="H35" s="37">
        <v>8.18</v>
      </c>
      <c r="I35" s="37">
        <v>9.41</v>
      </c>
      <c r="J35" s="38">
        <v>9.9</v>
      </c>
      <c r="K35" s="22"/>
      <c r="L35" s="22"/>
      <c r="M35" s="22"/>
      <c r="N35" s="22"/>
      <c r="O35" s="22"/>
      <c r="P35" s="22"/>
    </row>
    <row r="36" spans="1:16" ht="39" customHeight="1" x14ac:dyDescent="0.2">
      <c r="A36" s="22"/>
      <c r="B36" s="35"/>
      <c r="C36" s="1145" t="s">
        <v>533</v>
      </c>
      <c r="D36" s="1146"/>
      <c r="E36" s="1147"/>
      <c r="F36" s="36">
        <v>1.45</v>
      </c>
      <c r="G36" s="37">
        <v>2.1800000000000002</v>
      </c>
      <c r="H36" s="37">
        <v>4.7</v>
      </c>
      <c r="I36" s="37">
        <v>8.42</v>
      </c>
      <c r="J36" s="38">
        <v>6.01</v>
      </c>
      <c r="K36" s="22"/>
      <c r="L36" s="22"/>
      <c r="M36" s="22"/>
      <c r="N36" s="22"/>
      <c r="O36" s="22"/>
      <c r="P36" s="22"/>
    </row>
    <row r="37" spans="1:16" ht="39" customHeight="1" x14ac:dyDescent="0.2">
      <c r="A37" s="22"/>
      <c r="B37" s="35"/>
      <c r="C37" s="1145" t="s">
        <v>534</v>
      </c>
      <c r="D37" s="1146"/>
      <c r="E37" s="1147"/>
      <c r="F37" s="36">
        <v>2.2400000000000002</v>
      </c>
      <c r="G37" s="37">
        <v>1.58</v>
      </c>
      <c r="H37" s="37">
        <v>1.48</v>
      </c>
      <c r="I37" s="37">
        <v>1.88</v>
      </c>
      <c r="J37" s="38">
        <v>1.97</v>
      </c>
      <c r="K37" s="22"/>
      <c r="L37" s="22"/>
      <c r="M37" s="22"/>
      <c r="N37" s="22"/>
      <c r="O37" s="22"/>
      <c r="P37" s="22"/>
    </row>
    <row r="38" spans="1:16" ht="39" customHeight="1" x14ac:dyDescent="0.2">
      <c r="A38" s="22"/>
      <c r="B38" s="35"/>
      <c r="C38" s="1145" t="s">
        <v>535</v>
      </c>
      <c r="D38" s="1146"/>
      <c r="E38" s="1147"/>
      <c r="F38" s="36">
        <v>1.34</v>
      </c>
      <c r="G38" s="37">
        <v>0.94</v>
      </c>
      <c r="H38" s="37">
        <v>2.0499999999999998</v>
      </c>
      <c r="I38" s="37">
        <v>3.17</v>
      </c>
      <c r="J38" s="38">
        <v>1.55</v>
      </c>
      <c r="K38" s="22"/>
      <c r="L38" s="22"/>
      <c r="M38" s="22"/>
      <c r="N38" s="22"/>
      <c r="O38" s="22"/>
      <c r="P38" s="22"/>
    </row>
    <row r="39" spans="1:16" ht="39" customHeight="1" x14ac:dyDescent="0.2">
      <c r="A39" s="22"/>
      <c r="B39" s="35"/>
      <c r="C39" s="1145" t="s">
        <v>536</v>
      </c>
      <c r="D39" s="1146"/>
      <c r="E39" s="1147"/>
      <c r="F39" s="36">
        <v>0.41</v>
      </c>
      <c r="G39" s="37">
        <v>1.05</v>
      </c>
      <c r="H39" s="37">
        <v>1.58</v>
      </c>
      <c r="I39" s="37">
        <v>2.48</v>
      </c>
      <c r="J39" s="38">
        <v>0.38</v>
      </c>
      <c r="K39" s="22"/>
      <c r="L39" s="22"/>
      <c r="M39" s="22"/>
      <c r="N39" s="22"/>
      <c r="O39" s="22"/>
      <c r="P39" s="22"/>
    </row>
    <row r="40" spans="1:16" ht="39" customHeight="1" x14ac:dyDescent="0.2">
      <c r="A40" s="22"/>
      <c r="B40" s="35"/>
      <c r="C40" s="1145" t="s">
        <v>537</v>
      </c>
      <c r="D40" s="1146"/>
      <c r="E40" s="1147"/>
      <c r="F40" s="36">
        <v>0.01</v>
      </c>
      <c r="G40" s="37">
        <v>0</v>
      </c>
      <c r="H40" s="37">
        <v>0.01</v>
      </c>
      <c r="I40" s="37">
        <v>0.01</v>
      </c>
      <c r="J40" s="38">
        <v>0.05</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538</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539</v>
      </c>
      <c r="D43" s="1149"/>
      <c r="E43" s="1150"/>
      <c r="F43" s="41">
        <v>0.04</v>
      </c>
      <c r="G43" s="42">
        <v>0</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vBp4IQM6kVcWxhYd2bJ/3qaaEHB1eKhQj1baMxaYoZyAePd8kgwNG4Wlpjy0tUUJUdoe6f5USxweWYqLL1FheQ==" saltValue="G+VEC7FwE/RBgmJP/Szh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3" zoomScale="80" zoomScaleNormal="80" zoomScaleSheetLayoutView="55" workbookViewId="0">
      <selection activeCell="N52" sqref="N52"/>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1881</v>
      </c>
      <c r="L45" s="60">
        <v>1788</v>
      </c>
      <c r="M45" s="60">
        <v>1828</v>
      </c>
      <c r="N45" s="60">
        <v>1863</v>
      </c>
      <c r="O45" s="61">
        <v>1762</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2">
      <c r="A48" s="48"/>
      <c r="B48" s="1178"/>
      <c r="C48" s="1179"/>
      <c r="D48" s="62"/>
      <c r="E48" s="1155" t="s">
        <v>13</v>
      </c>
      <c r="F48" s="1155"/>
      <c r="G48" s="1155"/>
      <c r="H48" s="1155"/>
      <c r="I48" s="1155"/>
      <c r="J48" s="1156"/>
      <c r="K48" s="63">
        <v>1277</v>
      </c>
      <c r="L48" s="64">
        <v>1148</v>
      </c>
      <c r="M48" s="64">
        <v>1080</v>
      </c>
      <c r="N48" s="64">
        <v>1065</v>
      </c>
      <c r="O48" s="65">
        <v>1007</v>
      </c>
      <c r="P48" s="48"/>
      <c r="Q48" s="48"/>
      <c r="R48" s="48"/>
      <c r="S48" s="48"/>
      <c r="T48" s="48"/>
      <c r="U48" s="48"/>
    </row>
    <row r="49" spans="1:21" ht="30.75" customHeight="1" x14ac:dyDescent="0.2">
      <c r="A49" s="48"/>
      <c r="B49" s="1178"/>
      <c r="C49" s="1179"/>
      <c r="D49" s="62"/>
      <c r="E49" s="1155" t="s">
        <v>14</v>
      </c>
      <c r="F49" s="1155"/>
      <c r="G49" s="1155"/>
      <c r="H49" s="1155"/>
      <c r="I49" s="1155"/>
      <c r="J49" s="1156"/>
      <c r="K49" s="63">
        <v>320</v>
      </c>
      <c r="L49" s="64">
        <v>333</v>
      </c>
      <c r="M49" s="64">
        <v>323</v>
      </c>
      <c r="N49" s="64">
        <v>300</v>
      </c>
      <c r="O49" s="65">
        <v>332</v>
      </c>
      <c r="P49" s="48"/>
      <c r="Q49" s="48"/>
      <c r="R49" s="48"/>
      <c r="S49" s="48"/>
      <c r="T49" s="48"/>
      <c r="U49" s="48"/>
    </row>
    <row r="50" spans="1:21" ht="30.75" customHeight="1" x14ac:dyDescent="0.2">
      <c r="A50" s="48"/>
      <c r="B50" s="1178"/>
      <c r="C50" s="1179"/>
      <c r="D50" s="62"/>
      <c r="E50" s="1155" t="s">
        <v>15</v>
      </c>
      <c r="F50" s="1155"/>
      <c r="G50" s="1155"/>
      <c r="H50" s="1155"/>
      <c r="I50" s="1155"/>
      <c r="J50" s="1156"/>
      <c r="K50" s="63">
        <v>80</v>
      </c>
      <c r="L50" s="64">
        <v>55</v>
      </c>
      <c r="M50" s="64">
        <v>40</v>
      </c>
      <c r="N50" s="64" t="s">
        <v>487</v>
      </c>
      <c r="O50" s="65">
        <v>98</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2160</v>
      </c>
      <c r="L52" s="64">
        <v>2172</v>
      </c>
      <c r="M52" s="64">
        <v>2184</v>
      </c>
      <c r="N52" s="64">
        <v>2209</v>
      </c>
      <c r="O52" s="65">
        <v>2209</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1398</v>
      </c>
      <c r="L53" s="69">
        <v>1152</v>
      </c>
      <c r="M53" s="69">
        <v>1087</v>
      </c>
      <c r="N53" s="69">
        <v>1019</v>
      </c>
      <c r="O53" s="70">
        <v>990</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GOZcDR+2B9Q+BCxC6WuDNqhWCoRUv0NbHCb0btMYNn0dJvcQR8TSA7IGresU5lTKjX0/DJN811EGd8PPcrxVA==" saltValue="ZkG2hKt2mI1pOxDS9eqWD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7" zoomScale="90" zoomScaleNormal="90" zoomScaleSheetLayoutView="100" workbookViewId="0">
      <selection activeCell="S47" sqref="S47"/>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96" t="s">
        <v>30</v>
      </c>
      <c r="C41" s="1197"/>
      <c r="D41" s="105"/>
      <c r="E41" s="1198" t="s">
        <v>31</v>
      </c>
      <c r="F41" s="1198"/>
      <c r="G41" s="1198"/>
      <c r="H41" s="1199"/>
      <c r="I41" s="355">
        <v>21141</v>
      </c>
      <c r="J41" s="356">
        <v>21128</v>
      </c>
      <c r="K41" s="356">
        <v>21730</v>
      </c>
      <c r="L41" s="356">
        <v>21268</v>
      </c>
      <c r="M41" s="357">
        <v>21535</v>
      </c>
    </row>
    <row r="42" spans="2:13" ht="27.75" customHeight="1" x14ac:dyDescent="0.2">
      <c r="B42" s="1186"/>
      <c r="C42" s="1187"/>
      <c r="D42" s="106"/>
      <c r="E42" s="1190" t="s">
        <v>32</v>
      </c>
      <c r="F42" s="1190"/>
      <c r="G42" s="1190"/>
      <c r="H42" s="1191"/>
      <c r="I42" s="358">
        <v>120</v>
      </c>
      <c r="J42" s="359">
        <v>40</v>
      </c>
      <c r="K42" s="359" t="s">
        <v>487</v>
      </c>
      <c r="L42" s="359">
        <v>1511</v>
      </c>
      <c r="M42" s="360">
        <v>1517</v>
      </c>
    </row>
    <row r="43" spans="2:13" ht="27.75" customHeight="1" x14ac:dyDescent="0.2">
      <c r="B43" s="1186"/>
      <c r="C43" s="1187"/>
      <c r="D43" s="106"/>
      <c r="E43" s="1190" t="s">
        <v>33</v>
      </c>
      <c r="F43" s="1190"/>
      <c r="G43" s="1190"/>
      <c r="H43" s="1191"/>
      <c r="I43" s="358">
        <v>12391</v>
      </c>
      <c r="J43" s="359">
        <v>11408</v>
      </c>
      <c r="K43" s="359">
        <v>10079</v>
      </c>
      <c r="L43" s="359">
        <v>8947</v>
      </c>
      <c r="M43" s="360">
        <v>8029</v>
      </c>
    </row>
    <row r="44" spans="2:13" ht="27.75" customHeight="1" x14ac:dyDescent="0.2">
      <c r="B44" s="1186"/>
      <c r="C44" s="1187"/>
      <c r="D44" s="106"/>
      <c r="E44" s="1190" t="s">
        <v>34</v>
      </c>
      <c r="F44" s="1190"/>
      <c r="G44" s="1190"/>
      <c r="H44" s="1191"/>
      <c r="I44" s="358">
        <v>2568</v>
      </c>
      <c r="J44" s="359">
        <v>2447</v>
      </c>
      <c r="K44" s="359">
        <v>2246</v>
      </c>
      <c r="L44" s="359">
        <v>2110</v>
      </c>
      <c r="M44" s="360">
        <v>1919</v>
      </c>
    </row>
    <row r="45" spans="2:13" ht="27.75" customHeight="1" x14ac:dyDescent="0.2">
      <c r="B45" s="1186"/>
      <c r="C45" s="1187"/>
      <c r="D45" s="106"/>
      <c r="E45" s="1190" t="s">
        <v>35</v>
      </c>
      <c r="F45" s="1190"/>
      <c r="G45" s="1190"/>
      <c r="H45" s="1191"/>
      <c r="I45" s="358">
        <v>4028</v>
      </c>
      <c r="J45" s="359">
        <v>3882</v>
      </c>
      <c r="K45" s="359">
        <v>3943</v>
      </c>
      <c r="L45" s="359">
        <v>3922</v>
      </c>
      <c r="M45" s="360">
        <v>4125</v>
      </c>
    </row>
    <row r="46" spans="2:13" ht="27.75" customHeight="1" x14ac:dyDescent="0.2">
      <c r="B46" s="1186"/>
      <c r="C46" s="1187"/>
      <c r="D46" s="107"/>
      <c r="E46" s="1190" t="s">
        <v>36</v>
      </c>
      <c r="F46" s="1190"/>
      <c r="G46" s="1190"/>
      <c r="H46" s="1191"/>
      <c r="I46" s="358">
        <v>128</v>
      </c>
      <c r="J46" s="359">
        <v>122</v>
      </c>
      <c r="K46" s="359">
        <v>96</v>
      </c>
      <c r="L46" s="359">
        <v>84</v>
      </c>
      <c r="M46" s="360">
        <v>72</v>
      </c>
    </row>
    <row r="47" spans="2:13" ht="27.75" customHeight="1" x14ac:dyDescent="0.2">
      <c r="B47" s="1186"/>
      <c r="C47" s="1187"/>
      <c r="D47" s="108"/>
      <c r="E47" s="1200" t="s">
        <v>37</v>
      </c>
      <c r="F47" s="1201"/>
      <c r="G47" s="1201"/>
      <c r="H47" s="1202"/>
      <c r="I47" s="358" t="s">
        <v>487</v>
      </c>
      <c r="J47" s="359" t="s">
        <v>487</v>
      </c>
      <c r="K47" s="359" t="s">
        <v>487</v>
      </c>
      <c r="L47" s="359" t="s">
        <v>487</v>
      </c>
      <c r="M47" s="360" t="s">
        <v>487</v>
      </c>
    </row>
    <row r="48" spans="2:13" ht="27.75" customHeight="1" x14ac:dyDescent="0.2">
      <c r="B48" s="1186"/>
      <c r="C48" s="1187"/>
      <c r="D48" s="106"/>
      <c r="E48" s="1190" t="s">
        <v>38</v>
      </c>
      <c r="F48" s="1190"/>
      <c r="G48" s="1190"/>
      <c r="H48" s="1191"/>
      <c r="I48" s="358" t="s">
        <v>487</v>
      </c>
      <c r="J48" s="359" t="s">
        <v>487</v>
      </c>
      <c r="K48" s="359" t="s">
        <v>487</v>
      </c>
      <c r="L48" s="359" t="s">
        <v>487</v>
      </c>
      <c r="M48" s="360" t="s">
        <v>487</v>
      </c>
    </row>
    <row r="49" spans="2:13" ht="27.75" customHeight="1" x14ac:dyDescent="0.2">
      <c r="B49" s="1188"/>
      <c r="C49" s="1189"/>
      <c r="D49" s="106"/>
      <c r="E49" s="1190" t="s">
        <v>39</v>
      </c>
      <c r="F49" s="1190"/>
      <c r="G49" s="1190"/>
      <c r="H49" s="1191"/>
      <c r="I49" s="358" t="s">
        <v>487</v>
      </c>
      <c r="J49" s="359" t="s">
        <v>487</v>
      </c>
      <c r="K49" s="359" t="s">
        <v>487</v>
      </c>
      <c r="L49" s="359" t="s">
        <v>487</v>
      </c>
      <c r="M49" s="360" t="s">
        <v>487</v>
      </c>
    </row>
    <row r="50" spans="2:13" ht="27.75" customHeight="1" x14ac:dyDescent="0.2">
      <c r="B50" s="1184" t="s">
        <v>40</v>
      </c>
      <c r="C50" s="1185"/>
      <c r="D50" s="109"/>
      <c r="E50" s="1190" t="s">
        <v>41</v>
      </c>
      <c r="F50" s="1190"/>
      <c r="G50" s="1190"/>
      <c r="H50" s="1191"/>
      <c r="I50" s="358">
        <v>4835</v>
      </c>
      <c r="J50" s="359">
        <v>5507</v>
      </c>
      <c r="K50" s="359">
        <v>7210</v>
      </c>
      <c r="L50" s="359">
        <v>8659</v>
      </c>
      <c r="M50" s="360">
        <v>9869</v>
      </c>
    </row>
    <row r="51" spans="2:13" ht="27.75" customHeight="1" x14ac:dyDescent="0.2">
      <c r="B51" s="1186"/>
      <c r="C51" s="1187"/>
      <c r="D51" s="106"/>
      <c r="E51" s="1190" t="s">
        <v>42</v>
      </c>
      <c r="F51" s="1190"/>
      <c r="G51" s="1190"/>
      <c r="H51" s="1191"/>
      <c r="I51" s="358">
        <v>176</v>
      </c>
      <c r="J51" s="359">
        <v>187</v>
      </c>
      <c r="K51" s="359">
        <v>210</v>
      </c>
      <c r="L51" s="359">
        <v>234</v>
      </c>
      <c r="M51" s="360">
        <v>212</v>
      </c>
    </row>
    <row r="52" spans="2:13" ht="27.75" customHeight="1" x14ac:dyDescent="0.2">
      <c r="B52" s="1188"/>
      <c r="C52" s="1189"/>
      <c r="D52" s="106"/>
      <c r="E52" s="1190" t="s">
        <v>43</v>
      </c>
      <c r="F52" s="1190"/>
      <c r="G52" s="1190"/>
      <c r="H52" s="1191"/>
      <c r="I52" s="358">
        <v>26963</v>
      </c>
      <c r="J52" s="359">
        <v>26618</v>
      </c>
      <c r="K52" s="359">
        <v>26049</v>
      </c>
      <c r="L52" s="359">
        <v>24751</v>
      </c>
      <c r="M52" s="360">
        <v>23333</v>
      </c>
    </row>
    <row r="53" spans="2:13" ht="27.75" customHeight="1" thickBot="1" x14ac:dyDescent="0.25">
      <c r="B53" s="1192" t="s">
        <v>19</v>
      </c>
      <c r="C53" s="1193"/>
      <c r="D53" s="110"/>
      <c r="E53" s="1194" t="s">
        <v>44</v>
      </c>
      <c r="F53" s="1194"/>
      <c r="G53" s="1194"/>
      <c r="H53" s="1195"/>
      <c r="I53" s="361">
        <v>8401</v>
      </c>
      <c r="J53" s="362">
        <v>6715</v>
      </c>
      <c r="K53" s="362">
        <v>4624</v>
      </c>
      <c r="L53" s="362">
        <v>4198</v>
      </c>
      <c r="M53" s="363">
        <v>3783</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cJYm8UmPZgtY1dz9hCpACy3GW3ZvD09sRTeVMYhIaWzhQJcHpD6hZkYoOjoVdHCbgsVgTPwHqUdg3y/fSl/Phw==" saltValue="bx+CgiJYB7FVelBteGVQ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C40" zoomScale="70" zoomScaleNormal="70" zoomScaleSheetLayoutView="100" workbookViewId="0">
      <selection activeCell="G59" sqref="G59"/>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11" t="s">
        <v>46</v>
      </c>
      <c r="D55" s="1211"/>
      <c r="E55" s="1212"/>
      <c r="F55" s="122">
        <v>2273</v>
      </c>
      <c r="G55" s="122">
        <v>2760</v>
      </c>
      <c r="H55" s="123">
        <v>3457</v>
      </c>
    </row>
    <row r="56" spans="2:8" ht="52.5" customHeight="1" x14ac:dyDescent="0.2">
      <c r="B56" s="124"/>
      <c r="C56" s="1213" t="s">
        <v>47</v>
      </c>
      <c r="D56" s="1213"/>
      <c r="E56" s="1214"/>
      <c r="F56" s="125">
        <v>717</v>
      </c>
      <c r="G56" s="125">
        <v>709</v>
      </c>
      <c r="H56" s="126">
        <v>755</v>
      </c>
    </row>
    <row r="57" spans="2:8" ht="53.25" customHeight="1" x14ac:dyDescent="0.2">
      <c r="B57" s="124"/>
      <c r="C57" s="1215" t="s">
        <v>48</v>
      </c>
      <c r="D57" s="1215"/>
      <c r="E57" s="1216"/>
      <c r="F57" s="127">
        <v>4190</v>
      </c>
      <c r="G57" s="127">
        <v>5156</v>
      </c>
      <c r="H57" s="128">
        <v>5624</v>
      </c>
    </row>
    <row r="58" spans="2:8" ht="45.75" customHeight="1" x14ac:dyDescent="0.2">
      <c r="B58" s="129"/>
      <c r="C58" s="1203" t="s">
        <v>558</v>
      </c>
      <c r="D58" s="1204"/>
      <c r="E58" s="1205"/>
      <c r="F58" s="130">
        <v>2547</v>
      </c>
      <c r="G58" s="130">
        <v>3244</v>
      </c>
      <c r="H58" s="131">
        <v>3359</v>
      </c>
    </row>
    <row r="59" spans="2:8" ht="45.75" customHeight="1" x14ac:dyDescent="0.2">
      <c r="B59" s="129"/>
      <c r="C59" s="1203" t="s">
        <v>559</v>
      </c>
      <c r="D59" s="1204"/>
      <c r="E59" s="1205"/>
      <c r="F59" s="130">
        <v>623</v>
      </c>
      <c r="G59" s="130">
        <v>865</v>
      </c>
      <c r="H59" s="131">
        <v>1211</v>
      </c>
    </row>
    <row r="60" spans="2:8" ht="45.75" customHeight="1" x14ac:dyDescent="0.2">
      <c r="B60" s="129"/>
      <c r="C60" s="1203" t="s">
        <v>560</v>
      </c>
      <c r="D60" s="1204"/>
      <c r="E60" s="1205"/>
      <c r="F60" s="130">
        <v>453</v>
      </c>
      <c r="G60" s="130">
        <v>490</v>
      </c>
      <c r="H60" s="131">
        <v>492</v>
      </c>
    </row>
    <row r="61" spans="2:8" ht="45.75" customHeight="1" x14ac:dyDescent="0.2">
      <c r="B61" s="129"/>
      <c r="C61" s="1203" t="s">
        <v>561</v>
      </c>
      <c r="D61" s="1204"/>
      <c r="E61" s="1205"/>
      <c r="F61" s="130">
        <v>429</v>
      </c>
      <c r="G61" s="130">
        <v>427</v>
      </c>
      <c r="H61" s="131">
        <v>427</v>
      </c>
    </row>
    <row r="62" spans="2:8" ht="45.75" customHeight="1" thickBot="1" x14ac:dyDescent="0.25">
      <c r="B62" s="132"/>
      <c r="C62" s="1206" t="s">
        <v>562</v>
      </c>
      <c r="D62" s="1207"/>
      <c r="E62" s="1208"/>
      <c r="F62" s="133">
        <v>85</v>
      </c>
      <c r="G62" s="133">
        <v>75</v>
      </c>
      <c r="H62" s="134">
        <v>74</v>
      </c>
    </row>
    <row r="63" spans="2:8" ht="52.5" customHeight="1" thickBot="1" x14ac:dyDescent="0.25">
      <c r="B63" s="135"/>
      <c r="C63" s="1209" t="s">
        <v>49</v>
      </c>
      <c r="D63" s="1209"/>
      <c r="E63" s="1210"/>
      <c r="F63" s="136">
        <v>7180</v>
      </c>
      <c r="G63" s="136">
        <v>8626</v>
      </c>
      <c r="H63" s="137">
        <v>9835</v>
      </c>
    </row>
    <row r="64" spans="2:8" ht="13.2" x14ac:dyDescent="0.2"/>
  </sheetData>
  <sheetProtection algorithmName="SHA-512" hashValue="oj60j7lZHT5UGM2ZeW2DxJQFeSdz/wUCTyUf9KAGbR56V4eK0TP5Ot6ri/wxw2iWvwG0UylO7LJnYCumjDPlCQ==" saltValue="MVBVdN0KOKJF/qo/I3K1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37822</v>
      </c>
      <c r="E3" s="156"/>
      <c r="F3" s="157">
        <v>62383</v>
      </c>
      <c r="G3" s="158"/>
      <c r="H3" s="159"/>
    </row>
    <row r="4" spans="1:8" x14ac:dyDescent="0.2">
      <c r="A4" s="160"/>
      <c r="B4" s="161"/>
      <c r="C4" s="162"/>
      <c r="D4" s="163">
        <v>17489</v>
      </c>
      <c r="E4" s="164"/>
      <c r="F4" s="165">
        <v>35325</v>
      </c>
      <c r="G4" s="166"/>
      <c r="H4" s="167"/>
    </row>
    <row r="5" spans="1:8" x14ac:dyDescent="0.2">
      <c r="A5" s="148" t="s">
        <v>519</v>
      </c>
      <c r="B5" s="153"/>
      <c r="C5" s="154"/>
      <c r="D5" s="155">
        <v>51237</v>
      </c>
      <c r="E5" s="156"/>
      <c r="F5" s="157">
        <v>63812</v>
      </c>
      <c r="G5" s="158"/>
      <c r="H5" s="159"/>
    </row>
    <row r="6" spans="1:8" x14ac:dyDescent="0.2">
      <c r="A6" s="160"/>
      <c r="B6" s="161"/>
      <c r="C6" s="162"/>
      <c r="D6" s="163">
        <v>18601</v>
      </c>
      <c r="E6" s="164"/>
      <c r="F6" s="165">
        <v>33848</v>
      </c>
      <c r="G6" s="166"/>
      <c r="H6" s="167"/>
    </row>
    <row r="7" spans="1:8" x14ac:dyDescent="0.2">
      <c r="A7" s="148" t="s">
        <v>520</v>
      </c>
      <c r="B7" s="153"/>
      <c r="C7" s="154"/>
      <c r="D7" s="155">
        <v>67934</v>
      </c>
      <c r="E7" s="156"/>
      <c r="F7" s="157">
        <v>54225</v>
      </c>
      <c r="G7" s="158"/>
      <c r="H7" s="159"/>
    </row>
    <row r="8" spans="1:8" x14ac:dyDescent="0.2">
      <c r="A8" s="160"/>
      <c r="B8" s="161"/>
      <c r="C8" s="162"/>
      <c r="D8" s="163">
        <v>34175</v>
      </c>
      <c r="E8" s="164"/>
      <c r="F8" s="165">
        <v>27337</v>
      </c>
      <c r="G8" s="166"/>
      <c r="H8" s="167"/>
    </row>
    <row r="9" spans="1:8" x14ac:dyDescent="0.2">
      <c r="A9" s="148" t="s">
        <v>521</v>
      </c>
      <c r="B9" s="153"/>
      <c r="C9" s="154"/>
      <c r="D9" s="155">
        <v>61547</v>
      </c>
      <c r="E9" s="156"/>
      <c r="F9" s="157">
        <v>54016</v>
      </c>
      <c r="G9" s="158"/>
      <c r="H9" s="159"/>
    </row>
    <row r="10" spans="1:8" x14ac:dyDescent="0.2">
      <c r="A10" s="160"/>
      <c r="B10" s="161"/>
      <c r="C10" s="162"/>
      <c r="D10" s="163">
        <v>17656</v>
      </c>
      <c r="E10" s="164"/>
      <c r="F10" s="165">
        <v>28078</v>
      </c>
      <c r="G10" s="166"/>
      <c r="H10" s="167"/>
    </row>
    <row r="11" spans="1:8" x14ac:dyDescent="0.2">
      <c r="A11" s="148" t="s">
        <v>522</v>
      </c>
      <c r="B11" s="153"/>
      <c r="C11" s="154"/>
      <c r="D11" s="155">
        <v>62061</v>
      </c>
      <c r="E11" s="156"/>
      <c r="F11" s="157">
        <v>52786</v>
      </c>
      <c r="G11" s="158"/>
      <c r="H11" s="159"/>
    </row>
    <row r="12" spans="1:8" x14ac:dyDescent="0.2">
      <c r="A12" s="160"/>
      <c r="B12" s="161"/>
      <c r="C12" s="168"/>
      <c r="D12" s="163">
        <v>33481</v>
      </c>
      <c r="E12" s="164"/>
      <c r="F12" s="165">
        <v>28742</v>
      </c>
      <c r="G12" s="166"/>
      <c r="H12" s="167"/>
    </row>
    <row r="13" spans="1:8" x14ac:dyDescent="0.2">
      <c r="A13" s="148"/>
      <c r="B13" s="153"/>
      <c r="C13" s="169"/>
      <c r="D13" s="170">
        <v>56120</v>
      </c>
      <c r="E13" s="171"/>
      <c r="F13" s="172">
        <v>57444</v>
      </c>
      <c r="G13" s="173"/>
      <c r="H13" s="159"/>
    </row>
    <row r="14" spans="1:8" x14ac:dyDescent="0.2">
      <c r="A14" s="160"/>
      <c r="B14" s="161"/>
      <c r="C14" s="162"/>
      <c r="D14" s="163">
        <v>24280</v>
      </c>
      <c r="E14" s="164"/>
      <c r="F14" s="165">
        <v>30666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1.5</v>
      </c>
      <c r="C19" s="174">
        <f>ROUND(VALUE(SUBSTITUTE(実質収支比率等に係る経年分析!G$48,"▲","-")),2)</f>
        <v>2.19</v>
      </c>
      <c r="D19" s="174">
        <f>ROUND(VALUE(SUBSTITUTE(実質収支比率等に係る経年分析!H$48,"▲","-")),2)</f>
        <v>4.7</v>
      </c>
      <c r="E19" s="174">
        <f>ROUND(VALUE(SUBSTITUTE(実質収支比率等に係る経年分析!I$48,"▲","-")),2)</f>
        <v>8.43</v>
      </c>
      <c r="F19" s="174">
        <f>ROUND(VALUE(SUBSTITUTE(実質収支比率等に係る経年分析!J$48,"▲","-")),2)</f>
        <v>6.01</v>
      </c>
    </row>
    <row r="20" spans="1:11" x14ac:dyDescent="0.2">
      <c r="A20" s="174" t="s">
        <v>53</v>
      </c>
      <c r="B20" s="174">
        <f>ROUND(VALUE(SUBSTITUTE(実質収支比率等に係る経年分析!F$47,"▲","-")),2)</f>
        <v>9.42</v>
      </c>
      <c r="C20" s="174">
        <f>ROUND(VALUE(SUBSTITUTE(実質収支比率等に係る経年分析!G$47,"▲","-")),2)</f>
        <v>10.06</v>
      </c>
      <c r="D20" s="174">
        <f>ROUND(VALUE(SUBSTITUTE(実質収支比率等に係る経年分析!H$47,"▲","-")),2)</f>
        <v>14.8</v>
      </c>
      <c r="E20" s="174">
        <f>ROUND(VALUE(SUBSTITUTE(実質収支比率等に係る経年分析!I$47,"▲","-")),2)</f>
        <v>18.760000000000002</v>
      </c>
      <c r="F20" s="174">
        <f>ROUND(VALUE(SUBSTITUTE(実質収支比率等に係る経年分析!J$47,"▲","-")),2)</f>
        <v>23.04</v>
      </c>
    </row>
    <row r="21" spans="1:11" x14ac:dyDescent="0.2">
      <c r="A21" s="174" t="s">
        <v>54</v>
      </c>
      <c r="B21" s="174">
        <f>IF(ISNUMBER(VALUE(SUBSTITUTE(実質収支比率等に係る経年分析!F$49,"▲","-"))),ROUND(VALUE(SUBSTITUTE(実質収支比率等に係る経年分析!F$49,"▲","-")),2),NA())</f>
        <v>-2.11</v>
      </c>
      <c r="C21" s="174">
        <f>IF(ISNUMBER(VALUE(SUBSTITUTE(実質収支比率等に係る経年分析!G$49,"▲","-"))),ROUND(VALUE(SUBSTITUTE(実質収支比率等に係る経年分析!G$49,"▲","-")),2),NA())</f>
        <v>1.68</v>
      </c>
      <c r="D21" s="174">
        <f>IF(ISNUMBER(VALUE(SUBSTITUTE(実質収支比率等に係る経年分析!H$49,"▲","-"))),ROUND(VALUE(SUBSTITUTE(実質収支比率等に係る経年分析!H$49,"▲","-")),2),NA())</f>
        <v>7.72</v>
      </c>
      <c r="E21" s="174">
        <f>IF(ISNUMBER(VALUE(SUBSTITUTE(実質収支比率等に係る経年分析!I$49,"▲","-"))),ROUND(VALUE(SUBSTITUTE(実質収支比率等に係る経年分析!I$49,"▲","-")),2),NA())</f>
        <v>6.83</v>
      </c>
      <c r="F21" s="174">
        <f>IF(ISNUMBER(VALUE(SUBSTITUTE(実質収支比率等に係る経年分析!J$49,"▲","-"))),ROUND(VALUE(SUBSTITUTE(実質収支比率等に係る経年分析!J$49,"▲","-")),2),NA())</f>
        <v>2.39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伊万里市後期高齢者医療特別会計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2">
      <c r="A31" s="175" t="str">
        <f>IF(連結実質赤字比率に係る赤字・黒字の構成分析!C$39="",NA(),連結実質赤字比率に係る赤字・黒字の構成分析!C$39)</f>
        <v>伊万里市下水道事業特別会計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1.58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2.48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0.38</v>
      </c>
    </row>
    <row r="32" spans="1:11" x14ac:dyDescent="0.2">
      <c r="A32" s="175" t="str">
        <f>IF(連結実質赤字比率に係る赤字・黒字の構成分析!C$38="",NA(),連結実質赤字比率に係る赤字・黒字の構成分析!C$38)</f>
        <v>伊万里市介護保険特別会計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2.0499999999999998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3.17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1.55</v>
      </c>
    </row>
    <row r="33" spans="1:16" x14ac:dyDescent="0.2">
      <c r="A33" s="175" t="str">
        <f>IF(連結実質赤字比率に係る赤字・黒字の構成分析!C$37="",NA(),連結実質赤字比率に係る赤字・黒字の構成分析!C$37)</f>
        <v>伊万里市国民健康保険特別会計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2.2400000000000002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1.97</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2.1800000000000002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8.42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6.01</v>
      </c>
    </row>
    <row r="35" spans="1:16" x14ac:dyDescent="0.2">
      <c r="A35" s="175" t="str">
        <f>IF(連結実質赤字比率に係る赤字・黒字の構成分析!C$35="",NA(),連結実質赤字比率に係る赤字・黒字の構成分析!C$35)</f>
        <v>伊万里市工業用水道事業特別会計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7.87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9.41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9.9</v>
      </c>
    </row>
    <row r="36" spans="1:16" x14ac:dyDescent="0.2">
      <c r="A36" s="175" t="str">
        <f>IF(連結実質赤字比率に係る赤字・黒字の構成分析!C$34="",NA(),連結実質赤字比率に係る赤字・黒字の構成分析!C$34)</f>
        <v>伊万里市水道事業特別会計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12.85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13.37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14.39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15.75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2160</v>
      </c>
      <c r="E42" s="176"/>
      <c r="F42" s="176"/>
      <c r="G42" s="176">
        <f>'実質公債費比率（分子）の構造'!L$52</f>
        <v>2172</v>
      </c>
      <c r="H42" s="176"/>
      <c r="I42" s="176"/>
      <c r="J42" s="176">
        <f>'実質公債費比率（分子）の構造'!M$52</f>
        <v>2184</v>
      </c>
      <c r="K42" s="176"/>
      <c r="L42" s="176"/>
      <c r="M42" s="176">
        <f>'実質公債費比率（分子）の構造'!N$52</f>
        <v>2209</v>
      </c>
      <c r="N42" s="176"/>
      <c r="O42" s="176"/>
      <c r="P42" s="176">
        <f>'実質公債費比率（分子）の構造'!O$52</f>
        <v>2209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80</v>
      </c>
      <c r="C44" s="176"/>
      <c r="D44" s="176"/>
      <c r="E44" s="176">
        <f>'実質公債費比率（分子）の構造'!L$50</f>
        <v>55</v>
      </c>
      <c r="F44" s="176"/>
      <c r="G44" s="176"/>
      <c r="H44" s="176">
        <f>'実質公債費比率（分子）の構造'!M$50</f>
        <v>40</v>
      </c>
      <c r="I44" s="176"/>
      <c r="J44" s="176"/>
      <c r="K44" s="176" t="str">
        <f>'実質公債費比率（分子）の構造'!N$50</f>
        <v>-</v>
      </c>
      <c r="L44" s="176"/>
      <c r="M44" s="176"/>
      <c r="N44" s="176">
        <f>'実質公債費比率（分子）の構造'!O$50</f>
        <v>98</v>
      </c>
      <c r="O44" s="176"/>
      <c r="P44" s="176"/>
    </row>
    <row r="45" spans="1:16" x14ac:dyDescent="0.2">
      <c r="A45" s="176" t="s">
        <v>63</v>
      </c>
      <c r="B45" s="176">
        <f>'実質公債費比率（分子）の構造'!K$49</f>
        <v>320</v>
      </c>
      <c r="C45" s="176"/>
      <c r="D45" s="176"/>
      <c r="E45" s="176">
        <f>'実質公債費比率（分子）の構造'!L$49</f>
        <v>333</v>
      </c>
      <c r="F45" s="176"/>
      <c r="G45" s="176"/>
      <c r="H45" s="176">
        <f>'実質公債費比率（分子）の構造'!M$49</f>
        <v>323</v>
      </c>
      <c r="I45" s="176"/>
      <c r="J45" s="176"/>
      <c r="K45" s="176">
        <f>'実質公債費比率（分子）の構造'!N$49</f>
        <v>300</v>
      </c>
      <c r="L45" s="176"/>
      <c r="M45" s="176"/>
      <c r="N45" s="176">
        <f>'実質公債費比率（分子）の構造'!O$49</f>
        <v>332</v>
      </c>
      <c r="O45" s="176"/>
      <c r="P45" s="176"/>
    </row>
    <row r="46" spans="1:16" x14ac:dyDescent="0.2">
      <c r="A46" s="176" t="s">
        <v>64</v>
      </c>
      <c r="B46" s="176">
        <f>'実質公債費比率（分子）の構造'!K$48</f>
        <v>1277</v>
      </c>
      <c r="C46" s="176"/>
      <c r="D46" s="176"/>
      <c r="E46" s="176">
        <f>'実質公債費比率（分子）の構造'!L$48</f>
        <v>1148</v>
      </c>
      <c r="F46" s="176"/>
      <c r="G46" s="176"/>
      <c r="H46" s="176">
        <f>'実質公債費比率（分子）の構造'!M$48</f>
        <v>1080</v>
      </c>
      <c r="I46" s="176"/>
      <c r="J46" s="176"/>
      <c r="K46" s="176">
        <f>'実質公債費比率（分子）の構造'!N$48</f>
        <v>1065</v>
      </c>
      <c r="L46" s="176"/>
      <c r="M46" s="176"/>
      <c r="N46" s="176">
        <f>'実質公債費比率（分子）の構造'!O$48</f>
        <v>1007</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1881</v>
      </c>
      <c r="C49" s="176"/>
      <c r="D49" s="176"/>
      <c r="E49" s="176">
        <f>'実質公債費比率（分子）の構造'!L$45</f>
        <v>1788</v>
      </c>
      <c r="F49" s="176"/>
      <c r="G49" s="176"/>
      <c r="H49" s="176">
        <f>'実質公債費比率（分子）の構造'!M$45</f>
        <v>1828</v>
      </c>
      <c r="I49" s="176"/>
      <c r="J49" s="176"/>
      <c r="K49" s="176">
        <f>'実質公債費比率（分子）の構造'!N$45</f>
        <v>1863</v>
      </c>
      <c r="L49" s="176"/>
      <c r="M49" s="176"/>
      <c r="N49" s="176">
        <f>'実質公債費比率（分子）の構造'!O$45</f>
        <v>1762</v>
      </c>
      <c r="O49" s="176"/>
      <c r="P49" s="176"/>
    </row>
    <row r="50" spans="1:16" x14ac:dyDescent="0.2">
      <c r="A50" s="176" t="s">
        <v>67</v>
      </c>
      <c r="B50" s="176" t="e">
        <f>NA()</f>
        <v>#N/A</v>
      </c>
      <c r="C50" s="176">
        <f>IF(ISNUMBER('実質公債費比率（分子）の構造'!K$53),'実質公債費比率（分子）の構造'!K$53,NA())</f>
        <v>1398</v>
      </c>
      <c r="D50" s="176" t="e">
        <f>NA()</f>
        <v>#N/A</v>
      </c>
      <c r="E50" s="176" t="e">
        <f>NA()</f>
        <v>#N/A</v>
      </c>
      <c r="F50" s="176">
        <f>IF(ISNUMBER('実質公債費比率（分子）の構造'!L$53),'実質公債費比率（分子）の構造'!L$53,NA())</f>
        <v>1152</v>
      </c>
      <c r="G50" s="176" t="e">
        <f>NA()</f>
        <v>#N/A</v>
      </c>
      <c r="H50" s="176" t="e">
        <f>NA()</f>
        <v>#N/A</v>
      </c>
      <c r="I50" s="176">
        <f>IF(ISNUMBER('実質公債費比率（分子）の構造'!M$53),'実質公債費比率（分子）の構造'!M$53,NA())</f>
        <v>1087</v>
      </c>
      <c r="J50" s="176" t="e">
        <f>NA()</f>
        <v>#N/A</v>
      </c>
      <c r="K50" s="176" t="e">
        <f>NA()</f>
        <v>#N/A</v>
      </c>
      <c r="L50" s="176">
        <f>IF(ISNUMBER('実質公債費比率（分子）の構造'!N$53),'実質公債費比率（分子）の構造'!N$53,NA())</f>
        <v>1019</v>
      </c>
      <c r="M50" s="176" t="e">
        <f>NA()</f>
        <v>#N/A</v>
      </c>
      <c r="N50" s="176" t="e">
        <f>NA()</f>
        <v>#N/A</v>
      </c>
      <c r="O50" s="176">
        <f>IF(ISNUMBER('実質公債費比率（分子）の構造'!O$53),'実質公債費比率（分子）の構造'!O$53,NA())</f>
        <v>990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26963</v>
      </c>
      <c r="E56" s="175"/>
      <c r="F56" s="175"/>
      <c r="G56" s="175">
        <f>'将来負担比率（分子）の構造'!J$52</f>
        <v>26618</v>
      </c>
      <c r="H56" s="175"/>
      <c r="I56" s="175"/>
      <c r="J56" s="175">
        <f>'将来負担比率（分子）の構造'!K$52</f>
        <v>26049</v>
      </c>
      <c r="K56" s="175"/>
      <c r="L56" s="175"/>
      <c r="M56" s="175">
        <f>'将来負担比率（分子）の構造'!L$52</f>
        <v>24751</v>
      </c>
      <c r="N56" s="175"/>
      <c r="O56" s="175"/>
      <c r="P56" s="175">
        <f>'将来負担比率（分子）の構造'!M$52</f>
        <v>23333</v>
      </c>
    </row>
    <row r="57" spans="1:16" x14ac:dyDescent="0.2">
      <c r="A57" s="175" t="s">
        <v>42</v>
      </c>
      <c r="B57" s="175"/>
      <c r="C57" s="175"/>
      <c r="D57" s="175">
        <f>'将来負担比率（分子）の構造'!I$51</f>
        <v>176</v>
      </c>
      <c r="E57" s="175"/>
      <c r="F57" s="175"/>
      <c r="G57" s="175">
        <f>'将来負担比率（分子）の構造'!J$51</f>
        <v>187</v>
      </c>
      <c r="H57" s="175"/>
      <c r="I57" s="175"/>
      <c r="J57" s="175">
        <f>'将来負担比率（分子）の構造'!K$51</f>
        <v>210</v>
      </c>
      <c r="K57" s="175"/>
      <c r="L57" s="175"/>
      <c r="M57" s="175">
        <f>'将来負担比率（分子）の構造'!L$51</f>
        <v>234</v>
      </c>
      <c r="N57" s="175"/>
      <c r="O57" s="175"/>
      <c r="P57" s="175">
        <f>'将来負担比率（分子）の構造'!M$51</f>
        <v>212</v>
      </c>
    </row>
    <row r="58" spans="1:16" x14ac:dyDescent="0.2">
      <c r="A58" s="175" t="s">
        <v>41</v>
      </c>
      <c r="B58" s="175"/>
      <c r="C58" s="175"/>
      <c r="D58" s="175">
        <f>'将来負担比率（分子）の構造'!I$50</f>
        <v>4835</v>
      </c>
      <c r="E58" s="175"/>
      <c r="F58" s="175"/>
      <c r="G58" s="175">
        <f>'将来負担比率（分子）の構造'!J$50</f>
        <v>5507</v>
      </c>
      <c r="H58" s="175"/>
      <c r="I58" s="175"/>
      <c r="J58" s="175">
        <f>'将来負担比率（分子）の構造'!K$50</f>
        <v>7210</v>
      </c>
      <c r="K58" s="175"/>
      <c r="L58" s="175"/>
      <c r="M58" s="175">
        <f>'将来負担比率（分子）の構造'!L$50</f>
        <v>8659</v>
      </c>
      <c r="N58" s="175"/>
      <c r="O58" s="175"/>
      <c r="P58" s="175">
        <f>'将来負担比率（分子）の構造'!M$50</f>
        <v>9869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128</v>
      </c>
      <c r="C61" s="175"/>
      <c r="D61" s="175"/>
      <c r="E61" s="175">
        <f>'将来負担比率（分子）の構造'!J$46</f>
        <v>122</v>
      </c>
      <c r="F61" s="175"/>
      <c r="G61" s="175"/>
      <c r="H61" s="175">
        <f>'将来負担比率（分子）の構造'!K$46</f>
        <v>96</v>
      </c>
      <c r="I61" s="175"/>
      <c r="J61" s="175"/>
      <c r="K61" s="175">
        <f>'将来負担比率（分子）の構造'!L$46</f>
        <v>84</v>
      </c>
      <c r="L61" s="175"/>
      <c r="M61" s="175"/>
      <c r="N61" s="175">
        <f>'将来負担比率（分子）の構造'!M$46</f>
        <v>72</v>
      </c>
      <c r="O61" s="175"/>
      <c r="P61" s="175"/>
    </row>
    <row r="62" spans="1:16" x14ac:dyDescent="0.2">
      <c r="A62" s="175" t="s">
        <v>35</v>
      </c>
      <c r="B62" s="175">
        <f>'将来負担比率（分子）の構造'!I$45</f>
        <v>4028</v>
      </c>
      <c r="C62" s="175"/>
      <c r="D62" s="175"/>
      <c r="E62" s="175">
        <f>'将来負担比率（分子）の構造'!J$45</f>
        <v>3882</v>
      </c>
      <c r="F62" s="175"/>
      <c r="G62" s="175"/>
      <c r="H62" s="175">
        <f>'将来負担比率（分子）の構造'!K$45</f>
        <v>3943</v>
      </c>
      <c r="I62" s="175"/>
      <c r="J62" s="175"/>
      <c r="K62" s="175">
        <f>'将来負担比率（分子）の構造'!L$45</f>
        <v>3922</v>
      </c>
      <c r="L62" s="175"/>
      <c r="M62" s="175"/>
      <c r="N62" s="175">
        <f>'将来負担比率（分子）の構造'!M$45</f>
        <v>4125</v>
      </c>
      <c r="O62" s="175"/>
      <c r="P62" s="175"/>
    </row>
    <row r="63" spans="1:16" x14ac:dyDescent="0.2">
      <c r="A63" s="175" t="s">
        <v>34</v>
      </c>
      <c r="B63" s="175">
        <f>'将来負担比率（分子）の構造'!I$44</f>
        <v>2568</v>
      </c>
      <c r="C63" s="175"/>
      <c r="D63" s="175"/>
      <c r="E63" s="175">
        <f>'将来負担比率（分子）の構造'!J$44</f>
        <v>2447</v>
      </c>
      <c r="F63" s="175"/>
      <c r="G63" s="175"/>
      <c r="H63" s="175">
        <f>'将来負担比率（分子）の構造'!K$44</f>
        <v>2246</v>
      </c>
      <c r="I63" s="175"/>
      <c r="J63" s="175"/>
      <c r="K63" s="175">
        <f>'将来負担比率（分子）の構造'!L$44</f>
        <v>2110</v>
      </c>
      <c r="L63" s="175"/>
      <c r="M63" s="175"/>
      <c r="N63" s="175">
        <f>'将来負担比率（分子）の構造'!M$44</f>
        <v>1919</v>
      </c>
      <c r="O63" s="175"/>
      <c r="P63" s="175"/>
    </row>
    <row r="64" spans="1:16" x14ac:dyDescent="0.2">
      <c r="A64" s="175" t="s">
        <v>33</v>
      </c>
      <c r="B64" s="175">
        <f>'将来負担比率（分子）の構造'!I$43</f>
        <v>12391</v>
      </c>
      <c r="C64" s="175"/>
      <c r="D64" s="175"/>
      <c r="E64" s="175">
        <f>'将来負担比率（分子）の構造'!J$43</f>
        <v>11408</v>
      </c>
      <c r="F64" s="175"/>
      <c r="G64" s="175"/>
      <c r="H64" s="175">
        <f>'将来負担比率（分子）の構造'!K$43</f>
        <v>10079</v>
      </c>
      <c r="I64" s="175"/>
      <c r="J64" s="175"/>
      <c r="K64" s="175">
        <f>'将来負担比率（分子）の構造'!L$43</f>
        <v>8947</v>
      </c>
      <c r="L64" s="175"/>
      <c r="M64" s="175"/>
      <c r="N64" s="175">
        <f>'将来負担比率（分子）の構造'!M$43</f>
        <v>8029</v>
      </c>
      <c r="O64" s="175"/>
      <c r="P64" s="175"/>
    </row>
    <row r="65" spans="1:16" x14ac:dyDescent="0.2">
      <c r="A65" s="175" t="s">
        <v>32</v>
      </c>
      <c r="B65" s="175">
        <f>'将来負担比率（分子）の構造'!I$42</f>
        <v>120</v>
      </c>
      <c r="C65" s="175"/>
      <c r="D65" s="175"/>
      <c r="E65" s="175">
        <f>'将来負担比率（分子）の構造'!J$42</f>
        <v>40</v>
      </c>
      <c r="F65" s="175"/>
      <c r="G65" s="175"/>
      <c r="H65" s="175" t="str">
        <f>'将来負担比率（分子）の構造'!K$42</f>
        <v>-</v>
      </c>
      <c r="I65" s="175"/>
      <c r="J65" s="175"/>
      <c r="K65" s="175">
        <f>'将来負担比率（分子）の構造'!L$42</f>
        <v>1511</v>
      </c>
      <c r="L65" s="175"/>
      <c r="M65" s="175"/>
      <c r="N65" s="175">
        <f>'将来負担比率（分子）の構造'!M$42</f>
        <v>1517</v>
      </c>
      <c r="O65" s="175"/>
      <c r="P65" s="175"/>
    </row>
    <row r="66" spans="1:16" x14ac:dyDescent="0.2">
      <c r="A66" s="175" t="s">
        <v>31</v>
      </c>
      <c r="B66" s="175">
        <f>'将来負担比率（分子）の構造'!I$41</f>
        <v>21141</v>
      </c>
      <c r="C66" s="175"/>
      <c r="D66" s="175"/>
      <c r="E66" s="175">
        <f>'将来負担比率（分子）の構造'!J$41</f>
        <v>21128</v>
      </c>
      <c r="F66" s="175"/>
      <c r="G66" s="175"/>
      <c r="H66" s="175">
        <f>'将来負担比率（分子）の構造'!K$41</f>
        <v>21730</v>
      </c>
      <c r="I66" s="175"/>
      <c r="J66" s="175"/>
      <c r="K66" s="175">
        <f>'将来負担比率（分子）の構造'!L$41</f>
        <v>21268</v>
      </c>
      <c r="L66" s="175"/>
      <c r="M66" s="175"/>
      <c r="N66" s="175">
        <f>'将来負担比率（分子）の構造'!M$41</f>
        <v>21535</v>
      </c>
      <c r="O66" s="175"/>
      <c r="P66" s="175"/>
    </row>
    <row r="67" spans="1:16" x14ac:dyDescent="0.2">
      <c r="A67" s="175" t="s">
        <v>71</v>
      </c>
      <c r="B67" s="175" t="e">
        <f>NA()</f>
        <v>#N/A</v>
      </c>
      <c r="C67" s="175">
        <f>IF(ISNUMBER('将来負担比率（分子）の構造'!I$53), IF('将来負担比率（分子）の構造'!I$53 &lt; 0, 0, '将来負担比率（分子）の構造'!I$53), NA())</f>
        <v>8401</v>
      </c>
      <c r="D67" s="175" t="e">
        <f>NA()</f>
        <v>#N/A</v>
      </c>
      <c r="E67" s="175" t="e">
        <f>NA()</f>
        <v>#N/A</v>
      </c>
      <c r="F67" s="175">
        <f>IF(ISNUMBER('将来負担比率（分子）の構造'!J$53), IF('将来負担比率（分子）の構造'!J$53 &lt; 0, 0, '将来負担比率（分子）の構造'!J$53), NA())</f>
        <v>6715</v>
      </c>
      <c r="G67" s="175" t="e">
        <f>NA()</f>
        <v>#N/A</v>
      </c>
      <c r="H67" s="175" t="e">
        <f>NA()</f>
        <v>#N/A</v>
      </c>
      <c r="I67" s="175">
        <f>IF(ISNUMBER('将来負担比率（分子）の構造'!K$53), IF('将来負担比率（分子）の構造'!K$53 &lt; 0, 0, '将来負担比率（分子）の構造'!K$53), NA())</f>
        <v>4624</v>
      </c>
      <c r="J67" s="175" t="e">
        <f>NA()</f>
        <v>#N/A</v>
      </c>
      <c r="K67" s="175" t="e">
        <f>NA()</f>
        <v>#N/A</v>
      </c>
      <c r="L67" s="175">
        <f>IF(ISNUMBER('将来負担比率（分子）の構造'!L$53), IF('将来負担比率（分子）の構造'!L$53 &lt; 0, 0, '将来負担比率（分子）の構造'!L$53), NA())</f>
        <v>4198</v>
      </c>
      <c r="M67" s="175" t="e">
        <f>NA()</f>
        <v>#N/A</v>
      </c>
      <c r="N67" s="175" t="e">
        <f>NA()</f>
        <v>#N/A</v>
      </c>
      <c r="O67" s="175">
        <f>IF(ISNUMBER('将来負担比率（分子）の構造'!M$53), IF('将来負担比率（分子）の構造'!M$53 &lt; 0, 0, '将来負担比率（分子）の構造'!M$53), NA())</f>
        <v>3783</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2273</v>
      </c>
      <c r="C72" s="179">
        <f>基金残高に係る経年分析!G55</f>
        <v>2760</v>
      </c>
      <c r="D72" s="179">
        <f>基金残高に係る経年分析!H55</f>
        <v>3457</v>
      </c>
    </row>
    <row r="73" spans="1:16" x14ac:dyDescent="0.2">
      <c r="A73" s="178" t="s">
        <v>74</v>
      </c>
      <c r="B73" s="179">
        <f>基金残高に係る経年分析!F56</f>
        <v>717</v>
      </c>
      <c r="C73" s="179">
        <f>基金残高に係る経年分析!G56</f>
        <v>709</v>
      </c>
      <c r="D73" s="179">
        <f>基金残高に係る経年分析!H56</f>
        <v>755</v>
      </c>
    </row>
    <row r="74" spans="1:16" x14ac:dyDescent="0.2">
      <c r="A74" s="178" t="s">
        <v>75</v>
      </c>
      <c r="B74" s="179">
        <f>基金残高に係る経年分析!F57</f>
        <v>4190</v>
      </c>
      <c r="C74" s="179">
        <f>基金残高に係る経年分析!G57</f>
        <v>5156</v>
      </c>
      <c r="D74" s="179">
        <f>基金残高に係る経年分析!H57</f>
        <v>5624</v>
      </c>
    </row>
  </sheetData>
  <sheetProtection algorithmName="SHA-512" hashValue="lE3HgtJLHMjq5um6nQi1eI8/mJkTaTk8I8rwTj5slUtMFKA6bX8ey6Xjk9jmxmVmYAAQIRfoOzdp/EUmJBpYXg==" saltValue="8TksisrTVOf7VngfmS6w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中野　健太朗（市町支援課）</cp:lastModifiedBy>
  <cp:lastPrinted>2025-03-11T02:01:16Z</cp:lastPrinted>
  <dcterms:created xsi:type="dcterms:W3CDTF">2025-02-19T05:01:16Z</dcterms:created>
  <dcterms:modified xsi:type="dcterms:W3CDTF">2025-03-18T07:38:02Z</dcterms:modified>
  <cp:category/>
</cp:coreProperties>
</file>