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01_{2DB3390D-3EE6-42DF-A0D9-63F5B2180D96}" xr6:coauthVersionLast="47" xr6:coauthVersionMax="47" xr10:uidLastSave="{00000000-0000-0000-0000-000000000000}"/>
  <bookViews>
    <workbookView xWindow="-108" yWindow="-108" windowWidth="30936" windowHeight="16776" tabRatio="72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U88" i="12"/>
  <c r="AP88" i="12"/>
  <c r="AF88" i="12"/>
  <c r="AU63" i="12" l="1"/>
  <c r="AP63" i="12"/>
  <c r="AP23" i="12"/>
  <c r="AA23" i="12"/>
  <c r="V23" i="12"/>
  <c r="Q23" i="12"/>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<sst xmlns="http://schemas.openxmlformats.org/spreadsheetml/2006/main" count="1012" uniqueCount="559">
  <si>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</si>
  <si>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</si>
  <si>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</si>
  <si>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</si>
  <si>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</si>
  <si>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</si>
  <si>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</si>
  <si>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</si>
  <si>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</si>
  <si>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</si>
  <si>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</si>
  <si>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</si>
  <si>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</si>
  <si>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</si>
  <si>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</si>
  <si>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</si>
  <si>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</si>
  <si>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</si>
  <si>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</si>
  <si>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</si>
  <si>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</si>
  <si>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</si>
  <si>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</si>
  <si>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</si>
  <si>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</si>
  <si>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</si>
  <si>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</si>
  <si>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</si>
  <si>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</si>
  <si>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</si>
  <si>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</si>
  <si>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</si>
  <si>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</si>
  <si>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</si>
  <si>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</si>
  <si>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</si>
  <si>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</si>
  <si>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</si>
  <si>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</si>
  <si>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</si>
  <si>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</si>
  <si>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</si>
  <si>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</si>
  <si>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</si>
  <si>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</si>
  <si>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</si>
  <si>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</si>
  <si>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</si>
  <si>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</si>
  <si>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</si>
  <si>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</si>
  <si>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</si>
  <si>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</si>
  <si>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</si>
  <si>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</si>
  <si>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</si>
  <si>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</si>
  <si>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</si>
  <si>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</si>
  <si>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</si>
  <si>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</si>
  <si>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</si>
  <si>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</si>
  <si>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</si>
  <si>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</si>
  <si>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</si>
  <si>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</si>
  <si>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</si>
  <si>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</si>
  <si>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</si>
  <si>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</si>
  <si>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</si>
  <si>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</si>
  <si>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</si>
  <si>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</si>
  <si>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</si>
  <si>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</si>
  <si>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</si>
  <si>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</si>
  <si>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</si>
  <si>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</si>
  <si>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</si>
  <si>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</si>
  <si>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</si>
  <si>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</si>
  <si>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</si>
  <si>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</si>
  <si>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</si>
  <si>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</si>
  <si>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</si>
  <si>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</si>
  <si>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</si>
  <si>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</si>
  <si>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</si>
  <si>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</si>
  <si>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</si>
  <si>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</si>
  <si>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</si>
  <si>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</si>
  <si>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</si>
  <si>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</si>
  <si>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</si>
  <si>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</si>
  <si>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</si>
  <si>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</si>
  <si>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</si>
  <si>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</si>
  <si>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</si>
  <si>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</si>
  <si>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</si>
  <si>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</si>
  <si>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</si>
  <si>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</si>
  <si>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</si>
  <si>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</si>
  <si>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</si>
  <si>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</si>
  <si>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</si>
  <si>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</si>
  <si>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</si>
  <si>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</si>
  <si>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</si>
  <si>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</si>
  <si>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</si>
  <si>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</si>
  <si>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</si>
  <si>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</si>
  <si>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</si>
  <si>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</si>
  <si>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</si>
  <si>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</si>
  <si>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</si>
  <si>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</si>
  <si>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</si>
  <si>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</si>
  <si>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</si>
  <si>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</si>
  <si>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</si>
  <si>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</si>
  <si>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</si>
  <si>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</si>
  <si>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</si>
  <si>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</si>
  <si>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</si>
  <si>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</si>
  <si>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</si>
  <si>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</si>
  <si>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</si>
  <si>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</si>
  <si>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</si>
  <si>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</si>
  <si>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</si>
  <si>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</si>
  <si>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</si>
  <si>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</si>
  <si>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</si>
  <si>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</si>
  <si>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</si>
  <si>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</si>
  <si>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</si>
  <si>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</si>
  <si>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</si>
  <si>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</si>
  <si>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</si>
  <si>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</si>
  <si>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</si>
  <si>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</si>
  <si>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</si>
  <si>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</si>
  <si>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</si>
  <si>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</si>
  <si>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</si>
  <si>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</si>
  <si>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</si>
  <si>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</si>
  <si>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</si>
  <si>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</si>
  <si>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</si>
  <si>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</si>
  <si>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</si>
  <si>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</si>
  <si>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</si>
  <si>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</si>
  <si>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</si>
  <si>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</si>
  <si>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</si>
  <si>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</si>
  <si>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</si>
  <si>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</si>
  <si>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</si>
  <si>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</si>
  <si>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</si>
  <si>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</si>
  <si>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</si>
  <si>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</si>
  <si>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</si>
  <si>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</si>
  <si>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</si>
  <si>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</si>
  <si>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</si>
  <si>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</si>
  <si>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</si>
  <si>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</si>
  <si>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佐賀県鹿島市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</si>
  <si>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</si>
  <si>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</si>
  <si>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</si>
  <si>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</si>
  <si>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</si>
  <si>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</si>
  <si>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</si>
  <si>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</si>
  <si>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</si>
  <si>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</si>
  <si>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</si>
  <si>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</si>
  <si>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</si>
  <si>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</si>
  <si>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</si>
  <si>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</si>
  <si>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</si>
  <si>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</si>
  <si>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</si>
  <si>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</si>
  <si>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</si>
  <si>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</si>
  <si>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</si>
  <si>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</si>
  <si>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</si>
  <si>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</si>
  <si>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</si>
  <si>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</si>
  <si>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</si>
  <si>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</si>
  <si>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</si>
  <si>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</si>
  <si>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</si>
  <si>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</si>
  <si>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</si>
  <si>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</si>
  <si>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</si>
  <si>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</si>
  <si>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</si>
  <si>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</si>
  <si>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</si>
  <si>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</si>
  <si>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</si>
  <si>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</si>
  <si>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</si>
  <si>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</si>
  <si>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</si>
  <si>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</si>
  <si>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</si>
  <si>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</si>
  <si>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</si>
  <si>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</si>
  <si>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</si>
  <si>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</si>
  <si>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</si>
  <si>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</si>
  <si>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</si>
  <si>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</si>
  <si>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</si>
  <si>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</si>
  <si>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</si>
  <si>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</si>
  <si>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</si>
  <si>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</si>
  <si>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</si>
  <si>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</si>
  <si>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</si>
  <si>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</si>
  <si>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</si>
  <si>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</si>
  <si>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</si>
  <si>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</si>
  <si>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</si>
  <si>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</si>
  <si>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</si>
  <si>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</si>
  <si>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</si>
  <si>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</si>
  <si>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</si>
  <si>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</si>
  <si>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</si>
  <si>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</si>
  <si>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</si>
  <si>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</si>
  <si>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</si>
  <si>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</si>
  <si>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</si>
  <si>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</si>
  <si>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</si>
  <si>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</si>
  <si>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</si>
  <si>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</si>
  <si>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</si>
  <si>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</si>
  <si>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</si>
  <si>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</si>
  <si>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</si>
  <si>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</si>
  <si>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</si>
  <si>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</si>
  <si>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</si>
  <si>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</si>
  <si>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</si>
  <si>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</si>
  <si>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</si>
  <si>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</si>
  <si>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</si>
  <si>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</si>
  <si>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</si>
  <si>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</si>
  <si>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</si>
  <si>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</si>
  <si>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</si>
  <si>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</si>
  <si>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</si>
  <si>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</si>
  <si>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</si>
  <si>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</si>
  <si>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</si>
  <si>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</si>
  <si>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</si>
  <si>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</si>
  <si>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</si>
  <si>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</si>
  <si>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</si>
  <si>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</si>
  <si>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</si>
  <si>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</si>
  <si>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</si>
  <si>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</si>
  <si>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</si>
  <si>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</si>
  <si>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</si>
  <si>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</si>
  <si>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</si>
  <si>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</si>
  <si>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</si>
  <si>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</si>
  <si>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</si>
  <si>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</si>
  <si>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</si>
  <si>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</si>
  <si>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</si>
  <si>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</si>
  <si>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</si>
  <si>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</si>
  <si>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</si>
  <si>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</si>
  <si>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</si>
  <si>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</si>
  <si>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佐賀県鹿島市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</si>
  <si>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</si>
  <si>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</si>
  <si>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</si>
  <si>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</si>
  <si>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</si>
  <si>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</si>
  <si>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</si>
  <si>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</si>
  <si>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</si>
  <si>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</si>
  <si>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</si>
  <si>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</si>
  <si>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</si>
  <si>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</si>
  <si>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</si>
  <si>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</si>
  <si>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</si>
  <si>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</si>
  <si>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</si>
  <si>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</si>
  <si>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</si>
  <si>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</si>
  <si>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</si>
  <si>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</si>
  <si>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</si>
  <si>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</si>
  <si>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</si>
  <si>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</si>
  <si>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</si>
  <si>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</si>
  <si>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</si>
  <si>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</si>
  <si>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</si>
  <si>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</si>
  <si>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</si>
  <si>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</si>
  <si>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</si>
  <si>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</si>
  <si>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</si>
  <si>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</si>
  <si>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</si>
  <si>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</si>
  <si>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</si>
  <si>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</si>
  <si>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</si>
  <si>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</si>
  <si>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</si>
  <si>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</si>
  <si>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</si>
  <si>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</si>
  <si>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</si>
  <si>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</si>
  <si>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</si>
  <si>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</si>
  <si>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</si>
  <si>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</si>
  <si>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</si>
  <si>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</si>
  <si>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</si>
  <si>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</si>
  <si>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</si>
  <si>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</si>
  <si>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</si>
  <si>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</si>
  <si>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</si>
  <si>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</si>
  <si>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</si>
  <si>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</si>
  <si>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</si>
  <si>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</si>
  <si>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</si>
  <si>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</si>
  <si>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</si>
  <si>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</si>
  <si>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</si>
  <si>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</si>
  <si>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</si>
  <si>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</si>
  <si>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</si>
  <si>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</si>
  <si>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</si>
  <si>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</si>
  <si>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</si>
  <si>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</si>
  <si>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</si>
  <si>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</si>
  <si>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</si>
  <si>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</si>
  <si>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</si>
  <si>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鹿島市下水道事業会計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</si>
  <si>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</si>
  <si>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</si>
  <si>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</si>
  <si>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</si>
  <si>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</si>
  <si>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</si>
  <si>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</si>
  <si>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</si>
  <si>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</si>
  <si>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</si>
  <si>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</si>
  <si>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</si>
  <si>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</si>
  <si>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</si>
  <si>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</si>
  <si>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</si>
  <si>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</si>
  <si>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</si>
  <si>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</si>
  <si>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</si>
  <si>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</si>
  <si>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</si>
  <si>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</si>
  <si>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</si>
  <si>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</si>
  <si>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</si>
  <si>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</si>
  <si>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</si>
  <si>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</si>
  <si>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</si>
  <si>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</si>
  <si>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</si>
  <si>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</si>
  <si>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</si>
  <si>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</si>
  <si>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</si>
  <si>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</si>
  <si>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</si>
  <si>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</si>
  <si>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</si>
  <si>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</si>
  <si>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</si>
  <si>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</si>
  <si>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</si>
  <si>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</si>
  <si>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</si>
  <si>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</si>
  <si>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</si>
  <si>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</si>
  <si>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</si>
  <si>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</si>
  <si>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</si>
  <si>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</si>
  <si>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</si>
  <si>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</si>
  <si>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</si>
  <si>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</si>
  <si>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</si>
  <si>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</si>
  <si>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</si>
  <si>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</si>
  <si>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</si>
  <si>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</si>
  <si>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</si>
  <si>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</si>
  <si>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</si>
  <si>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</si>
  <si>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</si>
  <si>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</si>
  <si>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</si>
  <si>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</si>
  <si>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</si>
  <si>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</si>
  <si>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</si>
  <si>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</si>
  <si>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</si>
  <si>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</si>
  <si>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</si>
  <si>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</si>
  <si>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</si>
  <si>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</si>
  <si>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</si>
  <si>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</si>
  <si>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</si>
  <si>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</si>
  <si>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4.64</t>
  </si>
  <si>
    <t>▲ 2.65</t>
  </si>
  <si>
    <t>▲ 1.83</t>
  </si>
  <si>
    <t>水道事業会計</t>
  </si>
  <si>
    <t>下水道事業会計</t>
  </si>
  <si>
    <t>一般会計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</si>
  <si>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</si>
  <si>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</si>
  <si>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</si>
  <si>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</si>
  <si>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</si>
  <si>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</si>
  <si>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</si>
  <si>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</si>
  <si>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</si>
  <si>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</si>
  <si>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鹿島・藤津地区衛生施設組合</t>
    <rPh sb="0" eb="2">
      <t>カシマ</t>
    </rPh>
    <rPh sb="3" eb="5">
      <t>フジツ</t>
    </rPh>
    <rPh sb="5" eb="7">
      <t>チク</t>
    </rPh>
    <rPh sb="7" eb="9">
      <t>エイセイ</t>
    </rPh>
    <rPh sb="9" eb="11">
      <t>シセツ</t>
    </rPh>
    <rPh sb="11" eb="13">
      <t>クミアイ</t>
    </rPh>
    <phoneticPr fontId="2"/>
  </si>
  <si>
    <t>杵藤地区広域市町村圏組合</t>
    <rPh sb="0" eb="1">
      <t>キネ</t>
    </rPh>
    <rPh sb="1" eb="2">
      <t>フジ</t>
    </rPh>
    <rPh sb="2" eb="4">
      <t>チク</t>
    </rPh>
    <rPh sb="4" eb="6">
      <t>コウイキ</t>
    </rPh>
    <rPh sb="6" eb="9">
      <t>シチョウソン</t>
    </rPh>
    <rPh sb="9" eb="10">
      <t>ケン</t>
    </rPh>
    <rPh sb="10" eb="12">
      <t>クミアイ</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</si>
  <si>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</si>
  <si>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t>
    <rPh sb="0" eb="3">
      <t>サガケン</t>
    </rPh>
    <rPh sb="3" eb="5">
      <t>シマチ</t>
    </rPh>
    <rPh sb="5" eb="7">
      <t>ソウゴウ</t>
    </rPh>
    <rPh sb="7" eb="9">
      <t>ジム</t>
    </rPh>
    <rPh sb="9" eb="11">
      <t>クミアイ</t>
    </rPh>
    <phoneticPr fontId="2"/>
  </si>
  <si>
    <t>佐賀県西部広域環境組合</t>
    <rPh sb="0" eb="3">
      <t>サガケン</t>
    </rPh>
    <rPh sb="3" eb="5">
      <t>セイブ</t>
    </rPh>
    <rPh sb="5" eb="7">
      <t>コウイキ</t>
    </rPh>
    <rPh sb="7" eb="9">
      <t>カンキョウ</t>
    </rPh>
    <rPh sb="9" eb="11">
      <t>クミアイ</t>
    </rPh>
    <phoneticPr fontId="2"/>
  </si>
  <si>
    <t>◯</t>
  </si>
  <si>
    <t>鹿島市土地開発公社</t>
    <rPh sb="0" eb="3">
      <t>カシマシ</t>
    </rPh>
    <rPh sb="3" eb="5">
      <t>トチ</t>
    </rPh>
    <rPh sb="5" eb="7">
      <t>カイハツ</t>
    </rPh>
    <rPh sb="7" eb="9">
      <t>コウシャ</t>
    </rPh>
    <phoneticPr fontId="2"/>
  </si>
  <si>
    <t>ふるさと納税基金</t>
    <rPh sb="4" eb="8">
      <t>ノウゼイキキン</t>
    </rPh>
    <phoneticPr fontId="5"/>
  </si>
  <si>
    <t>公共施設建設基金</t>
    <rPh sb="0" eb="8">
      <t>コウキョウシセツケンセツキキン</t>
    </rPh>
    <phoneticPr fontId="2"/>
  </si>
  <si>
    <t>地域福祉基金</t>
    <rPh sb="0" eb="6">
      <t>チイキフクシキキン</t>
    </rPh>
    <phoneticPr fontId="2"/>
  </si>
  <si>
    <t>ふるさと創生基金</t>
    <rPh sb="4" eb="6">
      <t>ソウセイ</t>
    </rPh>
    <rPh sb="6" eb="8">
      <t>キキン</t>
    </rPh>
    <phoneticPr fontId="5"/>
  </si>
  <si>
    <t>ふるさと人材育成支援基金</t>
    <rPh sb="4" eb="6">
      <t>ジンザイ</t>
    </rPh>
    <rPh sb="6" eb="8">
      <t>イクセイ</t>
    </rPh>
    <rPh sb="8" eb="10">
      <t>シエン</t>
    </rPh>
    <rPh sb="10" eb="12">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</si>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</sst>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636-4EB3-9708-BF1CDD4D0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68689</c:v>
                </c:pt>
                <c:pt idx="1">
                  <c:v>62443</c:v>
                </c:pt>
                <c:pt idx="2">
                  <c:v>99607</c:v>
                </c:pt>
                <c:pt idx="3">
                  <c:v>85850</c:v>
                </c:pt>
                <c:pt idx="4">
                  <c:v>103369</c:v>
                </c:pt>
              </c:numCache>
            </c:numRef>
          </c:val>
          <c:smooth val="0"/>
          <c:extLst>
            <c:ext xmlns:c16="http://schemas.microsoft.com/office/drawing/2014/chart" uri="{C3380CC4-5D6E-409C-BE32-E72D297353CC}">
              <c16:uniqueId val="{00000001-B636-4EB3-9708-BF1CDD4D0F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3.69</c:v>
                </c:pt>
                <c:pt idx="1">
                  <c:v>3.47</c:v>
                </c:pt>
                <c:pt idx="2">
                  <c:v>4.03</c:v>
                </c:pt>
                <c:pt idx="3">
                  <c:v>6.16</c:v>
                </c:pt>
                <c:pt idx="4">
                  <c:v>3.46</c:v>
                </c:pt>
              </c:numCache>
            </c:numRef>
          </c:val>
          <c:extLst>
            <c:ext xmlns:c16="http://schemas.microsoft.com/office/drawing/2014/chart" uri="{C3380CC4-5D6E-409C-BE32-E72D297353CC}">
              <c16:uniqueId val="{00000000-B1D1-48FF-99DA-0A7536F54A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15.21</c:v>
                </c:pt>
                <c:pt idx="1">
                  <c:v>12.45</c:v>
                </c:pt>
                <c:pt idx="2">
                  <c:v>14.17</c:v>
                </c:pt>
                <c:pt idx="3">
                  <c:v>15.03</c:v>
                </c:pt>
                <c:pt idx="4">
                  <c:v>15.67</c:v>
                </c:pt>
              </c:numCache>
            </c:numRef>
          </c:val>
          <c:extLst>
            <c:ext xmlns:c16="http://schemas.microsoft.com/office/drawing/2014/chart" uri="{C3380CC4-5D6E-409C-BE32-E72D297353CC}">
              <c16:uniqueId val="{00000001-B1D1-48FF-99DA-0A7536F54A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-4.6399999999999997</c:v>
                </c:pt>
                <c:pt idx="1">
                  <c:v>-2.65</c:v>
                </c:pt>
                <c:pt idx="2">
                  <c:v>2.99</c:v>
                </c:pt>
                <c:pt idx="3">
                  <c:v>2.4500000000000002</c:v>
                </c:pt>
                <c:pt idx="4">
                  <c:v>-1.83</c:v>
                </c:pt>
              </c:numCache>
            </c:numRef>
          </c:val>
          <c:smooth val="0"/>
          <c:extLst>
            <c:ext xmlns:c16="http://schemas.microsoft.com/office/drawing/2014/chart" uri="{C3380CC4-5D6E-409C-BE32-E72D297353CC}">
              <c16:uniqueId val="{00000002-B1D1-48FF-99DA-0A7536F54A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4C-41B1-996B-B8565B703F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4C-41B1-996B-B8565B703F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4C-41B1-996B-B8565B703F9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C4C-41B1-996B-B8565B703F9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C4C-41B1-996B-B8565B703F9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0.03</c:v>
                </c:pt>
                <c:pt idx="6">
                  <c:v>#N/A</c:v>
                </c:pt>
                <c:pt idx="7">
                  <c:v>0.02</c:v>
                </c:pt>
                <c:pt idx="8">
                  <c:v>#N/A</c:v>
                </c:pt>
                <c:pt idx="9">
                  <c:v>0.06</c:v>
                </c:pt>
              </c:numCache>
            </c:numRef>
          </c:val>
          <c:extLst>
            <c:ext xmlns:c16="http://schemas.microsoft.com/office/drawing/2014/chart" uri="{C3380CC4-5D6E-409C-BE32-E72D297353CC}">
              <c16:uniqueId val="{00000005-BC4C-41B1-996B-B8565B703F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0.61</c:v>
                </c:pt>
                <c:pt idx="4">
                  <c:v>#N/A</c:v>
                </c:pt>
                <c:pt idx="5">
                  <c:v>2.06</c:v>
                </c:pt>
                <c:pt idx="6">
                  <c:v>#N/A</c:v>
                </c:pt>
                <c:pt idx="7">
                  <c:v>1.0900000000000001</c:v>
                </c:pt>
                <c:pt idx="8">
                  <c:v>#N/A</c:v>
                </c:pt>
                <c:pt idx="9">
                  <c:v>1.1399999999999999</c:v>
                </c:pt>
              </c:numCache>
            </c:numRef>
          </c:val>
          <c:extLst>
            <c:ext xmlns:c16="http://schemas.microsoft.com/office/drawing/2014/chart" uri="{C3380CC4-5D6E-409C-BE32-E72D297353CC}">
              <c16:uniqueId val="{00000006-BC4C-41B1-996B-B8565B703F9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3.68</c:v>
                </c:pt>
                <c:pt idx="2">
                  <c:v>#N/A</c:v>
                </c:pt>
                <c:pt idx="3">
                  <c:v>3.46</c:v>
                </c:pt>
                <c:pt idx="4">
                  <c:v>#N/A</c:v>
                </c:pt>
                <c:pt idx="5">
                  <c:v>4.03</c:v>
                </c:pt>
                <c:pt idx="6">
                  <c:v>#N/A</c:v>
                </c:pt>
                <c:pt idx="7">
                  <c:v>6.16</c:v>
                </c:pt>
                <c:pt idx="8">
                  <c:v>#N/A</c:v>
                </c:pt>
                <c:pt idx="9">
                  <c:v>3.46</c:v>
                </c:pt>
              </c:numCache>
            </c:numRef>
          </c:val>
          <c:extLst>
            <c:ext xmlns:c16="http://schemas.microsoft.com/office/drawing/2014/chart" uri="{C3380CC4-5D6E-409C-BE32-E72D297353CC}">
              <c16:uniqueId val="{00000007-BC4C-41B1-996B-B8565B703F9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2.29</c:v>
                </c:pt>
                <c:pt idx="4">
                  <c:v>#N/A</c:v>
                </c:pt>
                <c:pt idx="5">
                  <c:v>2.65</c:v>
                </c:pt>
                <c:pt idx="6">
                  <c:v>#N/A</c:v>
                </c:pt>
                <c:pt idx="7">
                  <c:v>3.66</c:v>
                </c:pt>
                <c:pt idx="8">
                  <c:v>#N/A</c:v>
                </c:pt>
                <c:pt idx="9">
                  <c:v>4.62</c:v>
                </c:pt>
              </c:numCache>
            </c:numRef>
          </c:val>
          <c:extLst>
            <c:ext xmlns:c16="http://schemas.microsoft.com/office/drawing/2014/chart" uri="{C3380CC4-5D6E-409C-BE32-E72D297353CC}">
              <c16:uniqueId val="{00000008-BC4C-41B1-996B-B8565B703F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9.92</c:v>
                </c:pt>
                <c:pt idx="2">
                  <c:v>#N/A</c:v>
                </c:pt>
                <c:pt idx="3">
                  <c:v>11.15</c:v>
                </c:pt>
                <c:pt idx="4">
                  <c:v>#N/A</c:v>
                </c:pt>
                <c:pt idx="5">
                  <c:v>10.82</c:v>
                </c:pt>
                <c:pt idx="6">
                  <c:v>#N/A</c:v>
                </c:pt>
                <c:pt idx="7">
                  <c:v>11.83</c:v>
                </c:pt>
                <c:pt idx="8">
                  <c:v>#N/A</c:v>
                </c:pt>
                <c:pt idx="9">
                  <c:v>12.2</c:v>
                </c:pt>
              </c:numCache>
            </c:numRef>
          </c:val>
          <c:extLst>
            <c:ext xmlns:c16="http://schemas.microsoft.com/office/drawing/2014/chart" uri="{C3380CC4-5D6E-409C-BE32-E72D297353CC}">
              <c16:uniqueId val="{00000009-BC4C-41B1-996B-B8565B703F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879</c:v>
                </c:pt>
                <c:pt idx="5">
                  <c:v>836</c:v>
                </c:pt>
                <c:pt idx="8">
                  <c:v>822</c:v>
                </c:pt>
                <c:pt idx="11">
                  <c:v>828</c:v>
                </c:pt>
                <c:pt idx="14">
                  <c:v>829</c:v>
                </c:pt>
              </c:numCache>
            </c:numRef>
          </c:val>
          <c:extLst>
            <c:ext xmlns:c16="http://schemas.microsoft.com/office/drawing/2014/chart" uri="{C3380CC4-5D6E-409C-BE32-E72D297353CC}">
              <c16:uniqueId val="{00000000-1537-47F5-ADEE-B870C825E5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37-47F5-ADEE-B870C825E5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37-47F5-ADEE-B870C825E5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116</c:v>
                </c:pt>
                <c:pt idx="3">
                  <c:v>121</c:v>
                </c:pt>
                <c:pt idx="6">
                  <c:v>112</c:v>
                </c:pt>
                <c:pt idx="9">
                  <c:v>110</c:v>
                </c:pt>
                <c:pt idx="12">
                  <c:v>119</c:v>
                </c:pt>
              </c:numCache>
            </c:numRef>
          </c:val>
          <c:extLst>
            <c:ext xmlns:c16="http://schemas.microsoft.com/office/drawing/2014/chart" uri="{C3380CC4-5D6E-409C-BE32-E72D297353CC}">
              <c16:uniqueId val="{00000003-1537-47F5-ADEE-B870C825E5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482</c:v>
                </c:pt>
                <c:pt idx="3">
                  <c:v>324</c:v>
                </c:pt>
                <c:pt idx="6">
                  <c:v>313</c:v>
                </c:pt>
                <c:pt idx="9">
                  <c:v>369</c:v>
                </c:pt>
                <c:pt idx="12">
                  <c:v>365</c:v>
                </c:pt>
              </c:numCache>
            </c:numRef>
          </c:val>
          <c:extLst>
            <c:ext xmlns:c16="http://schemas.microsoft.com/office/drawing/2014/chart" uri="{C3380CC4-5D6E-409C-BE32-E72D297353CC}">
              <c16:uniqueId val="{00000004-1537-47F5-ADEE-B870C825E5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37-47F5-ADEE-B870C825E5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37-47F5-ADEE-B870C825E5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895</c:v>
                </c:pt>
                <c:pt idx="3">
                  <c:v>909</c:v>
                </c:pt>
                <c:pt idx="6">
                  <c:v>942</c:v>
                </c:pt>
                <c:pt idx="9">
                  <c:v>1005</c:v>
                </c:pt>
                <c:pt idx="12">
                  <c:v>1012</c:v>
                </c:pt>
              </c:numCache>
            </c:numRef>
          </c:val>
          <c:extLst>
            <c:ext xmlns:c16="http://schemas.microsoft.com/office/drawing/2014/chart" uri="{C3380CC4-5D6E-409C-BE32-E72D297353CC}">
              <c16:uniqueId val="{00000007-1537-47F5-ADEE-B870C825E5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614</c:v>
                </c:pt>
                <c:pt idx="2">
                  <c:v>#N/A</c:v>
                </c:pt>
                <c:pt idx="3">
                  <c:v>#N/A</c:v>
                </c:pt>
                <c:pt idx="4">
                  <c:v>518</c:v>
                </c:pt>
                <c:pt idx="5">
                  <c:v>#N/A</c:v>
                </c:pt>
                <c:pt idx="6">
                  <c:v>#N/A</c:v>
                </c:pt>
                <c:pt idx="7">
                  <c:v>545</c:v>
                </c:pt>
                <c:pt idx="8">
                  <c:v>#N/A</c:v>
                </c:pt>
                <c:pt idx="9">
                  <c:v>#N/A</c:v>
                </c:pt>
                <c:pt idx="10">
                  <c:v>656</c:v>
                </c:pt>
                <c:pt idx="11">
                  <c:v>#N/A</c:v>
                </c:pt>
                <c:pt idx="12">
                  <c:v>#N/A</c:v>
                </c:pt>
                <c:pt idx="13">
                  <c:v>667</c:v>
                </c:pt>
                <c:pt idx="14">
                  <c:v>#N/A</c:v>
                </c:pt>
              </c:numCache>
            </c:numRef>
          </c:val>
          <c:smooth val="0"/>
          <c:extLst>
            <c:ext xmlns:c16="http://schemas.microsoft.com/office/drawing/2014/chart" uri="{C3380CC4-5D6E-409C-BE32-E72D297353CC}">
              <c16:uniqueId val="{00000008-1537-47F5-ADEE-B870C825E5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10058</c:v>
                </c:pt>
                <c:pt idx="5">
                  <c:v>10221</c:v>
                </c:pt>
                <c:pt idx="8">
                  <c:v>10938</c:v>
                </c:pt>
                <c:pt idx="11">
                  <c:v>10946</c:v>
                </c:pt>
                <c:pt idx="14">
                  <c:v>11150</c:v>
                </c:pt>
              </c:numCache>
            </c:numRef>
          </c:val>
          <c:extLst>
            <c:ext xmlns:c16="http://schemas.microsoft.com/office/drawing/2014/chart" uri="{C3380CC4-5D6E-409C-BE32-E72D297353CC}">
              <c16:uniqueId val="{00000000-4BFD-47FF-B377-4A59325B95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530</c:v>
                </c:pt>
                <c:pt idx="5">
                  <c:v>519</c:v>
                </c:pt>
                <c:pt idx="8">
                  <c:v>508</c:v>
                </c:pt>
                <c:pt idx="11">
                  <c:v>467</c:v>
                </c:pt>
                <c:pt idx="14">
                  <c:v>445</c:v>
                </c:pt>
              </c:numCache>
            </c:numRef>
          </c:val>
          <c:extLst>
            <c:ext xmlns:c16="http://schemas.microsoft.com/office/drawing/2014/chart" uri="{C3380CC4-5D6E-409C-BE32-E72D297353CC}">
              <c16:uniqueId val="{00000001-4BFD-47FF-B377-4A59325B95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3223</c:v>
                </c:pt>
                <c:pt idx="5">
                  <c:v>3234</c:v>
                </c:pt>
                <c:pt idx="8">
                  <c:v>3752</c:v>
                </c:pt>
                <c:pt idx="11">
                  <c:v>3618</c:v>
                </c:pt>
                <c:pt idx="14">
                  <c:v>3908</c:v>
                </c:pt>
              </c:numCache>
            </c:numRef>
          </c:val>
          <c:extLst>
            <c:ext xmlns:c16="http://schemas.microsoft.com/office/drawing/2014/chart" uri="{C3380CC4-5D6E-409C-BE32-E72D297353CC}">
              <c16:uniqueId val="{00000002-4BFD-47FF-B377-4A59325B95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FD-47FF-B377-4A59325B95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FD-47FF-B377-4A59325B95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FD-47FF-B377-4A59325B95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1897</c:v>
                </c:pt>
                <c:pt idx="3">
                  <c:v>1792</c:v>
                </c:pt>
                <c:pt idx="6">
                  <c:v>1743</c:v>
                </c:pt>
                <c:pt idx="9">
                  <c:v>1661</c:v>
                </c:pt>
                <c:pt idx="12">
                  <c:v>1644</c:v>
                </c:pt>
              </c:numCache>
            </c:numRef>
          </c:val>
          <c:extLst>
            <c:ext xmlns:c16="http://schemas.microsoft.com/office/drawing/2014/chart" uri="{C3380CC4-5D6E-409C-BE32-E72D297353CC}">
              <c16:uniqueId val="{00000006-4BFD-47FF-B377-4A59325B95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1445</c:v>
                </c:pt>
                <c:pt idx="3">
                  <c:v>1295</c:v>
                </c:pt>
                <c:pt idx="6">
                  <c:v>1240</c:v>
                </c:pt>
                <c:pt idx="9">
                  <c:v>1231</c:v>
                </c:pt>
                <c:pt idx="12">
                  <c:v>1088</c:v>
                </c:pt>
              </c:numCache>
            </c:numRef>
          </c:val>
          <c:extLst>
            <c:ext xmlns:c16="http://schemas.microsoft.com/office/drawing/2014/chart" uri="{C3380CC4-5D6E-409C-BE32-E72D297353CC}">
              <c16:uniqueId val="{00000007-4BFD-47FF-B377-4A59325B95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4923</c:v>
                </c:pt>
                <c:pt idx="3">
                  <c:v>5113</c:v>
                </c:pt>
                <c:pt idx="6">
                  <c:v>4837</c:v>
                </c:pt>
                <c:pt idx="9">
                  <c:v>4867</c:v>
                </c:pt>
                <c:pt idx="12">
                  <c:v>5383</c:v>
                </c:pt>
              </c:numCache>
            </c:numRef>
          </c:val>
          <c:extLst>
            <c:ext xmlns:c16="http://schemas.microsoft.com/office/drawing/2014/chart" uri="{C3380CC4-5D6E-409C-BE32-E72D297353CC}">
              <c16:uniqueId val="{00000008-4BFD-47FF-B377-4A59325B95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468</c:v>
                </c:pt>
                <c:pt idx="3">
                  <c:v>453</c:v>
                </c:pt>
                <c:pt idx="6">
                  <c:v>438</c:v>
                </c:pt>
                <c:pt idx="9">
                  <c:v>423</c:v>
                </c:pt>
                <c:pt idx="12">
                  <c:v>408</c:v>
                </c:pt>
              </c:numCache>
            </c:numRef>
          </c:val>
          <c:extLst>
            <c:ext xmlns:c16="http://schemas.microsoft.com/office/drawing/2014/chart" uri="{C3380CC4-5D6E-409C-BE32-E72D297353CC}">
              <c16:uniqueId val="{00000009-4BFD-47FF-B377-4A59325B95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11205</c:v>
                </c:pt>
                <c:pt idx="3">
                  <c:v>11369</c:v>
                </c:pt>
                <c:pt idx="6">
                  <c:v>12340</c:v>
                </c:pt>
                <c:pt idx="9">
                  <c:v>12978</c:v>
                </c:pt>
                <c:pt idx="12">
                  <c:v>13700</c:v>
                </c:pt>
              </c:numCache>
            </c:numRef>
          </c:val>
          <c:extLst>
            <c:ext xmlns:c16="http://schemas.microsoft.com/office/drawing/2014/chart" uri="{C3380CC4-5D6E-409C-BE32-E72D297353CC}">
              <c16:uniqueId val="{0000000A-4BFD-47FF-B377-4A59325B95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6127</c:v>
                </c:pt>
                <c:pt idx="2">
                  <c:v>#N/A</c:v>
                </c:pt>
                <c:pt idx="3">
                  <c:v>#N/A</c:v>
                </c:pt>
                <c:pt idx="4">
                  <c:v>6047</c:v>
                </c:pt>
                <c:pt idx="5">
                  <c:v>#N/A</c:v>
                </c:pt>
                <c:pt idx="6">
                  <c:v>#N/A</c:v>
                </c:pt>
                <c:pt idx="7">
                  <c:v>5400</c:v>
                </c:pt>
                <c:pt idx="8">
                  <c:v>#N/A</c:v>
                </c:pt>
                <c:pt idx="9">
                  <c:v>#N/A</c:v>
                </c:pt>
                <c:pt idx="10">
                  <c:v>6130</c:v>
                </c:pt>
                <c:pt idx="11">
                  <c:v>#N/A</c:v>
                </c:pt>
                <c:pt idx="12">
                  <c:v>#N/A</c:v>
                </c:pt>
                <c:pt idx="13">
                  <c:v>6721</c:v>
                </c:pt>
                <c:pt idx="14">
                  <c:v>#N/A</c:v>
                </c:pt>
              </c:numCache>
            </c:numRef>
          </c:val>
          <c:smooth val="0"/>
          <c:extLst>
            <c:ext xmlns:c16="http://schemas.microsoft.com/office/drawing/2014/chart" uri="{C3380CC4-5D6E-409C-BE32-E72D297353CC}">
              <c16:uniqueId val="{0000000B-4BFD-47FF-B377-4A59325B95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1077</c:v>
                </c:pt>
                <c:pt idx="1">
                  <c:v>1110</c:v>
                </c:pt>
                <c:pt idx="2">
                  <c:v>1170</c:v>
                </c:pt>
              </c:numCache>
            </c:numRef>
          </c:val>
          <c:extLst>
            <c:ext xmlns:c16="http://schemas.microsoft.com/office/drawing/2014/chart" uri="{C3380CC4-5D6E-409C-BE32-E72D297353CC}">
              <c16:uniqueId val="{00000000-D837-4595-99CA-64673E920A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289</c:v>
                </c:pt>
                <c:pt idx="1">
                  <c:v>289</c:v>
                </c:pt>
                <c:pt idx="2">
                  <c:v>320</c:v>
                </c:pt>
              </c:numCache>
            </c:numRef>
          </c:val>
          <c:extLst>
            <c:ext xmlns:c16="http://schemas.microsoft.com/office/drawing/2014/chart" uri="{C3380CC4-5D6E-409C-BE32-E72D297353CC}">
              <c16:uniqueId val="{00000001-D837-4595-99CA-64673E920A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2068</c:v>
                </c:pt>
                <c:pt idx="1">
                  <c:v>1901</c:v>
                </c:pt>
                <c:pt idx="2">
                  <c:v>2100</c:v>
                </c:pt>
              </c:numCache>
            </c:numRef>
          </c:val>
          <c:extLst>
            <c:ext xmlns:c16="http://schemas.microsoft.com/office/drawing/2014/chart" uri="{C3380CC4-5D6E-409C-BE32-E72D297353CC}">
              <c16:uniqueId val="{00000002-D837-4595-99CA-64673E920A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27,596
27,367
112.12
17,611,754
17,280,211
258,471
7,463,642
13,700,171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類似団体平均を上回る状況で推移しているが、佐賀県平均を下回っているため、今後も歳出抑制を図るとともに、自主財源の確保に努める。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た。比率増の主な要因として、子どもの医療費助成の拡充等による扶助費の増や一部事務組合負担金の増、物価高騰等に伴う物件費の増などをはじめとした歳出経常一般財源の増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今後も人件費や公債費の増が見込まれるため、事業の適正化を図り経常経費の圧縮に努める。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108131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3653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69306</xdr:rowOff>
    </xdr:from>
    <xdr:to>
      <xdr:col>19</xdr:col>
      <xdr:colOff>133350</xdr:colOff>
      <xdr:row>60</xdr:row>
      <xdr:rowOff>49530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8485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69306</xdr:rowOff>
    </xdr:from>
    <xdr:to>
      <xdr:col>15</xdr:col>
      <xdr:colOff>82550</xdr:colOff>
      <xdr:row>60</xdr:row>
      <xdr:rowOff>149497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84856"/>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149497</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649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57331</xdr:rowOff>
    </xdr:from>
    <xdr:to>
      <xdr:col>23</xdr:col>
      <xdr:colOff>184150</xdr:colOff>
      <xdr:row>60</xdr:row>
      <xdr:rowOff>158931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29408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1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18506</xdr:rowOff>
    </xdr:from>
    <xdr:to>
      <xdr:col>15</xdr:col>
      <xdr:colOff>133350</xdr:colOff>
      <xdr:row>59</xdr:row>
      <xdr:rowOff>120106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130283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98697</xdr:rowOff>
    </xdr:from>
    <xdr:to>
      <xdr:col>11</xdr:col>
      <xdr:colOff>82550</xdr:colOff>
      <xdr:row>61</xdr:row>
      <xdr:rowOff>28847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13624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6,068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円の増となった。主な要因としては、ふるさと納税推進に係る経費の増や放課後児童クラブ運営の民営化に伴う委託料の増などが影響している。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なお、類似団体平均及び佐賀県平均を下回っており、適正な範囲で推移していると思われるが、今後も効率的な行財政運営に資するため圧縮に努める。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106087</xdr:rowOff>
    </xdr:from>
    <xdr:to>
      <xdr:col>23</xdr:col>
      <xdr:colOff>133350</xdr:colOff>
      <xdr:row>81</xdr:row>
      <xdr:rowOff>116546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3537"/>
          <a:ext cx="8382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104184</xdr:rowOff>
    </xdr:from>
    <xdr:to>
      <xdr:col>19</xdr:col>
      <xdr:colOff>133350</xdr:colOff>
      <xdr:row>81</xdr:row>
      <xdr:rowOff>106087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1634"/>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99583</xdr:rowOff>
    </xdr:from>
    <xdr:to>
      <xdr:col>15</xdr:col>
      <xdr:colOff>82550</xdr:colOff>
      <xdr:row>81</xdr:row>
      <xdr:rowOff>104184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87033"/>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82347</xdr:rowOff>
    </xdr:from>
    <xdr:to>
      <xdr:col>11</xdr:col>
      <xdr:colOff>31750</xdr:colOff>
      <xdr:row>81</xdr:row>
      <xdr:rowOff>99583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979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65746</xdr:rowOff>
    </xdr:from>
    <xdr:to>
      <xdr:col>23</xdr:col>
      <xdr:colOff>184150</xdr:colOff>
      <xdr:row>81</xdr:row>
      <xdr:rowOff>167346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158473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55287</xdr:rowOff>
    </xdr:from>
    <xdr:to>
      <xdr:col>19</xdr:col>
      <xdr:colOff>184150</xdr:colOff>
      <xdr:row>81</xdr:row>
      <xdr:rowOff>156887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167064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1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53384</xdr:rowOff>
    </xdr:from>
    <xdr:to>
      <xdr:col>15</xdr:col>
      <xdr:colOff>133350</xdr:colOff>
      <xdr:row>81</xdr:row>
      <xdr:rowOff>154984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165161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0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48783</xdr:rowOff>
    </xdr:from>
    <xdr:to>
      <xdr:col>11</xdr:col>
      <xdr:colOff>82550</xdr:colOff>
      <xdr:row>81</xdr:row>
      <xdr:rowOff>150383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160560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31547</xdr:rowOff>
    </xdr:from>
    <xdr:to>
      <xdr:col>7</xdr:col>
      <xdr:colOff>31750</xdr:colOff>
      <xdr:row>81</xdr:row>
      <xdr:rowOff>133147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143324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全国市平均より下回っている。類似団体内平均値とほぼ同値で推移しているため、今後も国や他自治体、民間企業等の給与を考慮しながら、人件費の抑制を図るとともに、給与水準の適正化に努める。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92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168628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060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155222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これまでの行財政改革プランに基づいた定員管理（定員削減計画）により、類似団体内平均及び佐賀県平均を大きく下回る値で推移しており、今後も職員の資質向上を図りながら定員管理に努める。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48853</xdr:rowOff>
    </xdr:from>
    <xdr:to>
      <xdr:col>81</xdr:col>
      <xdr:colOff>44450</xdr:colOff>
      <xdr:row>59</xdr:row>
      <xdr:rowOff>52874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6440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39201</xdr:rowOff>
    </xdr:from>
    <xdr:to>
      <xdr:col>77</xdr:col>
      <xdr:colOff>44450</xdr:colOff>
      <xdr:row>59</xdr:row>
      <xdr:rowOff>48853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547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32766</xdr:rowOff>
    </xdr:from>
    <xdr:to>
      <xdr:col>72</xdr:col>
      <xdr:colOff>203200</xdr:colOff>
      <xdr:row>59</xdr:row>
      <xdr:rowOff>39201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4831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25527</xdr:rowOff>
    </xdr:from>
    <xdr:to>
      <xdr:col>68</xdr:col>
      <xdr:colOff>152400</xdr:colOff>
      <xdr:row>59</xdr:row>
      <xdr:rowOff>32766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410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2074</xdr:rowOff>
    </xdr:from>
    <xdr:to>
      <xdr:col>81</xdr:col>
      <xdr:colOff>95250</xdr:colOff>
      <xdr:row>59</xdr:row>
      <xdr:rowOff>103674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94801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3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169503</xdr:rowOff>
    </xdr:from>
    <xdr:to>
      <xdr:col>77</xdr:col>
      <xdr:colOff>95250</xdr:colOff>
      <xdr:row>59</xdr:row>
      <xdr:rowOff>99653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109830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8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159851</xdr:rowOff>
    </xdr:from>
    <xdr:to>
      <xdr:col>73</xdr:col>
      <xdr:colOff>44450</xdr:colOff>
      <xdr:row>59</xdr:row>
      <xdr:rowOff>90001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100178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153416</xdr:rowOff>
    </xdr:from>
    <xdr:to>
      <xdr:col>68</xdr:col>
      <xdr:colOff>203200</xdr:colOff>
      <xdr:row>59</xdr:row>
      <xdr:rowOff>83566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93743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146177</xdr:rowOff>
    </xdr:from>
    <xdr:to>
      <xdr:col>64</xdr:col>
      <xdr:colOff>152400</xdr:colOff>
      <xdr:row>59</xdr:row>
      <xdr:rowOff>76327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86504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ポイントの増となった。主な要因は、公債費（元利償還金）の増や、災害復旧費等に係る基準財政需要額の減が影響している。</a:t>
          </a:r>
        </a:p>
        <a:p>
          <a:r>
            <a:rPr kumimoji="1" lang="ja-JP" altLang="en-US" sz="1300">
              <a:latin typeface="ＭＳ Ｐゴシック" panose="020B0600070205080204" pitchFamily="50" charset="-128"/>
              <a:ea typeface="ＭＳ Ｐゴシック" panose="020B0600070205080204" pitchFamily="50" charset="-128"/>
            </a:rPr>
            <a:t>今後も、大型投資事業に伴う地方債残高の増などが見込まれるため、計画的な事業実施や地方債の発行抑制など、将来世代に負担を先送りしない財政運営を図る。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24024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359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9948</xdr:rowOff>
    </xdr:from>
    <xdr:to>
      <xdr:col>77</xdr:col>
      <xdr:colOff>44450</xdr:colOff>
      <xdr:row>37</xdr:row>
      <xdr:rowOff>9948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5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9948</xdr:rowOff>
    </xdr:from>
    <xdr:to>
      <xdr:col>72</xdr:col>
      <xdr:colOff>203200</xdr:colOff>
      <xdr:row>37</xdr:row>
      <xdr:rowOff>9948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5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37</xdr:row>
      <xdr:rowOff>9948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395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130598</xdr:rowOff>
    </xdr:from>
    <xdr:to>
      <xdr:col>77</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130598</xdr:rowOff>
    </xdr:from>
    <xdr:to>
      <xdr:col>68</xdr:col>
      <xdr:colOff>203200</xdr:colOff>
      <xdr:row>37</xdr:row>
      <xdr:rowOff>60748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ポイントの増となった。主な要因は、地方債現在高の増や、公営企業債繰入見込額の増が影響している。</a:t>
          </a:r>
        </a:p>
        <a:p>
          <a:r>
            <a:rPr kumimoji="1" lang="ja-JP" altLang="en-US" sz="1300">
              <a:latin typeface="ＭＳ Ｐゴシック" panose="020B0600070205080204" pitchFamily="50" charset="-128"/>
              <a:ea typeface="ＭＳ Ｐゴシック" panose="020B0600070205080204" pitchFamily="50" charset="-128"/>
            </a:rPr>
            <a:t>今後も、大型投資事業に伴う地方債残高の増などが見込まれるため、計画的な事業実施や地方債の発行抑制など、将来世代に負担を先送りしない財政運営を図る。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36618</xdr:rowOff>
    </xdr:from>
    <xdr:to>
      <xdr:col>81</xdr:col>
      <xdr:colOff>44450</xdr:colOff>
      <xdr:row>18</xdr:row>
      <xdr:rowOff>98552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22718"/>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96266</xdr:rowOff>
    </xdr:from>
    <xdr:to>
      <xdr:col>77</xdr:col>
      <xdr:colOff>44450</xdr:colOff>
      <xdr:row>18</xdr:row>
      <xdr:rowOff>36618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010916"/>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96266</xdr:rowOff>
    </xdr:from>
    <xdr:to>
      <xdr:col>72</xdr:col>
      <xdr:colOff>203200</xdr:colOff>
      <xdr:row>18</xdr:row>
      <xdr:rowOff>41444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10916"/>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41444</xdr:rowOff>
    </xdr:from>
    <xdr:to>
      <xdr:col>68</xdr:col>
      <xdr:colOff>152400</xdr:colOff>
      <xdr:row>18</xdr:row>
      <xdr:rowOff>71205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27544"/>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47752</xdr:rowOff>
    </xdr:from>
    <xdr:to>
      <xdr:col>81</xdr:col>
      <xdr:colOff>95250</xdr:colOff>
      <xdr:row>18</xdr:row>
      <xdr:rowOff>149352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19829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157268</xdr:rowOff>
    </xdr:from>
    <xdr:to>
      <xdr:col>77</xdr:col>
      <xdr:colOff>95250</xdr:colOff>
      <xdr:row>18</xdr:row>
      <xdr:rowOff>87418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72195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5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45466</xdr:rowOff>
    </xdr:from>
    <xdr:to>
      <xdr:col>73</xdr:col>
      <xdr:colOff>44450</xdr:colOff>
      <xdr:row>17</xdr:row>
      <xdr:rowOff>147066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131843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162094</xdr:rowOff>
    </xdr:from>
    <xdr:to>
      <xdr:col>68</xdr:col>
      <xdr:colOff>203200</xdr:colOff>
      <xdr:row>18</xdr:row>
      <xdr:rowOff>92244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77021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6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20405</xdr:rowOff>
    </xdr:from>
    <xdr:to>
      <xdr:col>64</xdr:col>
      <xdr:colOff>152400</xdr:colOff>
      <xdr:row>18</xdr:row>
      <xdr:rowOff>122005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0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106782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9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27,596
27,367
112.12
17,611,754
17,280,211
258,471
7,463,642
13,700,171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退職手当、会計年度任用職員報酬などの減が影響し、前年度比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全国平均・佐賀県平均を下回っており、今後も適正な人員配置を行い人件費の抑制に努める。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10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ポイントの増となった。主な要因としては、原油価格高騰による光熱水費の増や放課後児童クラブ運営の民営化に伴う委託料の増などが挙げられる。</a:t>
          </a:r>
        </a:p>
        <a:p>
          <a:r>
            <a:rPr kumimoji="1" lang="ja-JP" altLang="en-US" sz="1300">
              <a:latin typeface="ＭＳ Ｐゴシック" panose="020B0600070205080204" pitchFamily="50" charset="-128"/>
              <a:ea typeface="ＭＳ Ｐゴシック" panose="020B0600070205080204" pitchFamily="50" charset="-128"/>
            </a:rPr>
            <a:t>近年は、物価高騰により施設の維持管理経費など物件費が顕著に増加傾向であるため、より一層の経常経費削減に努める。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1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4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47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ポイントの増となった。主な要因としては、子どもの医療費助成の対象者拡充による増が挙げられる。</a:t>
          </a:r>
        </a:p>
        <a:p>
          <a:r>
            <a:rPr kumimoji="1" lang="ja-JP" altLang="en-US" sz="1200">
              <a:latin typeface="ＭＳ Ｐゴシック" panose="020B0600070205080204" pitchFamily="50" charset="-128"/>
              <a:ea typeface="ＭＳ Ｐゴシック" panose="020B0600070205080204" pitchFamily="50" charset="-128"/>
            </a:rPr>
            <a:t>また、類似団体内平均及び佐賀県平均を上回って推移している背景には、当市には幼稚園（市の経費としては保育所等より安価）が少なく、保育所又は認定こども園等を利用する割合が高いことなどが挙げられる。</a:t>
          </a:r>
        </a:p>
        <a:p>
          <a:r>
            <a:rPr kumimoji="1" lang="ja-JP" altLang="en-US" sz="1200">
              <a:latin typeface="ＭＳ Ｐゴシック" panose="020B0600070205080204" pitchFamily="50" charset="-128"/>
              <a:ea typeface="ＭＳ Ｐゴシック" panose="020B0600070205080204" pitchFamily="50" charset="-128"/>
            </a:rPr>
            <a:t>今後も扶助費は高止まりすると見込んでおり、国県補助制度の拡大などを要望しながら健全な財政運営を図る。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120650</xdr:rowOff>
    </xdr:from>
    <xdr:to>
      <xdr:col>24</xdr:col>
      <xdr:colOff>25400</xdr:colOff>
      <xdr:row>60</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36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120650</xdr:rowOff>
    </xdr:from>
    <xdr:to>
      <xdr:col>19</xdr:col>
      <xdr:colOff>187325</xdr:colOff>
      <xdr:row>59</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3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133350</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4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99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50800</xdr:rowOff>
    </xdr:from>
    <xdr:to>
      <xdr:col>24</xdr:col>
      <xdr:colOff>76200</xdr:colOff>
      <xdr:row>60</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69850</xdr:rowOff>
    </xdr:from>
    <xdr:to>
      <xdr:col>20</xdr:col>
      <xdr:colOff>38100</xdr:colOff>
      <xdr:row>60</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127000</xdr:rowOff>
    </xdr:from>
    <xdr:to>
      <xdr:col>6</xdr:col>
      <xdr:colOff>171450</xdr:colOff>
      <xdr:row>61</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普通建設事業費（市民会館建設など）の増や後期高齢医療に係る一部事務組合への繰出金の増などが影響し、前年度比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各分析欄にも記載しているとおり、今後も効率的な行財政運営に努め、財政基盤の安定化を図る。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62</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51357"/>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149678</xdr:rowOff>
    </xdr:from>
    <xdr:to>
      <xdr:col>65</xdr:col>
      <xdr:colOff>53975</xdr:colOff>
      <xdr:row>62</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ポイント増となった。要因としては、ごみ処理等に係る一部事務組合への負担金の増や市議会議員選挙の実施に伴う増が挙げられる。</a:t>
          </a:r>
        </a:p>
        <a:p>
          <a:r>
            <a:rPr kumimoji="1" lang="ja-JP" altLang="en-US" sz="1300">
              <a:latin typeface="ＭＳ Ｐゴシック" panose="020B0600070205080204" pitchFamily="50" charset="-128"/>
              <a:ea typeface="ＭＳ Ｐゴシック" panose="020B0600070205080204" pitchFamily="50" charset="-128"/>
            </a:rPr>
            <a:t>また、負担金を含め毎年約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億円程度の補助を行っている下水道事業について、より効率性、採算性を求め、補助金圧縮につながるよう努める。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95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170434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489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ポイント減となり、類似団体内平均及び佐賀県平均を大きく下回り適正な水準で推移している。</a:t>
          </a:r>
        </a:p>
        <a:p>
          <a:r>
            <a:rPr kumimoji="1" lang="ja-JP" altLang="en-US" sz="1300">
              <a:latin typeface="ＭＳ Ｐゴシック" panose="020B0600070205080204" pitchFamily="50" charset="-128"/>
              <a:ea typeface="ＭＳ Ｐゴシック" panose="020B0600070205080204" pitchFamily="50" charset="-128"/>
            </a:rPr>
            <a:t>今後、大型投資事業実施に伴う地方債元金の償還開始により、公債費が上昇することが見込まれるため、新たな投資事業や地方債発行の抑制に努める。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75565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609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48895</xdr:rowOff>
    </xdr:from>
    <xdr:to>
      <xdr:col>19</xdr:col>
      <xdr:colOff>187325</xdr:colOff>
      <xdr:row>74</xdr:row>
      <xdr:rowOff>75565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361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48895</xdr:rowOff>
    </xdr:from>
    <xdr:to>
      <xdr:col>15</xdr:col>
      <xdr:colOff>98425</xdr:colOff>
      <xdr:row>74</xdr:row>
      <xdr:rowOff>56515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361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56515</xdr:rowOff>
    </xdr:from>
    <xdr:to>
      <xdr:col>11</xdr:col>
      <xdr:colOff>9525</xdr:colOff>
      <xdr:row>74</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4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102887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24765</xdr:rowOff>
    </xdr:from>
    <xdr:to>
      <xdr:col>20</xdr:col>
      <xdr:colOff>38100</xdr:colOff>
      <xdr:row>74</xdr:row>
      <xdr:rowOff>126365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136542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169545</xdr:rowOff>
    </xdr:from>
    <xdr:to>
      <xdr:col>15</xdr:col>
      <xdr:colOff>149225</xdr:colOff>
      <xdr:row>74</xdr:row>
      <xdr:rowOff>99695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109872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xdr:rowOff>
    </xdr:from>
    <xdr:to>
      <xdr:col>11</xdr:col>
      <xdr:colOff>60325</xdr:colOff>
      <xdr:row>74</xdr:row>
      <xdr:rowOff>107315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117492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5715</xdr:rowOff>
    </xdr:from>
    <xdr:to>
      <xdr:col>6</xdr:col>
      <xdr:colOff>171450</xdr:colOff>
      <xdr:row>74</xdr:row>
      <xdr:rowOff>107315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117492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子どもの医療費助成をはじめとした扶助費の増や普通建設事業費の増により、前年度比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各分析欄にも記載しているとおり、今後も効率的な行財政運営に努め、財政基盤の安定化を図る。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136144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269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897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79</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89787"/>
          <a:ext cx="889000" cy="3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60706</xdr:rowOff>
    </xdr:from>
    <xdr:to>
      <xdr:col>69</xdr:col>
      <xdr:colOff>92075</xdr:colOff>
      <xdr:row>79</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6052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93635</xdr:rowOff>
    </xdr:from>
    <xdr:to>
      <xdr:col>29</xdr:col>
      <xdr:colOff>127000</xdr:colOff>
      <xdr:row>18</xdr:row>
      <xdr:rowOff>107362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27360"/>
          <a:ext cx="647700" cy="13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93635</xdr:rowOff>
    </xdr:from>
    <xdr:to>
      <xdr:col>26</xdr:col>
      <xdr:colOff>50800</xdr:colOff>
      <xdr:row>18</xdr:row>
      <xdr:rowOff>131594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7360"/>
          <a:ext cx="698500" cy="37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106067</xdr:rowOff>
    </xdr:from>
    <xdr:to>
      <xdr:col>22</xdr:col>
      <xdr:colOff>114300</xdr:colOff>
      <xdr:row>18</xdr:row>
      <xdr:rowOff>131594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39792"/>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106067</xdr:rowOff>
    </xdr:from>
    <xdr:to>
      <xdr:col>18</xdr:col>
      <xdr:colOff>177800</xdr:colOff>
      <xdr:row>18</xdr:row>
      <xdr:rowOff>147585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9792"/>
          <a:ext cx="698500" cy="4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56562</xdr:rowOff>
    </xdr:from>
    <xdr:to>
      <xdr:col>29</xdr:col>
      <xdr:colOff>177800</xdr:colOff>
      <xdr:row>18</xdr:row>
      <xdr:rowOff>158162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0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28639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42835</xdr:rowOff>
    </xdr:from>
    <xdr:to>
      <xdr:col>26</xdr:col>
      <xdr:colOff>101600</xdr:colOff>
      <xdr:row>18</xdr:row>
      <xdr:rowOff>144435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129212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80794</xdr:rowOff>
    </xdr:from>
    <xdr:to>
      <xdr:col>22</xdr:col>
      <xdr:colOff>165100</xdr:colOff>
      <xdr:row>19</xdr:row>
      <xdr:rowOff>10944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167171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55267</xdr:rowOff>
    </xdr:from>
    <xdr:to>
      <xdr:col>19</xdr:col>
      <xdr:colOff>38100</xdr:colOff>
      <xdr:row>18</xdr:row>
      <xdr:rowOff>156867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141644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96785</xdr:rowOff>
    </xdr:from>
    <xdr:to>
      <xdr:col>15</xdr:col>
      <xdr:colOff>101600</xdr:colOff>
      <xdr:row>19</xdr:row>
      <xdr:rowOff>26935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64364</xdr:rowOff>
    </xdr:from>
    <xdr:to>
      <xdr:col>29</xdr:col>
      <xdr:colOff>127000</xdr:colOff>
      <xdr:row>38</xdr:row>
      <xdr:rowOff>66728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31964"/>
          <a:ext cx="647700" cy="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66728</xdr:rowOff>
    </xdr:from>
    <xdr:to>
      <xdr:col>26</xdr:col>
      <xdr:colOff>50800</xdr:colOff>
      <xdr:row>38</xdr:row>
      <xdr:rowOff>80480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34328"/>
          <a:ext cx="698500" cy="1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80480</xdr:rowOff>
    </xdr:from>
    <xdr:to>
      <xdr:col>22</xdr:col>
      <xdr:colOff>114300</xdr:colOff>
      <xdr:row>38</xdr:row>
      <xdr:rowOff>84255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48080"/>
          <a:ext cx="698500" cy="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74072</xdr:rowOff>
    </xdr:from>
    <xdr:to>
      <xdr:col>18</xdr:col>
      <xdr:colOff>177800</xdr:colOff>
      <xdr:row>38</xdr:row>
      <xdr:rowOff>84255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41672"/>
          <a:ext cx="698500" cy="1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13564</xdr:rowOff>
    </xdr:from>
    <xdr:to>
      <xdr:col>29</xdr:col>
      <xdr:colOff>177800</xdr:colOff>
      <xdr:row>38</xdr:row>
      <xdr:rowOff>115164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1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328541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15928</xdr:rowOff>
    </xdr:from>
    <xdr:to>
      <xdr:col>26</xdr:col>
      <xdr:colOff>101600</xdr:colOff>
      <xdr:row>38</xdr:row>
      <xdr:rowOff>117528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8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102305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29680</xdr:rowOff>
    </xdr:from>
    <xdr:to>
      <xdr:col>22</xdr:col>
      <xdr:colOff>165100</xdr:colOff>
      <xdr:row>38</xdr:row>
      <xdr:rowOff>131280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9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116057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33455</xdr:rowOff>
    </xdr:from>
    <xdr:to>
      <xdr:col>19</xdr:col>
      <xdr:colOff>38100</xdr:colOff>
      <xdr:row>38</xdr:row>
      <xdr:rowOff>135055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119832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23272</xdr:rowOff>
    </xdr:from>
    <xdr:to>
      <xdr:col>15</xdr:col>
      <xdr:colOff>101600</xdr:colOff>
      <xdr:row>38</xdr:row>
      <xdr:rowOff>124872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109649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27,596
27,367
112.12
17,611,754
17,280,211
258,471
7,463,642
13,700,171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5828</xdr:rowOff>
    </xdr:from>
    <xdr:to>
      <xdr:col>24</xdr:col>
      <xdr:colOff>63500</xdr:colOff>
      <xdr:row>38</xdr:row>
      <xdr:rowOff>89027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20928"/>
          <a:ext cx="838200" cy="8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5828</xdr:rowOff>
    </xdr:from>
    <xdr:to>
      <xdr:col>19</xdr:col>
      <xdr:colOff>177800</xdr:colOff>
      <xdr:row>38</xdr:row>
      <xdr:rowOff>39846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0928"/>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39846</xdr:rowOff>
    </xdr:from>
    <xdr:to>
      <xdr:col>15</xdr:col>
      <xdr:colOff>50800</xdr:colOff>
      <xdr:row>38</xdr:row>
      <xdr:rowOff>48347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54946"/>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48347</xdr:rowOff>
    </xdr:from>
    <xdr:to>
      <xdr:col>10</xdr:col>
      <xdr:colOff>114300</xdr:colOff>
      <xdr:row>38</xdr:row>
      <xdr:rowOff>162713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63447"/>
          <a:ext cx="889000" cy="1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38227</xdr:rowOff>
    </xdr:from>
    <xdr:to>
      <xdr:col>24</xdr:col>
      <xdr:colOff>114300</xdr:colOff>
      <xdr:row>38</xdr:row>
      <xdr:rowOff>139827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16654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3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126478</xdr:rowOff>
    </xdr:from>
    <xdr:to>
      <xdr:col>20</xdr:col>
      <xdr:colOff>38100</xdr:colOff>
      <xdr:row>38</xdr:row>
      <xdr:rowOff>56628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47755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160496</xdr:rowOff>
    </xdr:from>
    <xdr:to>
      <xdr:col>15</xdr:col>
      <xdr:colOff>101600</xdr:colOff>
      <xdr:row>38</xdr:row>
      <xdr:rowOff>90646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81773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168997</xdr:rowOff>
    </xdr:from>
    <xdr:to>
      <xdr:col>10</xdr:col>
      <xdr:colOff>165100</xdr:colOff>
      <xdr:row>38</xdr:row>
      <xdr:rowOff>99147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90274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111913</xdr:rowOff>
    </xdr:from>
    <xdr:to>
      <xdr:col>6</xdr:col>
      <xdr:colOff>38100</xdr:colOff>
      <xdr:row>39</xdr:row>
      <xdr:rowOff>42063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33190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77119</xdr:rowOff>
    </xdr:from>
    <xdr:to>
      <xdr:col>24</xdr:col>
      <xdr:colOff>63500</xdr:colOff>
      <xdr:row>58</xdr:row>
      <xdr:rowOff>92965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21219"/>
          <a:ext cx="8382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91364</xdr:rowOff>
    </xdr:from>
    <xdr:to>
      <xdr:col>19</xdr:col>
      <xdr:colOff>177800</xdr:colOff>
      <xdr:row>58</xdr:row>
      <xdr:rowOff>92965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3546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91364</xdr:rowOff>
    </xdr:from>
    <xdr:to>
      <xdr:col>15</xdr:col>
      <xdr:colOff>50800</xdr:colOff>
      <xdr:row>58</xdr:row>
      <xdr:rowOff>96520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35464"/>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96520</xdr:rowOff>
    </xdr:from>
    <xdr:to>
      <xdr:col>10</xdr:col>
      <xdr:colOff>114300</xdr:colOff>
      <xdr:row>58</xdr:row>
      <xdr:rowOff>99068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0620"/>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26319</xdr:rowOff>
    </xdr:from>
    <xdr:to>
      <xdr:col>24</xdr:col>
      <xdr:colOff>114300</xdr:colOff>
      <xdr:row>58</xdr:row>
      <xdr:rowOff>127919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42165</xdr:rowOff>
    </xdr:from>
    <xdr:to>
      <xdr:col>20</xdr:col>
      <xdr:colOff>38100</xdr:colOff>
      <xdr:row>58</xdr:row>
      <xdr:rowOff>143765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134892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40564</xdr:rowOff>
    </xdr:from>
    <xdr:to>
      <xdr:col>15</xdr:col>
      <xdr:colOff>101600</xdr:colOff>
      <xdr:row>58</xdr:row>
      <xdr:rowOff>142164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133291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45720</xdr:rowOff>
    </xdr:from>
    <xdr:to>
      <xdr:col>10</xdr:col>
      <xdr:colOff>165100</xdr:colOff>
      <xdr:row>58</xdr:row>
      <xdr:rowOff>147320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138447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48268</xdr:rowOff>
    </xdr:from>
    <xdr:to>
      <xdr:col>6</xdr:col>
      <xdr:colOff>38100</xdr:colOff>
      <xdr:row>58</xdr:row>
      <xdr:rowOff>149868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140995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16904</xdr:rowOff>
    </xdr:from>
    <xdr:to>
      <xdr:col>24</xdr:col>
      <xdr:colOff>63500</xdr:colOff>
      <xdr:row>79</xdr:row>
      <xdr:rowOff>17018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6145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14427</xdr:rowOff>
    </xdr:from>
    <xdr:to>
      <xdr:col>19</xdr:col>
      <xdr:colOff>177800</xdr:colOff>
      <xdr:row>79</xdr:row>
      <xdr:rowOff>16904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5897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14275</xdr:rowOff>
    </xdr:from>
    <xdr:to>
      <xdr:col>15</xdr:col>
      <xdr:colOff>50800</xdr:colOff>
      <xdr:row>79</xdr:row>
      <xdr:rowOff>14427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882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14275</xdr:rowOff>
    </xdr:from>
    <xdr:to>
      <xdr:col>10</xdr:col>
      <xdr:colOff>114300</xdr:colOff>
      <xdr:row>79</xdr:row>
      <xdr:rowOff>14790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882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137668</xdr:rowOff>
    </xdr:from>
    <xdr:to>
      <xdr:col>24</xdr:col>
      <xdr:colOff>114300</xdr:colOff>
      <xdr:row>79</xdr:row>
      <xdr:rowOff>67818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52595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137554</xdr:rowOff>
    </xdr:from>
    <xdr:to>
      <xdr:col>20</xdr:col>
      <xdr:colOff>38100</xdr:colOff>
      <xdr:row>79</xdr:row>
      <xdr:rowOff>67704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58831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135077</xdr:rowOff>
    </xdr:from>
    <xdr:to>
      <xdr:col>15</xdr:col>
      <xdr:colOff>101600</xdr:colOff>
      <xdr:row>79</xdr:row>
      <xdr:rowOff>65227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56354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134925</xdr:rowOff>
    </xdr:from>
    <xdr:to>
      <xdr:col>10</xdr:col>
      <xdr:colOff>165100</xdr:colOff>
      <xdr:row>79</xdr:row>
      <xdr:rowOff>65075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56202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135440</xdr:rowOff>
    </xdr:from>
    <xdr:to>
      <xdr:col>6</xdr:col>
      <xdr:colOff>38100</xdr:colOff>
      <xdr:row>79</xdr:row>
      <xdr:rowOff>65590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56717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148577</xdr:rowOff>
    </xdr:from>
    <xdr:to>
      <xdr:col>24</xdr:col>
      <xdr:colOff>63500</xdr:colOff>
      <xdr:row>95</xdr:row>
      <xdr:rowOff>51774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64877"/>
          <a:ext cx="838200" cy="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118616</xdr:rowOff>
    </xdr:from>
    <xdr:to>
      <xdr:col>19</xdr:col>
      <xdr:colOff>177800</xdr:colOff>
      <xdr:row>95</xdr:row>
      <xdr:rowOff>51774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34916"/>
          <a:ext cx="889000" cy="1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118616</xdr:rowOff>
    </xdr:from>
    <xdr:to>
      <xdr:col>15</xdr:col>
      <xdr:colOff>50800</xdr:colOff>
      <xdr:row>95</xdr:row>
      <xdr:rowOff>137246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34916"/>
          <a:ext cx="889000" cy="1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137246</xdr:rowOff>
    </xdr:from>
    <xdr:to>
      <xdr:col>10</xdr:col>
      <xdr:colOff>114300</xdr:colOff>
      <xdr:row>95</xdr:row>
      <xdr:rowOff>141833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24996"/>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97777</xdr:rowOff>
    </xdr:from>
    <xdr:to>
      <xdr:col>24</xdr:col>
      <xdr:colOff>114300</xdr:colOff>
      <xdr:row>95</xdr:row>
      <xdr:rowOff>27927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120654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6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974</xdr:rowOff>
    </xdr:from>
    <xdr:to>
      <xdr:col>20</xdr:col>
      <xdr:colOff>38100</xdr:colOff>
      <xdr:row>95</xdr:row>
      <xdr:rowOff>102574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119101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67816</xdr:rowOff>
    </xdr:from>
    <xdr:to>
      <xdr:col>15</xdr:col>
      <xdr:colOff>101600</xdr:colOff>
      <xdr:row>94</xdr:row>
      <xdr:rowOff>169416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14493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5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86446</xdr:rowOff>
    </xdr:from>
    <xdr:to>
      <xdr:col>10</xdr:col>
      <xdr:colOff>165100</xdr:colOff>
      <xdr:row>96</xdr:row>
      <xdr:rowOff>16596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33123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91033</xdr:rowOff>
    </xdr:from>
    <xdr:to>
      <xdr:col>6</xdr:col>
      <xdr:colOff>38100</xdr:colOff>
      <xdr:row>96</xdr:row>
      <xdr:rowOff>21183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37710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5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18043</xdr:rowOff>
    </xdr:from>
    <xdr:to>
      <xdr:col>55</xdr:col>
      <xdr:colOff>0</xdr:colOff>
      <xdr:row>37</xdr:row>
      <xdr:rowOff>24882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61693"/>
          <a:ext cx="8382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24882</xdr:rowOff>
    </xdr:from>
    <xdr:to>
      <xdr:col>50</xdr:col>
      <xdr:colOff>114300</xdr:colOff>
      <xdr:row>37</xdr:row>
      <xdr:rowOff>45029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68532"/>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9040</xdr:rowOff>
    </xdr:from>
    <xdr:to>
      <xdr:col>45</xdr:col>
      <xdr:colOff>177800</xdr:colOff>
      <xdr:row>37</xdr:row>
      <xdr:rowOff>45029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09790"/>
          <a:ext cx="889000" cy="3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9040</xdr:rowOff>
    </xdr:from>
    <xdr:to>
      <xdr:col>41</xdr:col>
      <xdr:colOff>50800</xdr:colOff>
      <xdr:row>37</xdr:row>
      <xdr:rowOff>167581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09790"/>
          <a:ext cx="889000" cy="5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138693</xdr:rowOff>
    </xdr:from>
    <xdr:to>
      <xdr:col>55</xdr:col>
      <xdr:colOff>50800</xdr:colOff>
      <xdr:row>37</xdr:row>
      <xdr:rowOff>68843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117120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145532</xdr:rowOff>
    </xdr:from>
    <xdr:to>
      <xdr:col>50</xdr:col>
      <xdr:colOff>165100</xdr:colOff>
      <xdr:row>37</xdr:row>
      <xdr:rowOff>75682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66809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165679</xdr:rowOff>
    </xdr:from>
    <xdr:to>
      <xdr:col>46</xdr:col>
      <xdr:colOff>38100</xdr:colOff>
      <xdr:row>37</xdr:row>
      <xdr:rowOff>95829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86956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129690</xdr:rowOff>
    </xdr:from>
    <xdr:to>
      <xdr:col>41</xdr:col>
      <xdr:colOff>101600</xdr:colOff>
      <xdr:row>35</xdr:row>
      <xdr:rowOff>59840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50967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5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116782</xdr:rowOff>
    </xdr:from>
    <xdr:to>
      <xdr:col>36</xdr:col>
      <xdr:colOff>165100</xdr:colOff>
      <xdr:row>38</xdr:row>
      <xdr:rowOff>46932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38058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74848</xdr:rowOff>
    </xdr:from>
    <xdr:to>
      <xdr:col>55</xdr:col>
      <xdr:colOff>0</xdr:colOff>
      <xdr:row>57</xdr:row>
      <xdr:rowOff>114897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47498"/>
          <a:ext cx="83820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83448</xdr:rowOff>
    </xdr:from>
    <xdr:to>
      <xdr:col>50</xdr:col>
      <xdr:colOff>114300</xdr:colOff>
      <xdr:row>57</xdr:row>
      <xdr:rowOff>114897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56098"/>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83448</xdr:rowOff>
    </xdr:from>
    <xdr:to>
      <xdr:col>45</xdr:col>
      <xdr:colOff>177800</xdr:colOff>
      <xdr:row>57</xdr:row>
      <xdr:rowOff>168405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56098"/>
          <a:ext cx="889000" cy="8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154127</xdr:rowOff>
    </xdr:from>
    <xdr:to>
      <xdr:col>41</xdr:col>
      <xdr:colOff>50800</xdr:colOff>
      <xdr:row>57</xdr:row>
      <xdr:rowOff>168405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6777"/>
          <a:ext cx="889000" cy="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24048</xdr:rowOff>
    </xdr:from>
    <xdr:to>
      <xdr:col>55</xdr:col>
      <xdr:colOff>50800</xdr:colOff>
      <xdr:row>57</xdr:row>
      <xdr:rowOff>125648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46925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4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64097</xdr:rowOff>
    </xdr:from>
    <xdr:to>
      <xdr:col>50</xdr:col>
      <xdr:colOff>165100</xdr:colOff>
      <xdr:row>57</xdr:row>
      <xdr:rowOff>165697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10774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32648</xdr:rowOff>
    </xdr:from>
    <xdr:to>
      <xdr:col>46</xdr:col>
      <xdr:colOff>38100</xdr:colOff>
      <xdr:row>57</xdr:row>
      <xdr:rowOff>134248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150775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5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117605</xdr:rowOff>
    </xdr:from>
    <xdr:to>
      <xdr:col>41</xdr:col>
      <xdr:colOff>101600</xdr:colOff>
      <xdr:row>58</xdr:row>
      <xdr:rowOff>47755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38882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8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103327</xdr:rowOff>
    </xdr:from>
    <xdr:to>
      <xdr:col>36</xdr:col>
      <xdr:colOff>165100</xdr:colOff>
      <xdr:row>58</xdr:row>
      <xdr:rowOff>33477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24604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104280</xdr:rowOff>
    </xdr:from>
    <xdr:to>
      <xdr:col>55</xdr:col>
      <xdr:colOff>0</xdr:colOff>
      <xdr:row>78</xdr:row>
      <xdr:rowOff>122186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77380"/>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54166</xdr:rowOff>
    </xdr:from>
    <xdr:to>
      <xdr:col>50</xdr:col>
      <xdr:colOff>114300</xdr:colOff>
      <xdr:row>78</xdr:row>
      <xdr:rowOff>122186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27266"/>
          <a:ext cx="889000" cy="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54166</xdr:rowOff>
    </xdr:from>
    <xdr:to>
      <xdr:col>45</xdr:col>
      <xdr:colOff>177800</xdr:colOff>
      <xdr:row>78</xdr:row>
      <xdr:rowOff>69214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7266"/>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70638</xdr:rowOff>
    </xdr:from>
    <xdr:to>
      <xdr:col>41</xdr:col>
      <xdr:colOff>50800</xdr:colOff>
      <xdr:row>78</xdr:row>
      <xdr:rowOff>69214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72288"/>
          <a:ext cx="889000" cy="1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53480</xdr:rowOff>
    </xdr:from>
    <xdr:to>
      <xdr:col>55</xdr:col>
      <xdr:colOff>50800</xdr:colOff>
      <xdr:row>78</xdr:row>
      <xdr:rowOff>155080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139857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71386</xdr:rowOff>
    </xdr:from>
    <xdr:to>
      <xdr:col>50</xdr:col>
      <xdr:colOff>165100</xdr:colOff>
      <xdr:row>79</xdr:row>
      <xdr:rowOff>1536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164113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3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3366</xdr:rowOff>
    </xdr:from>
    <xdr:to>
      <xdr:col>46</xdr:col>
      <xdr:colOff>38100</xdr:colOff>
      <xdr:row>78</xdr:row>
      <xdr:rowOff>104966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96093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18414</xdr:rowOff>
    </xdr:from>
    <xdr:to>
      <xdr:col>41</xdr:col>
      <xdr:colOff>101600</xdr:colOff>
      <xdr:row>78</xdr:row>
      <xdr:rowOff>120014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111141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19838</xdr:rowOff>
    </xdr:from>
    <xdr:to>
      <xdr:col>36</xdr:col>
      <xdr:colOff>165100</xdr:colOff>
      <xdr:row>77</xdr:row>
      <xdr:rowOff>121438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112565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127047</xdr:rowOff>
    </xdr:from>
    <xdr:to>
      <xdr:col>55</xdr:col>
      <xdr:colOff>0</xdr:colOff>
      <xdr:row>97</xdr:row>
      <xdr:rowOff>151701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57697"/>
          <a:ext cx="838200" cy="2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149208</xdr:rowOff>
    </xdr:from>
    <xdr:to>
      <xdr:col>50</xdr:col>
      <xdr:colOff>114300</xdr:colOff>
      <xdr:row>97</xdr:row>
      <xdr:rowOff>151701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79858"/>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149208</xdr:rowOff>
    </xdr:from>
    <xdr:to>
      <xdr:col>45</xdr:col>
      <xdr:colOff>177800</xdr:colOff>
      <xdr:row>98</xdr:row>
      <xdr:rowOff>72295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79858"/>
          <a:ext cx="889000" cy="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72295</xdr:rowOff>
    </xdr:from>
    <xdr:to>
      <xdr:col>41</xdr:col>
      <xdr:colOff>50800</xdr:colOff>
      <xdr:row>98</xdr:row>
      <xdr:rowOff>78884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4395"/>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76247</xdr:rowOff>
    </xdr:from>
    <xdr:to>
      <xdr:col>55</xdr:col>
      <xdr:colOff>50800</xdr:colOff>
      <xdr:row>98</xdr:row>
      <xdr:rowOff>6397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99124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100901</xdr:rowOff>
    </xdr:from>
    <xdr:to>
      <xdr:col>50</xdr:col>
      <xdr:colOff>165100</xdr:colOff>
      <xdr:row>98</xdr:row>
      <xdr:rowOff>31051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47578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98408</xdr:rowOff>
    </xdr:from>
    <xdr:to>
      <xdr:col>46</xdr:col>
      <xdr:colOff>38100</xdr:colOff>
      <xdr:row>98</xdr:row>
      <xdr:rowOff>28558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45085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21495</xdr:rowOff>
    </xdr:from>
    <xdr:to>
      <xdr:col>41</xdr:col>
      <xdr:colOff>101600</xdr:colOff>
      <xdr:row>98</xdr:row>
      <xdr:rowOff>123095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114222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28084</xdr:rowOff>
    </xdr:from>
    <xdr:to>
      <xdr:col>36</xdr:col>
      <xdr:colOff>165100</xdr:colOff>
      <xdr:row>98</xdr:row>
      <xdr:rowOff>129684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120811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2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103695</xdr:rowOff>
    </xdr:from>
    <xdr:to>
      <xdr:col>85</xdr:col>
      <xdr:colOff>127000</xdr:colOff>
      <xdr:row>39</xdr:row>
      <xdr:rowOff>20231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18795"/>
          <a:ext cx="838200" cy="8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82194</xdr:rowOff>
    </xdr:from>
    <xdr:to>
      <xdr:col>81</xdr:col>
      <xdr:colOff>50800</xdr:colOff>
      <xdr:row>38</xdr:row>
      <xdr:rowOff>103695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97294"/>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82194</xdr:rowOff>
    </xdr:from>
    <xdr:to>
      <xdr:col>76</xdr:col>
      <xdr:colOff>114300</xdr:colOff>
      <xdr:row>38</xdr:row>
      <xdr:rowOff>108280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97294"/>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108280</xdr:rowOff>
    </xdr:from>
    <xdr:to>
      <xdr:col>71</xdr:col>
      <xdr:colOff>177800</xdr:colOff>
      <xdr:row>39</xdr:row>
      <xdr:rowOff>31839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23380"/>
          <a:ext cx="889000" cy="9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140881</xdr:rowOff>
    </xdr:from>
    <xdr:to>
      <xdr:col>85</xdr:col>
      <xdr:colOff>177800</xdr:colOff>
      <xdr:row>39</xdr:row>
      <xdr:rowOff>71031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55808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52895</xdr:rowOff>
    </xdr:from>
    <xdr:to>
      <xdr:col>81</xdr:col>
      <xdr:colOff>101600</xdr:colOff>
      <xdr:row>38</xdr:row>
      <xdr:rowOff>154495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145622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6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31394</xdr:rowOff>
    </xdr:from>
    <xdr:to>
      <xdr:col>76</xdr:col>
      <xdr:colOff>165100</xdr:colOff>
      <xdr:row>38</xdr:row>
      <xdr:rowOff>132994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149521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57480</xdr:rowOff>
    </xdr:from>
    <xdr:to>
      <xdr:col>72</xdr:col>
      <xdr:colOff>38100</xdr:colOff>
      <xdr:row>38</xdr:row>
      <xdr:rowOff>159080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150207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152489</xdr:rowOff>
    </xdr:from>
    <xdr:to>
      <xdr:col>67</xdr:col>
      <xdr:colOff>101600</xdr:colOff>
      <xdr:row>39</xdr:row>
      <xdr:rowOff>82639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73766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55843</xdr:rowOff>
    </xdr:from>
    <xdr:to>
      <xdr:col>85</xdr:col>
      <xdr:colOff>127000</xdr:colOff>
      <xdr:row>78</xdr:row>
      <xdr:rowOff>57384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28943"/>
          <a:ext cx="8382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57384</xdr:rowOff>
    </xdr:from>
    <xdr:to>
      <xdr:col>81</xdr:col>
      <xdr:colOff>50800</xdr:colOff>
      <xdr:row>78</xdr:row>
      <xdr:rowOff>63494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30484"/>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63494</xdr:rowOff>
    </xdr:from>
    <xdr:to>
      <xdr:col>76</xdr:col>
      <xdr:colOff>114300</xdr:colOff>
      <xdr:row>78</xdr:row>
      <xdr:rowOff>67087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3659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67087</xdr:rowOff>
    </xdr:from>
    <xdr:to>
      <xdr:col>71</xdr:col>
      <xdr:colOff>177800</xdr:colOff>
      <xdr:row>78</xdr:row>
      <xdr:rowOff>69062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40187"/>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5043</xdr:rowOff>
    </xdr:from>
    <xdr:to>
      <xdr:col>85</xdr:col>
      <xdr:colOff>177800</xdr:colOff>
      <xdr:row>78</xdr:row>
      <xdr:rowOff>106643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91420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6584</xdr:rowOff>
    </xdr:from>
    <xdr:to>
      <xdr:col>81</xdr:col>
      <xdr:colOff>101600</xdr:colOff>
      <xdr:row>78</xdr:row>
      <xdr:rowOff>108184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99311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12694</xdr:rowOff>
    </xdr:from>
    <xdr:to>
      <xdr:col>76</xdr:col>
      <xdr:colOff>165100</xdr:colOff>
      <xdr:row>78</xdr:row>
      <xdr:rowOff>114294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105421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16287</xdr:rowOff>
    </xdr:from>
    <xdr:to>
      <xdr:col>72</xdr:col>
      <xdr:colOff>38100</xdr:colOff>
      <xdr:row>78</xdr:row>
      <xdr:rowOff>117887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109014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18262</xdr:rowOff>
    </xdr:from>
    <xdr:to>
      <xdr:col>67</xdr:col>
      <xdr:colOff>101600</xdr:colOff>
      <xdr:row>78</xdr:row>
      <xdr:rowOff>119862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110989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68700</xdr:rowOff>
    </xdr:from>
    <xdr:to>
      <xdr:col>85</xdr:col>
      <xdr:colOff>127000</xdr:colOff>
      <xdr:row>98</xdr:row>
      <xdr:rowOff>95813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0800"/>
          <a:ext cx="8382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65864</xdr:rowOff>
    </xdr:from>
    <xdr:to>
      <xdr:col>81</xdr:col>
      <xdr:colOff>50800</xdr:colOff>
      <xdr:row>98</xdr:row>
      <xdr:rowOff>95813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67964"/>
          <a:ext cx="889000" cy="2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65864</xdr:rowOff>
    </xdr:from>
    <xdr:to>
      <xdr:col>76</xdr:col>
      <xdr:colOff>114300</xdr:colOff>
      <xdr:row>98</xdr:row>
      <xdr:rowOff>86274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7964"/>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86274</xdr:rowOff>
    </xdr:from>
    <xdr:to>
      <xdr:col>71</xdr:col>
      <xdr:colOff>177800</xdr:colOff>
      <xdr:row>98</xdr:row>
      <xdr:rowOff>90148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8374"/>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17900</xdr:rowOff>
    </xdr:from>
    <xdr:to>
      <xdr:col>85</xdr:col>
      <xdr:colOff>177800</xdr:colOff>
      <xdr:row>98</xdr:row>
      <xdr:rowOff>119500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45013</xdr:rowOff>
    </xdr:from>
    <xdr:to>
      <xdr:col>81</xdr:col>
      <xdr:colOff>101600</xdr:colOff>
      <xdr:row>98</xdr:row>
      <xdr:rowOff>146613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15064</xdr:rowOff>
    </xdr:from>
    <xdr:to>
      <xdr:col>76</xdr:col>
      <xdr:colOff>165100</xdr:colOff>
      <xdr:row>98</xdr:row>
      <xdr:rowOff>116664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107791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35474</xdr:rowOff>
    </xdr:from>
    <xdr:to>
      <xdr:col>72</xdr:col>
      <xdr:colOff>38100</xdr:colOff>
      <xdr:row>98</xdr:row>
      <xdr:rowOff>137074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128201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39348</xdr:rowOff>
    </xdr:from>
    <xdr:to>
      <xdr:col>67</xdr:col>
      <xdr:colOff>101600</xdr:colOff>
      <xdr:row>98</xdr:row>
      <xdr:rowOff>140948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132075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133048</xdr:rowOff>
    </xdr:from>
    <xdr:to>
      <xdr:col>116</xdr:col>
      <xdr:colOff>63500</xdr:colOff>
      <xdr:row>57</xdr:row>
      <xdr:rowOff>135082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05698"/>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135082</xdr:rowOff>
    </xdr:from>
    <xdr:to>
      <xdr:col>111</xdr:col>
      <xdr:colOff>177800</xdr:colOff>
      <xdr:row>57</xdr:row>
      <xdr:rowOff>137231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077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134054</xdr:rowOff>
    </xdr:from>
    <xdr:to>
      <xdr:col>107</xdr:col>
      <xdr:colOff>50800</xdr:colOff>
      <xdr:row>57</xdr:row>
      <xdr:rowOff>137231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06704"/>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134054</xdr:rowOff>
    </xdr:from>
    <xdr:to>
      <xdr:col>102</xdr:col>
      <xdr:colOff>114300</xdr:colOff>
      <xdr:row>57</xdr:row>
      <xdr:rowOff>141460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06704"/>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82248</xdr:rowOff>
    </xdr:from>
    <xdr:to>
      <xdr:col>116</xdr:col>
      <xdr:colOff>114300</xdr:colOff>
      <xdr:row>58</xdr:row>
      <xdr:rowOff>12398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105125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0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84282</xdr:rowOff>
    </xdr:from>
    <xdr:to>
      <xdr:col>112</xdr:col>
      <xdr:colOff>38100</xdr:colOff>
      <xdr:row>58</xdr:row>
      <xdr:rowOff>14432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30959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3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86431</xdr:rowOff>
    </xdr:from>
    <xdr:to>
      <xdr:col>107</xdr:col>
      <xdr:colOff>101600</xdr:colOff>
      <xdr:row>58</xdr:row>
      <xdr:rowOff>16581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33108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3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83254</xdr:rowOff>
    </xdr:from>
    <xdr:to>
      <xdr:col>102</xdr:col>
      <xdr:colOff>165100</xdr:colOff>
      <xdr:row>58</xdr:row>
      <xdr:rowOff>13404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29931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90660</xdr:rowOff>
    </xdr:from>
    <xdr:to>
      <xdr:col>98</xdr:col>
      <xdr:colOff>38100</xdr:colOff>
      <xdr:row>58</xdr:row>
      <xdr:rowOff>20810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37337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150318</xdr:rowOff>
    </xdr:from>
    <xdr:to>
      <xdr:col>116</xdr:col>
      <xdr:colOff>63500</xdr:colOff>
      <xdr:row>78</xdr:row>
      <xdr:rowOff>8179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51968"/>
          <a:ext cx="8382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3608</xdr:rowOff>
    </xdr:from>
    <xdr:to>
      <xdr:col>111</xdr:col>
      <xdr:colOff>177800</xdr:colOff>
      <xdr:row>78</xdr:row>
      <xdr:rowOff>8179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7670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3608</xdr:rowOff>
    </xdr:from>
    <xdr:to>
      <xdr:col>107</xdr:col>
      <xdr:colOff>50800</xdr:colOff>
      <xdr:row>78</xdr:row>
      <xdr:rowOff>14224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76708"/>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112331</xdr:rowOff>
    </xdr:from>
    <xdr:to>
      <xdr:col>102</xdr:col>
      <xdr:colOff>114300</xdr:colOff>
      <xdr:row>78</xdr:row>
      <xdr:rowOff>14224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42531"/>
          <a:ext cx="889000" cy="2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99518</xdr:rowOff>
    </xdr:from>
    <xdr:to>
      <xdr:col>116</xdr:col>
      <xdr:colOff>114300</xdr:colOff>
      <xdr:row>78</xdr:row>
      <xdr:rowOff>29668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77945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128829</xdr:rowOff>
    </xdr:from>
    <xdr:to>
      <xdr:col>112</xdr:col>
      <xdr:colOff>38100</xdr:colOff>
      <xdr:row>78</xdr:row>
      <xdr:rowOff>58979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50106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124258</xdr:rowOff>
    </xdr:from>
    <xdr:to>
      <xdr:col>107</xdr:col>
      <xdr:colOff>101600</xdr:colOff>
      <xdr:row>78</xdr:row>
      <xdr:rowOff>54408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45535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134874</xdr:rowOff>
    </xdr:from>
    <xdr:to>
      <xdr:col>102</xdr:col>
      <xdr:colOff>165100</xdr:colOff>
      <xdr:row>78</xdr:row>
      <xdr:rowOff>65024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56151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61531</xdr:rowOff>
    </xdr:from>
    <xdr:to>
      <xdr:col>98</xdr:col>
      <xdr:colOff>38100</xdr:colOff>
      <xdr:row>76</xdr:row>
      <xdr:rowOff>163131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8208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・扶助費、普通建設事業費、普通建設事業費（うち更新整備）、貸付金を除けば、住民一人あたりのコストはおおむね類似団体内平均より低い水準である。</a:t>
          </a:r>
        </a:p>
        <a:p>
          <a:r>
            <a:rPr kumimoji="1" lang="ja-JP" altLang="en-US" sz="1100">
              <a:latin typeface="ＭＳ Ｐゴシック" panose="020B0600070205080204" pitchFamily="50" charset="-128"/>
              <a:ea typeface="ＭＳ Ｐゴシック" panose="020B0600070205080204" pitchFamily="50" charset="-128"/>
            </a:rPr>
            <a:t>・扶助費が全国平均、類似団体内平均及び佐賀県平均を上回っている要因として、特に児童福祉費が高水準にあることが挙げられ、その背景には当市内に幼稚園が少なく、保育所又は認定こども園を利用する児童の割合が高いことが挙げられる。</a:t>
          </a:r>
        </a:p>
        <a:p>
          <a:r>
            <a:rPr kumimoji="1" lang="ja-JP" altLang="en-US" sz="1100">
              <a:latin typeface="ＭＳ Ｐゴシック" panose="020B0600070205080204" pitchFamily="50" charset="-128"/>
              <a:ea typeface="ＭＳ Ｐゴシック" panose="020B0600070205080204" pitchFamily="50" charset="-128"/>
            </a:rPr>
            <a:t>・各性質において前年度と比較し、増加が大きなものの主な要因は以下のとおり。</a:t>
          </a:r>
        </a:p>
        <a:p>
          <a:r>
            <a:rPr kumimoji="1" lang="ja-JP" altLang="en-US" sz="1100">
              <a:latin typeface="ＭＳ Ｐゴシック" panose="020B0600070205080204" pitchFamily="50" charset="-128"/>
              <a:ea typeface="ＭＳ Ｐゴシック" panose="020B0600070205080204" pitchFamily="50" charset="-128"/>
            </a:rPr>
            <a:t>　普通建設事業費：市民会館建設に係る事業費が増加したこと。　　　扶助費：住民税非課税世帯生活支援給付金給付事業等の実施により事業費が増加したこと。</a:t>
          </a:r>
        </a:p>
        <a:p>
          <a:r>
            <a:rPr kumimoji="1" lang="ja-JP" altLang="en-US" sz="1100">
              <a:latin typeface="ＭＳ Ｐゴシック" panose="020B0600070205080204" pitchFamily="50" charset="-128"/>
              <a:ea typeface="ＭＳ Ｐゴシック" panose="020B0600070205080204" pitchFamily="50" charset="-128"/>
            </a:rPr>
            <a:t>　積立金：ふるさと納税の寄附額増に伴う同基金への積立が増加したこと。</a:t>
          </a:r>
        </a:p>
        <a:p>
          <a:r>
            <a:rPr kumimoji="1" lang="ja-JP" altLang="en-US" sz="1100">
              <a:latin typeface="ＭＳ Ｐゴシック" panose="020B0600070205080204" pitchFamily="50" charset="-128"/>
              <a:ea typeface="ＭＳ Ｐゴシック" panose="020B0600070205080204" pitchFamily="50" charset="-128"/>
            </a:rPr>
            <a:t>・各性質別において前年度と比較し、減少が大きなものの主な要因は以下のとおり。</a:t>
          </a:r>
        </a:p>
        <a:p>
          <a:r>
            <a:rPr kumimoji="1" lang="ja-JP" altLang="en-US" sz="1100">
              <a:latin typeface="ＭＳ Ｐゴシック" panose="020B0600070205080204" pitchFamily="50" charset="-128"/>
              <a:ea typeface="ＭＳ Ｐゴシック" panose="020B0600070205080204" pitchFamily="50" charset="-128"/>
            </a:rPr>
            <a:t>　人件費：退職金の減少や放課後児童クラブ運営民営化に伴う会計年度任用職員報酬等が減少したこと。</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27,596
27,367
112.12
17,611,754
17,280,211
258,471
7,463,642
13,700,171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53784</xdr:rowOff>
    </xdr:from>
    <xdr:to>
      <xdr:col>24</xdr:col>
      <xdr:colOff>63500</xdr:colOff>
      <xdr:row>35</xdr:row>
      <xdr:rowOff>102553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4534"/>
          <a:ext cx="8382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102553</xdr:rowOff>
    </xdr:from>
    <xdr:to>
      <xdr:col>19</xdr:col>
      <xdr:colOff>177800</xdr:colOff>
      <xdr:row>35</xdr:row>
      <xdr:rowOff>147891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3303"/>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132461</xdr:rowOff>
    </xdr:from>
    <xdr:to>
      <xdr:col>15</xdr:col>
      <xdr:colOff>50800</xdr:colOff>
      <xdr:row>35</xdr:row>
      <xdr:rowOff>147891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321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104077</xdr:rowOff>
    </xdr:from>
    <xdr:to>
      <xdr:col>10</xdr:col>
      <xdr:colOff>114300</xdr:colOff>
      <xdr:row>35</xdr:row>
      <xdr:rowOff>132461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482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xdr:rowOff>
    </xdr:from>
    <xdr:to>
      <xdr:col>24</xdr:col>
      <xdr:colOff>114300</xdr:colOff>
      <xdr:row>35</xdr:row>
      <xdr:rowOff>104584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25861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51753</xdr:rowOff>
    </xdr:from>
    <xdr:to>
      <xdr:col>20</xdr:col>
      <xdr:colOff>38100</xdr:colOff>
      <xdr:row>35</xdr:row>
      <xdr:rowOff>153353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169880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97091</xdr:rowOff>
    </xdr:from>
    <xdr:to>
      <xdr:col>15</xdr:col>
      <xdr:colOff>101600</xdr:colOff>
      <xdr:row>36</xdr:row>
      <xdr:rowOff>27241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43768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81661</xdr:rowOff>
    </xdr:from>
    <xdr:to>
      <xdr:col>10</xdr:col>
      <xdr:colOff>165100</xdr:colOff>
      <xdr:row>36</xdr:row>
      <xdr:rowOff>11811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28338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53277</xdr:rowOff>
    </xdr:from>
    <xdr:to>
      <xdr:col>6</xdr:col>
      <xdr:colOff>38100</xdr:colOff>
      <xdr:row>35</xdr:row>
      <xdr:rowOff>154877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171404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38555</xdr:rowOff>
    </xdr:from>
    <xdr:to>
      <xdr:col>24</xdr:col>
      <xdr:colOff>63500</xdr:colOff>
      <xdr:row>58</xdr:row>
      <xdr:rowOff>75433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2655"/>
          <a:ext cx="838200" cy="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65363</xdr:rowOff>
    </xdr:from>
    <xdr:to>
      <xdr:col>19</xdr:col>
      <xdr:colOff>177800</xdr:colOff>
      <xdr:row>58</xdr:row>
      <xdr:rowOff>75433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9463"/>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163037</xdr:rowOff>
    </xdr:from>
    <xdr:to>
      <xdr:col>15</xdr:col>
      <xdr:colOff>50800</xdr:colOff>
      <xdr:row>58</xdr:row>
      <xdr:rowOff>65363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5687"/>
          <a:ext cx="889000" cy="7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163037</xdr:rowOff>
    </xdr:from>
    <xdr:to>
      <xdr:col>10</xdr:col>
      <xdr:colOff>114300</xdr:colOff>
      <xdr:row>58</xdr:row>
      <xdr:rowOff>113847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5687"/>
          <a:ext cx="889000" cy="1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159205</xdr:rowOff>
    </xdr:from>
    <xdr:to>
      <xdr:col>24</xdr:col>
      <xdr:colOff>114300</xdr:colOff>
      <xdr:row>58</xdr:row>
      <xdr:rowOff>89355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118582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24633</xdr:rowOff>
    </xdr:from>
    <xdr:to>
      <xdr:col>20</xdr:col>
      <xdr:colOff>38100</xdr:colOff>
      <xdr:row>58</xdr:row>
      <xdr:rowOff>126233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117360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14563</xdr:rowOff>
    </xdr:from>
    <xdr:to>
      <xdr:col>15</xdr:col>
      <xdr:colOff>101600</xdr:colOff>
      <xdr:row>58</xdr:row>
      <xdr:rowOff>116163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107290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112237</xdr:rowOff>
    </xdr:from>
    <xdr:to>
      <xdr:col>10</xdr:col>
      <xdr:colOff>165100</xdr:colOff>
      <xdr:row>58</xdr:row>
      <xdr:rowOff>42387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33514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7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63047</xdr:rowOff>
    </xdr:from>
    <xdr:to>
      <xdr:col>6</xdr:col>
      <xdr:colOff>38100</xdr:colOff>
      <xdr:row>58</xdr:row>
      <xdr:rowOff>164647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155774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83286</xdr:rowOff>
    </xdr:from>
    <xdr:to>
      <xdr:col>24</xdr:col>
      <xdr:colOff>63500</xdr:colOff>
      <xdr:row>75</xdr:row>
      <xdr:rowOff>141940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2036"/>
          <a:ext cx="838200" cy="5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73749</xdr:rowOff>
    </xdr:from>
    <xdr:to>
      <xdr:col>19</xdr:col>
      <xdr:colOff>177800</xdr:colOff>
      <xdr:row>75</xdr:row>
      <xdr:rowOff>141940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32499"/>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73749</xdr:rowOff>
    </xdr:from>
    <xdr:to>
      <xdr:col>15</xdr:col>
      <xdr:colOff>50800</xdr:colOff>
      <xdr:row>76</xdr:row>
      <xdr:rowOff>4460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32499"/>
          <a:ext cx="8890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170794</xdr:rowOff>
    </xdr:from>
    <xdr:to>
      <xdr:col>10</xdr:col>
      <xdr:colOff>114300</xdr:colOff>
      <xdr:row>76</xdr:row>
      <xdr:rowOff>4460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29544"/>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32486</xdr:rowOff>
    </xdr:from>
    <xdr:to>
      <xdr:col>24</xdr:col>
      <xdr:colOff>114300</xdr:colOff>
      <xdr:row>75</xdr:row>
      <xdr:rowOff>134086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55363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91140</xdr:rowOff>
    </xdr:from>
    <xdr:to>
      <xdr:col>20</xdr:col>
      <xdr:colOff>38100</xdr:colOff>
      <xdr:row>76</xdr:row>
      <xdr:rowOff>21290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37817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22949</xdr:rowOff>
    </xdr:from>
    <xdr:to>
      <xdr:col>15</xdr:col>
      <xdr:colOff>101600</xdr:colOff>
      <xdr:row>75</xdr:row>
      <xdr:rowOff>124549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141076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5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125110</xdr:rowOff>
    </xdr:from>
    <xdr:to>
      <xdr:col>10</xdr:col>
      <xdr:colOff>165100</xdr:colOff>
      <xdr:row>76</xdr:row>
      <xdr:rowOff>55260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71787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119994</xdr:rowOff>
    </xdr:from>
    <xdr:to>
      <xdr:col>6</xdr:col>
      <xdr:colOff>38100</xdr:colOff>
      <xdr:row>76</xdr:row>
      <xdr:rowOff>50144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66671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116154</xdr:rowOff>
    </xdr:from>
    <xdr:to>
      <xdr:col>24</xdr:col>
      <xdr:colOff>63500</xdr:colOff>
      <xdr:row>97</xdr:row>
      <xdr:rowOff>116201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46804"/>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116154</xdr:rowOff>
    </xdr:from>
    <xdr:to>
      <xdr:col>19</xdr:col>
      <xdr:colOff>177800</xdr:colOff>
      <xdr:row>97</xdr:row>
      <xdr:rowOff>117864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46804"/>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117864</xdr:rowOff>
    </xdr:from>
    <xdr:to>
      <xdr:col>15</xdr:col>
      <xdr:colOff>50800</xdr:colOff>
      <xdr:row>97</xdr:row>
      <xdr:rowOff>159488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8514"/>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159488</xdr:rowOff>
    </xdr:from>
    <xdr:to>
      <xdr:col>10</xdr:col>
      <xdr:colOff>114300</xdr:colOff>
      <xdr:row>97</xdr:row>
      <xdr:rowOff>170187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9013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65401</xdr:rowOff>
    </xdr:from>
    <xdr:to>
      <xdr:col>24</xdr:col>
      <xdr:colOff>114300</xdr:colOff>
      <xdr:row>97</xdr:row>
      <xdr:rowOff>167001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151778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65354</xdr:rowOff>
    </xdr:from>
    <xdr:to>
      <xdr:col>20</xdr:col>
      <xdr:colOff>38100</xdr:colOff>
      <xdr:row>97</xdr:row>
      <xdr:rowOff>166954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67064</xdr:rowOff>
    </xdr:from>
    <xdr:to>
      <xdr:col>15</xdr:col>
      <xdr:colOff>101600</xdr:colOff>
      <xdr:row>97</xdr:row>
      <xdr:rowOff>168664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108688</xdr:rowOff>
    </xdr:from>
    <xdr:to>
      <xdr:col>10</xdr:col>
      <xdr:colOff>165100</xdr:colOff>
      <xdr:row>98</xdr:row>
      <xdr:rowOff>38838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29965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119387</xdr:rowOff>
    </xdr:from>
    <xdr:to>
      <xdr:col>6</xdr:col>
      <xdr:colOff>38100</xdr:colOff>
      <xdr:row>98</xdr:row>
      <xdr:rowOff>49537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40664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44668</xdr:rowOff>
    </xdr:from>
    <xdr:to>
      <xdr:col>55</xdr:col>
      <xdr:colOff>0</xdr:colOff>
      <xdr:row>35</xdr:row>
      <xdr:rowOff>50219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045418"/>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50219</xdr:rowOff>
    </xdr:from>
    <xdr:to>
      <xdr:col>50</xdr:col>
      <xdr:colOff>114300</xdr:colOff>
      <xdr:row>35</xdr:row>
      <xdr:rowOff>114228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05096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77978</xdr:rowOff>
    </xdr:from>
    <xdr:to>
      <xdr:col>45</xdr:col>
      <xdr:colOff>177800</xdr:colOff>
      <xdr:row>35</xdr:row>
      <xdr:rowOff>114228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078728"/>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77978</xdr:rowOff>
    </xdr:from>
    <xdr:to>
      <xdr:col>41</xdr:col>
      <xdr:colOff>50800</xdr:colOff>
      <xdr:row>35</xdr:row>
      <xdr:rowOff>123698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078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165318</xdr:rowOff>
    </xdr:from>
    <xdr:to>
      <xdr:col>55</xdr:col>
      <xdr:colOff>50800</xdr:colOff>
      <xdr:row>35</xdr:row>
      <xdr:rowOff>95468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16745</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4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170869</xdr:rowOff>
    </xdr:from>
    <xdr:to>
      <xdr:col>50</xdr:col>
      <xdr:colOff>165100</xdr:colOff>
      <xdr:row>35</xdr:row>
      <xdr:rowOff>101019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0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117546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77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63428</xdr:rowOff>
    </xdr:from>
    <xdr:to>
      <xdr:col>46</xdr:col>
      <xdr:colOff>38100</xdr:colOff>
      <xdr:row>35</xdr:row>
      <xdr:rowOff>165028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10105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27178</xdr:rowOff>
    </xdr:from>
    <xdr:to>
      <xdr:col>41</xdr:col>
      <xdr:colOff>101600</xdr:colOff>
      <xdr:row>35</xdr:row>
      <xdr:rowOff>128778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145305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72898</xdr:rowOff>
    </xdr:from>
    <xdr:to>
      <xdr:col>36</xdr:col>
      <xdr:colOff>165100</xdr:colOff>
      <xdr:row>36</xdr:row>
      <xdr:rowOff>3048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19575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115057</xdr:rowOff>
    </xdr:from>
    <xdr:to>
      <xdr:col>55</xdr:col>
      <xdr:colOff>0</xdr:colOff>
      <xdr:row>57</xdr:row>
      <xdr:rowOff>156449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7707"/>
          <a:ext cx="838200" cy="4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68712</xdr:rowOff>
    </xdr:from>
    <xdr:to>
      <xdr:col>50</xdr:col>
      <xdr:colOff>114300</xdr:colOff>
      <xdr:row>57</xdr:row>
      <xdr:rowOff>156449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41362"/>
          <a:ext cx="889000" cy="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68712</xdr:rowOff>
    </xdr:from>
    <xdr:to>
      <xdr:col>45</xdr:col>
      <xdr:colOff>177800</xdr:colOff>
      <xdr:row>57</xdr:row>
      <xdr:rowOff>92121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1362"/>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92121</xdr:rowOff>
    </xdr:from>
    <xdr:to>
      <xdr:col>41</xdr:col>
      <xdr:colOff>50800</xdr:colOff>
      <xdr:row>57</xdr:row>
      <xdr:rowOff>155161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4771"/>
          <a:ext cx="889000" cy="6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64257</xdr:rowOff>
    </xdr:from>
    <xdr:to>
      <xdr:col>55</xdr:col>
      <xdr:colOff>50800</xdr:colOff>
      <xdr:row>57</xdr:row>
      <xdr:rowOff>165857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42684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105649</xdr:rowOff>
    </xdr:from>
    <xdr:to>
      <xdr:col>50</xdr:col>
      <xdr:colOff>165100</xdr:colOff>
      <xdr:row>58</xdr:row>
      <xdr:rowOff>35799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26926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17912</xdr:rowOff>
    </xdr:from>
    <xdr:to>
      <xdr:col>46</xdr:col>
      <xdr:colOff>38100</xdr:colOff>
      <xdr:row>57</xdr:row>
      <xdr:rowOff>119512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136039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6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41321</xdr:rowOff>
    </xdr:from>
    <xdr:to>
      <xdr:col>41</xdr:col>
      <xdr:colOff>101600</xdr:colOff>
      <xdr:row>57</xdr:row>
      <xdr:rowOff>142921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159448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8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104361</xdr:rowOff>
    </xdr:from>
    <xdr:to>
      <xdr:col>36</xdr:col>
      <xdr:colOff>165100</xdr:colOff>
      <xdr:row>58</xdr:row>
      <xdr:rowOff>34511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25638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8584</xdr:rowOff>
    </xdr:from>
    <xdr:to>
      <xdr:col>55</xdr:col>
      <xdr:colOff>0</xdr:colOff>
      <xdr:row>78</xdr:row>
      <xdr:rowOff>28944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1684"/>
          <a:ext cx="8382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8584</xdr:rowOff>
    </xdr:from>
    <xdr:to>
      <xdr:col>50</xdr:col>
      <xdr:colOff>114300</xdr:colOff>
      <xdr:row>78</xdr:row>
      <xdr:rowOff>38362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81684"/>
          <a:ext cx="889000" cy="2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31860</xdr:rowOff>
    </xdr:from>
    <xdr:to>
      <xdr:col>45</xdr:col>
      <xdr:colOff>177800</xdr:colOff>
      <xdr:row>78</xdr:row>
      <xdr:rowOff>38362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04960"/>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31860</xdr:rowOff>
    </xdr:from>
    <xdr:to>
      <xdr:col>41</xdr:col>
      <xdr:colOff>50800</xdr:colOff>
      <xdr:row>78</xdr:row>
      <xdr:rowOff>81590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4960"/>
          <a:ext cx="889000" cy="4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149594</xdr:rowOff>
    </xdr:from>
    <xdr:to>
      <xdr:col>55</xdr:col>
      <xdr:colOff>50800</xdr:colOff>
      <xdr:row>78</xdr:row>
      <xdr:rowOff>79744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129234</xdr:rowOff>
    </xdr:from>
    <xdr:to>
      <xdr:col>50</xdr:col>
      <xdr:colOff>165100</xdr:colOff>
      <xdr:row>78</xdr:row>
      <xdr:rowOff>59384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50511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159012</xdr:rowOff>
    </xdr:from>
    <xdr:to>
      <xdr:col>46</xdr:col>
      <xdr:colOff>38100</xdr:colOff>
      <xdr:row>78</xdr:row>
      <xdr:rowOff>89162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80289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152510</xdr:rowOff>
    </xdr:from>
    <xdr:to>
      <xdr:col>41</xdr:col>
      <xdr:colOff>101600</xdr:colOff>
      <xdr:row>78</xdr:row>
      <xdr:rowOff>82660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73787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30790</xdr:rowOff>
    </xdr:from>
    <xdr:to>
      <xdr:col>36</xdr:col>
      <xdr:colOff>165100</xdr:colOff>
      <xdr:row>78</xdr:row>
      <xdr:rowOff>132390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123517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12409</xdr:rowOff>
    </xdr:from>
    <xdr:to>
      <xdr:col>55</xdr:col>
      <xdr:colOff>0</xdr:colOff>
      <xdr:row>97</xdr:row>
      <xdr:rowOff>37486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43059"/>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21476</xdr:rowOff>
    </xdr:from>
    <xdr:to>
      <xdr:col>50</xdr:col>
      <xdr:colOff>114300</xdr:colOff>
      <xdr:row>97</xdr:row>
      <xdr:rowOff>37486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52126"/>
          <a:ext cx="8890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21476</xdr:rowOff>
    </xdr:from>
    <xdr:to>
      <xdr:col>45</xdr:col>
      <xdr:colOff>177800</xdr:colOff>
      <xdr:row>97</xdr:row>
      <xdr:rowOff>38216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52126"/>
          <a:ext cx="889000" cy="1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38216</xdr:rowOff>
    </xdr:from>
    <xdr:to>
      <xdr:col>41</xdr:col>
      <xdr:colOff>50800</xdr:colOff>
      <xdr:row>97</xdr:row>
      <xdr:rowOff>44717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68866"/>
          <a:ext cx="88900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133059</xdr:rowOff>
    </xdr:from>
    <xdr:to>
      <xdr:col>55</xdr:col>
      <xdr:colOff>50800</xdr:colOff>
      <xdr:row>97</xdr:row>
      <xdr:rowOff>63209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111486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158136</xdr:rowOff>
    </xdr:from>
    <xdr:to>
      <xdr:col>50</xdr:col>
      <xdr:colOff>165100</xdr:colOff>
      <xdr:row>97</xdr:row>
      <xdr:rowOff>88286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79413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142126</xdr:rowOff>
    </xdr:from>
    <xdr:to>
      <xdr:col>46</xdr:col>
      <xdr:colOff>38100</xdr:colOff>
      <xdr:row>97</xdr:row>
      <xdr:rowOff>72276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63403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158866</xdr:rowOff>
    </xdr:from>
    <xdr:to>
      <xdr:col>41</xdr:col>
      <xdr:colOff>101600</xdr:colOff>
      <xdr:row>97</xdr:row>
      <xdr:rowOff>89016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80143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165367</xdr:rowOff>
    </xdr:from>
    <xdr:to>
      <xdr:col>36</xdr:col>
      <xdr:colOff>165100</xdr:colOff>
      <xdr:row>97</xdr:row>
      <xdr:rowOff>95517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86644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89774</xdr:rowOff>
    </xdr:from>
    <xdr:to>
      <xdr:col>85</xdr:col>
      <xdr:colOff>127000</xdr:colOff>
      <xdr:row>36</xdr:row>
      <xdr:rowOff>99055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261974"/>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89774</xdr:rowOff>
    </xdr:from>
    <xdr:to>
      <xdr:col>81</xdr:col>
      <xdr:colOff>50800</xdr:colOff>
      <xdr:row>36</xdr:row>
      <xdr:rowOff>113114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61974"/>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93203</xdr:rowOff>
    </xdr:from>
    <xdr:to>
      <xdr:col>76</xdr:col>
      <xdr:colOff>114300</xdr:colOff>
      <xdr:row>36</xdr:row>
      <xdr:rowOff>113114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65403"/>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93203</xdr:rowOff>
    </xdr:from>
    <xdr:to>
      <xdr:col>71</xdr:col>
      <xdr:colOff>177800</xdr:colOff>
      <xdr:row>36</xdr:row>
      <xdr:rowOff>119743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65403"/>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48255</xdr:rowOff>
    </xdr:from>
    <xdr:to>
      <xdr:col>85</xdr:col>
      <xdr:colOff>177800</xdr:colOff>
      <xdr:row>36</xdr:row>
      <xdr:rowOff>149855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26682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38974</xdr:rowOff>
    </xdr:from>
    <xdr:to>
      <xdr:col>81</xdr:col>
      <xdr:colOff>101600</xdr:colOff>
      <xdr:row>36</xdr:row>
      <xdr:rowOff>140574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131701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62314</xdr:rowOff>
    </xdr:from>
    <xdr:to>
      <xdr:col>76</xdr:col>
      <xdr:colOff>165100</xdr:colOff>
      <xdr:row>36</xdr:row>
      <xdr:rowOff>163914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155041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2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42403</xdr:rowOff>
    </xdr:from>
    <xdr:to>
      <xdr:col>72</xdr:col>
      <xdr:colOff>38100</xdr:colOff>
      <xdr:row>36</xdr:row>
      <xdr:rowOff>144003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135130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68943</xdr:rowOff>
    </xdr:from>
    <xdr:to>
      <xdr:col>67</xdr:col>
      <xdr:colOff>101600</xdr:colOff>
      <xdr:row>36</xdr:row>
      <xdr:rowOff>170543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161670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88622</xdr:rowOff>
    </xdr:from>
    <xdr:to>
      <xdr:col>85</xdr:col>
      <xdr:colOff>127000</xdr:colOff>
      <xdr:row>57</xdr:row>
      <xdr:rowOff>97565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61272"/>
          <a:ext cx="8382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64422</xdr:rowOff>
    </xdr:from>
    <xdr:to>
      <xdr:col>81</xdr:col>
      <xdr:colOff>50800</xdr:colOff>
      <xdr:row>57</xdr:row>
      <xdr:rowOff>88622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37072"/>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62703</xdr:rowOff>
    </xdr:from>
    <xdr:to>
      <xdr:col>76</xdr:col>
      <xdr:colOff>114300</xdr:colOff>
      <xdr:row>57</xdr:row>
      <xdr:rowOff>64422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35353"/>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62703</xdr:rowOff>
    </xdr:from>
    <xdr:to>
      <xdr:col>71</xdr:col>
      <xdr:colOff>177800</xdr:colOff>
      <xdr:row>57</xdr:row>
      <xdr:rowOff>71586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35353"/>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46765</xdr:rowOff>
    </xdr:from>
    <xdr:to>
      <xdr:col>85</xdr:col>
      <xdr:colOff>177800</xdr:colOff>
      <xdr:row>57</xdr:row>
      <xdr:rowOff>148365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133142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37822</xdr:rowOff>
    </xdr:from>
    <xdr:to>
      <xdr:col>81</xdr:col>
      <xdr:colOff>101600</xdr:colOff>
      <xdr:row>57</xdr:row>
      <xdr:rowOff>139422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0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13622</xdr:rowOff>
    </xdr:from>
    <xdr:to>
      <xdr:col>76</xdr:col>
      <xdr:colOff>165100</xdr:colOff>
      <xdr:row>57</xdr:row>
      <xdr:rowOff>115222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106349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11903</xdr:rowOff>
    </xdr:from>
    <xdr:to>
      <xdr:col>72</xdr:col>
      <xdr:colOff>38100</xdr:colOff>
      <xdr:row>57</xdr:row>
      <xdr:rowOff>113503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104630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20786</xdr:rowOff>
    </xdr:from>
    <xdr:to>
      <xdr:col>67</xdr:col>
      <xdr:colOff>101600</xdr:colOff>
      <xdr:row>57</xdr:row>
      <xdr:rowOff>122386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113513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103696</xdr:rowOff>
    </xdr:from>
    <xdr:to>
      <xdr:col>85</xdr:col>
      <xdr:colOff>127000</xdr:colOff>
      <xdr:row>79</xdr:row>
      <xdr:rowOff>20231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476796"/>
          <a:ext cx="838200" cy="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82195</xdr:rowOff>
    </xdr:from>
    <xdr:to>
      <xdr:col>81</xdr:col>
      <xdr:colOff>50800</xdr:colOff>
      <xdr:row>78</xdr:row>
      <xdr:rowOff>103696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55295"/>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82195</xdr:rowOff>
    </xdr:from>
    <xdr:to>
      <xdr:col>76</xdr:col>
      <xdr:colOff>114300</xdr:colOff>
      <xdr:row>78</xdr:row>
      <xdr:rowOff>108280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55295"/>
          <a:ext cx="8890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108280</xdr:rowOff>
    </xdr:from>
    <xdr:to>
      <xdr:col>71</xdr:col>
      <xdr:colOff>177800</xdr:colOff>
      <xdr:row>79</xdr:row>
      <xdr:rowOff>31838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81380"/>
          <a:ext cx="889000" cy="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140881</xdr:rowOff>
    </xdr:from>
    <xdr:to>
      <xdr:col>85</xdr:col>
      <xdr:colOff>177800</xdr:colOff>
      <xdr:row>79</xdr:row>
      <xdr:rowOff>71031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55808</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2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52896</xdr:rowOff>
    </xdr:from>
    <xdr:to>
      <xdr:col>81</xdr:col>
      <xdr:colOff>101600</xdr:colOff>
      <xdr:row>78</xdr:row>
      <xdr:rowOff>154496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145623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31395</xdr:rowOff>
    </xdr:from>
    <xdr:to>
      <xdr:col>76</xdr:col>
      <xdr:colOff>165100</xdr:colOff>
      <xdr:row>78</xdr:row>
      <xdr:rowOff>132995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149522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1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57480</xdr:rowOff>
    </xdr:from>
    <xdr:to>
      <xdr:col>72</xdr:col>
      <xdr:colOff>38100</xdr:colOff>
      <xdr:row>78</xdr:row>
      <xdr:rowOff>159080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150207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152488</xdr:rowOff>
    </xdr:from>
    <xdr:to>
      <xdr:col>67</xdr:col>
      <xdr:colOff>101600</xdr:colOff>
      <xdr:row>79</xdr:row>
      <xdr:rowOff>82638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73765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1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55843</xdr:rowOff>
    </xdr:from>
    <xdr:to>
      <xdr:col>85</xdr:col>
      <xdr:colOff>127000</xdr:colOff>
      <xdr:row>98</xdr:row>
      <xdr:rowOff>57384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57943"/>
          <a:ext cx="8382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57384</xdr:rowOff>
    </xdr:from>
    <xdr:to>
      <xdr:col>81</xdr:col>
      <xdr:colOff>50800</xdr:colOff>
      <xdr:row>98</xdr:row>
      <xdr:rowOff>63494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59484"/>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63494</xdr:rowOff>
    </xdr:from>
    <xdr:to>
      <xdr:col>76</xdr:col>
      <xdr:colOff>114300</xdr:colOff>
      <xdr:row>98</xdr:row>
      <xdr:rowOff>67087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6559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67087</xdr:rowOff>
    </xdr:from>
    <xdr:to>
      <xdr:col>71</xdr:col>
      <xdr:colOff>177800</xdr:colOff>
      <xdr:row>98</xdr:row>
      <xdr:rowOff>69062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69187"/>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5043</xdr:rowOff>
    </xdr:from>
    <xdr:to>
      <xdr:col>85</xdr:col>
      <xdr:colOff>177800</xdr:colOff>
      <xdr:row>98</xdr:row>
      <xdr:rowOff>106643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91420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6584</xdr:rowOff>
    </xdr:from>
    <xdr:to>
      <xdr:col>81</xdr:col>
      <xdr:colOff>101600</xdr:colOff>
      <xdr:row>98</xdr:row>
      <xdr:rowOff>108184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99311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12694</xdr:rowOff>
    </xdr:from>
    <xdr:to>
      <xdr:col>76</xdr:col>
      <xdr:colOff>165100</xdr:colOff>
      <xdr:row>98</xdr:row>
      <xdr:rowOff>114294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105421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16287</xdr:rowOff>
    </xdr:from>
    <xdr:to>
      <xdr:col>72</xdr:col>
      <xdr:colOff>38100</xdr:colOff>
      <xdr:row>98</xdr:row>
      <xdr:rowOff>117887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18262</xdr:rowOff>
    </xdr:from>
    <xdr:to>
      <xdr:col>67</xdr:col>
      <xdr:colOff>101600</xdr:colOff>
      <xdr:row>98</xdr:row>
      <xdr:rowOff>119862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・議会費、総務費、民生費、労働費を除くと、住民一人当たりのコストは類似団体内平均と比較して、おおむね同等又は低い水準にある。</a:t>
          </a:r>
        </a:p>
        <a:p>
          <a:r>
            <a:rPr kumimoji="1" lang="ja-JP" altLang="en-US" sz="1100">
              <a:latin typeface="ＭＳ Ｐゴシック" panose="020B0600070205080204" pitchFamily="50" charset="-128"/>
              <a:ea typeface="ＭＳ Ｐゴシック" panose="020B0600070205080204" pitchFamily="50" charset="-128"/>
            </a:rPr>
            <a:t>・民生費は他自治体と比べ、老年人口割合が高く、また当市内に幼稚園が少なく、保育所又は認定こども園を利用する児童の割合が高いこと、労働費は労働福利厚生資金等貸付金が高い水準であることが主な要因となってる。</a:t>
          </a:r>
        </a:p>
        <a:p>
          <a:r>
            <a:rPr kumimoji="1" lang="ja-JP" altLang="en-US" sz="1100">
              <a:latin typeface="ＭＳ Ｐゴシック" panose="020B0600070205080204" pitchFamily="50" charset="-128"/>
              <a:ea typeface="ＭＳ Ｐゴシック" panose="020B0600070205080204" pitchFamily="50" charset="-128"/>
            </a:rPr>
            <a:t>・各目的において前年度と比較し、増加が大きなものの主な要因は以下のとおり。</a:t>
          </a:r>
        </a:p>
        <a:p>
          <a:r>
            <a:rPr kumimoji="1" lang="ja-JP" altLang="en-US" sz="1100">
              <a:latin typeface="ＭＳ Ｐゴシック" panose="020B0600070205080204" pitchFamily="50" charset="-128"/>
              <a:ea typeface="ＭＳ Ｐゴシック" panose="020B0600070205080204" pitchFamily="50" charset="-128"/>
            </a:rPr>
            <a:t>　総務費：市民会館建設に係る事業（建設、備品整備）に係る事業費が増加したこと。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民生費：低所得者支援及び定額減税補足給付金給付事業の実施や障害者に係る施設給付費が増加したこと。</a:t>
          </a:r>
        </a:p>
        <a:p>
          <a:r>
            <a:rPr kumimoji="1" lang="ja-JP" altLang="en-US" sz="1100">
              <a:latin typeface="ＭＳ Ｐゴシック" panose="020B0600070205080204" pitchFamily="50" charset="-128"/>
              <a:ea typeface="ＭＳ Ｐゴシック" panose="020B0600070205080204" pitchFamily="50" charset="-128"/>
            </a:rPr>
            <a:t>・各目的別において前年度と比較し、減少が大きなものの主な要因は以下のとおり。</a:t>
          </a:r>
        </a:p>
        <a:p>
          <a:r>
            <a:rPr kumimoji="1" lang="ja-JP" altLang="en-US" sz="1100">
              <a:latin typeface="ＭＳ Ｐゴシック" panose="020B0600070205080204" pitchFamily="50" charset="-128"/>
              <a:ea typeface="ＭＳ Ｐゴシック" panose="020B0600070205080204" pitchFamily="50" charset="-128"/>
            </a:rPr>
            <a:t>　衛生費：新型コロナワクチン接種に係る事業費が減少したこと。　　商工費：国の施策による市独自の商品券配布事業の皆減により事業費が減少したこと。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財政調整基金は、財源不足の補塡や年度間の財源平準化のために、取崩や積立を行っている。</a:t>
          </a:r>
        </a:p>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年度末残高は前年度を上回り、一般的に適正といわれている標準財政規模の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％程度で推移している。</a:t>
          </a:r>
        </a:p>
        <a:p>
          <a:r>
            <a:rPr kumimoji="1" lang="ja-JP" altLang="en-US" sz="1300">
              <a:latin typeface="ＭＳ ゴシック" pitchFamily="49" charset="-128"/>
              <a:ea typeface="ＭＳ ゴシック" pitchFamily="49" charset="-128"/>
            </a:rPr>
            <a:t>実質単年度収支については、</a:t>
          </a:r>
          <a:r>
            <a:rPr kumimoji="1" lang="en-US" altLang="ja-JP" sz="1300">
              <a:latin typeface="ＭＳ ゴシック" pitchFamily="49" charset="-128"/>
              <a:ea typeface="ＭＳ ゴシック" pitchFamily="49" charset="-128"/>
            </a:rPr>
            <a:t>R4</a:t>
          </a:r>
          <a:r>
            <a:rPr kumimoji="1" lang="ja-JP" altLang="en-US" sz="1300">
              <a:latin typeface="ＭＳ ゴシック" pitchFamily="49" charset="-128"/>
              <a:ea typeface="ＭＳ ゴシック" pitchFamily="49" charset="-128"/>
            </a:rPr>
            <a:t>年度決算における実質収支が多額だったことにより、前年度から減少した。</a:t>
          </a:r>
        </a:p>
        <a:p>
          <a:r>
            <a:rPr kumimoji="1" lang="ja-JP" altLang="en-US" sz="1300">
              <a:latin typeface="ＭＳ ゴシック" pitchFamily="49" charset="-128"/>
              <a:ea typeface="ＭＳ ゴシック" pitchFamily="49" charset="-128"/>
            </a:rPr>
            <a:t>今後も、財政調整基金の取崩を最小限にとどめ、財政基盤の強化を図る。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令和元年度以降、全ての会計で黒字決算となっている。</a:t>
          </a:r>
        </a:p>
        <a:p>
          <a:r>
            <a:rPr kumimoji="1" lang="ja-JP" altLang="en-US" sz="1400">
              <a:latin typeface="ＭＳ ゴシック" pitchFamily="49" charset="-128"/>
              <a:ea typeface="ＭＳ ゴシック" pitchFamily="49" charset="-128"/>
            </a:rPr>
            <a:t>今後も、料金・税収納率の向上や事業規模の精査、給付費の適正化等を進め、黒字を維持できるよう努めるとともに、健全な事業運営を図る。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年度までは減少傾向で推移していたが、平成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年度以降は比率が上昇に転じ、令和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年度では前年度比</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分子における比率の増要因としては、地方債元利償還額の増や災害復旧費等に係る基準財政需要額の減などによるもの。</a:t>
          </a:r>
        </a:p>
        <a:p>
          <a:r>
            <a:rPr kumimoji="1" lang="ja-JP" altLang="en-US" sz="1400">
              <a:latin typeface="ＭＳ ゴシック" pitchFamily="49" charset="-128"/>
              <a:ea typeface="ＭＳ ゴシック" pitchFamily="49" charset="-128"/>
            </a:rPr>
            <a:t>近年実施した大型投資事業に係る元金償還により、今後も公債費の増加が見込まれていることから、より一層計画的な地方債発行に努める必要がある。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年度の将来負担比率は、前年度比</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101.2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増の主な要因は、近年の大型投資事業による地方債現在高の増や公営企業債繰入見込額の増が挙げられる。</a:t>
          </a:r>
        </a:p>
        <a:p>
          <a:r>
            <a:rPr kumimoji="1" lang="ja-JP" altLang="en-US" sz="1400">
              <a:latin typeface="ＭＳ ゴシック" pitchFamily="49" charset="-128"/>
              <a:ea typeface="ＭＳ ゴシック" pitchFamily="49" charset="-128"/>
            </a:rPr>
            <a:t>今後も地方債発行を最小限に抑制し、地方債残高の圧縮に努めるとともに、公営企業の経営健全化による繰出金（補助費等）の削減を図りながら、中長期的な視点で持続可能な財政運営に努める。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佐賀県鹿島市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年度は、財政調整基金やふるさと納税基金の積立ての増加により、基金全体では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ふるさと納税基金については、今後も寄附額の増加を目標としており、他の基金については近年減少傾向にあることから、取崩の回避及び堅実な基金運営に努める。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ふるさと納税基金：鹿島市のまちづくりを応援するために寄せられた寄附金を活用し、寄附者の意向に沿ったまちづくり事業に活用する。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公共施設建設基金：公共施設の建設等の投資事業に活用する。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地域福祉基金：高齢者等の保健福祉の増進を図り、地域福祉の充実に資する事業に活用する。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ふるさと人材育成支援基金：個性豊かで多様な人材育成事業を支援し、活力ある地域づくりに資するための事業に活用する。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ふるさと創生基金：自主的、主体的な地域づくりに資する事業に活用する。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ふるさと納税基金：ふるさと納税寄附額の増（積立額の増）による現在高の増（前年度比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公共施設建設基金：市民文化ホール建設に伴う取崩し増加による現在高の減（前年度比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地域福祉基金：児童遊園整備等に係る取崩し増加による現在高の減（前年度比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ふるさと人材育成支援基金：指定寄附積立減による現在高の減（前年度比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ふるさと創生基金：指定寄附積立増による現在高の増（前年度比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ふるさと納税基金：ふるさと納税推進による寄附件数の伸びに伴う積立増を見込んでいる。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寄附者の意向に沿った事業への取崩を行い、有効に活用していく。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公共施設建設基金：各種大型投資事業への取崩が見込まれるため、一定額を確保していく。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地域福祉基金：目的に合った有効活用（取崩）を行う。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ふるさと人材育成支援基金：児童生徒の育成支援に対する活動事業補助等を継続していく。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ふるさと創生基金：地域づくり補助団体への補助等を継続していく。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主には、収支不足による財源補塡のために活用しており、令和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残高については、普通交付税（臨時経済対策費）追加交付や年度末での歳出節減もあり、結果として取崩し超過を回避することができた。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年度以降は取崩超過の年度が多く、令和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年度以降は普通交付税の追加交付により一定程度の歯止めがかかっている状態だが、依然として予断を許さない状況である。一般的に適正といわれる標準財政規模の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％の範囲内を維持しているが、今後も大規模災害発生などの不測の事態に備え、その基準（目安）を下回らないよう、中長期的な視点での積立・取崩を行う。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増の理由は、普通交付税の追加交付による臨時財政対策債償還基金費分の積立によるものである。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なお、下水道事業債の償還に係る取崩は、令和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年度をもって一旦終了した。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限られた基金の中で、市の財政状況を鑑み、必要な場合は当基金を活用し計画的な地方債償還を図る。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17611754</v>
      </c>
      <c r="BO4" s="358"/>
      <c r="BP4" s="358"/>
      <c r="BQ4" s="358"/>
      <c r="BR4" s="358"/>
      <c r="BS4" s="358"/>
      <c r="BT4" s="358"/>
      <c r="BU4" s="359"/>
      <c r="BV4" s="357">
        <v>17065466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3.5</v>
      </c>
      <c r="CU4" s="364"/>
      <c r="CV4" s="364"/>
      <c r="CW4" s="364"/>
      <c r="CX4" s="364"/>
      <c r="CY4" s="364"/>
      <c r="CZ4" s="364"/>
      <c r="DA4" s="365"/>
      <c r="DB4" s="363">
        <v>6.2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17280211</v>
      </c>
      <c r="BO5" s="395"/>
      <c r="BP5" s="395"/>
      <c r="BQ5" s="395"/>
      <c r="BR5" s="395"/>
      <c r="BS5" s="395"/>
      <c r="BT5" s="395"/>
      <c r="BU5" s="396"/>
      <c r="BV5" s="394">
        <v>16424645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93.4</v>
      </c>
      <c r="CU5" s="392"/>
      <c r="CV5" s="392"/>
      <c r="CW5" s="392"/>
      <c r="CX5" s="392"/>
      <c r="CY5" s="392"/>
      <c r="CZ5" s="392"/>
      <c r="DA5" s="393"/>
      <c r="DB5" s="391">
        <v>91.7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331543</v>
      </c>
      <c r="BO6" s="395"/>
      <c r="BP6" s="395"/>
      <c r="BQ6" s="395"/>
      <c r="BR6" s="395"/>
      <c r="BS6" s="395"/>
      <c r="BT6" s="395"/>
      <c r="BU6" s="396"/>
      <c r="BV6" s="394">
        <v>640821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v>
      </c>
      <c r="CU6" s="432"/>
      <c r="CV6" s="432"/>
      <c r="CW6" s="432"/>
      <c r="CX6" s="432"/>
      <c r="CY6" s="432"/>
      <c r="CZ6" s="432"/>
      <c r="DA6" s="433"/>
      <c r="DB6" s="431">
        <v>93.1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73072</v>
      </c>
      <c r="BO7" s="395"/>
      <c r="BP7" s="395"/>
      <c r="BQ7" s="395"/>
      <c r="BR7" s="395"/>
      <c r="BS7" s="395"/>
      <c r="BT7" s="395"/>
      <c r="BU7" s="396"/>
      <c r="BV7" s="394">
        <v>185832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7463642</v>
      </c>
      <c r="CU7" s="395"/>
      <c r="CV7" s="395"/>
      <c r="CW7" s="395"/>
      <c r="CX7" s="395"/>
      <c r="CY7" s="395"/>
      <c r="CZ7" s="395"/>
      <c r="DA7" s="396"/>
      <c r="DB7" s="394">
        <v>7382099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258471</v>
      </c>
      <c r="BO8" s="395"/>
      <c r="BP8" s="395"/>
      <c r="BQ8" s="395"/>
      <c r="BR8" s="395"/>
      <c r="BS8" s="395"/>
      <c r="BT8" s="395"/>
      <c r="BU8" s="396"/>
      <c r="BV8" s="394">
        <v>454989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0.47</v>
      </c>
      <c r="CU8" s="435"/>
      <c r="CV8" s="435"/>
      <c r="CW8" s="435"/>
      <c r="CX8" s="435"/>
      <c r="CY8" s="435"/>
      <c r="CZ8" s="435"/>
      <c r="DA8" s="436"/>
      <c r="DB8" s="434">
        <v>0.48</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27892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-196518</v>
      </c>
      <c r="BO9" s="395"/>
      <c r="BP9" s="395"/>
      <c r="BQ9" s="395"/>
      <c r="BR9" s="395"/>
      <c r="BS9" s="395"/>
      <c r="BT9" s="395"/>
      <c r="BU9" s="396"/>
      <c r="BV9" s="394">
        <v>148263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10.7</v>
      </c>
      <c r="CU9" s="392"/>
      <c r="CV9" s="392"/>
      <c r="CW9" s="392"/>
      <c r="CX9" s="392"/>
      <c r="CY9" s="392"/>
      <c r="CZ9" s="392"/>
      <c r="DA9" s="393"/>
      <c r="DB9" s="391">
        <v>10.7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29684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231000</v>
      </c>
      <c r="BO10" s="395"/>
      <c r="BP10" s="395"/>
      <c r="BQ10" s="395"/>
      <c r="BR10" s="395"/>
      <c r="BS10" s="395"/>
      <c r="BT10" s="395"/>
      <c r="BU10" s="396"/>
      <c r="BV10" s="394">
        <v>241000</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27596</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127</v>
      </c>
      <c r="AV12" s="427"/>
      <c r="AW12" s="427"/>
      <c r="AX12" s="427"/>
      <c r="AY12" s="428" t="s">
        <v>128</v>
      </c>
      <c r="AZ12" s="429"/>
      <c r="BA12" s="429"/>
      <c r="BB12" s="429"/>
      <c r="BC12" s="429"/>
      <c r="BD12" s="429"/>
      <c r="BE12" s="429"/>
      <c r="BF12" s="429"/>
      <c r="BG12" s="429"/>
      <c r="BH12" s="429"/>
      <c r="BI12" s="429"/>
      <c r="BJ12" s="429"/>
      <c r="BK12" s="429"/>
      <c r="BL12" s="429"/>
      <c r="BM12" s="430"/>
      <c r="BN12" s="394">
        <v>171000</v>
      </c>
      <c r="BO12" s="395"/>
      <c r="BP12" s="395"/>
      <c r="BQ12" s="395"/>
      <c r="BR12" s="395"/>
      <c r="BS12" s="395"/>
      <c r="BT12" s="395"/>
      <c r="BU12" s="396"/>
      <c r="BV12" s="394">
        <v>208300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27367</v>
      </c>
      <c r="S13" s="479"/>
      <c r="T13" s="479"/>
      <c r="U13" s="479"/>
      <c r="V13" s="480"/>
      <c r="W13" s="410" t="s">
        <v>131</v>
      </c>
      <c r="X13" s="411"/>
      <c r="Y13" s="411"/>
      <c r="Z13" s="411"/>
      <c r="AA13" s="411"/>
      <c r="AB13" s="401"/>
      <c r="AC13" s="445">
        <v>1899</v>
      </c>
      <c r="AD13" s="446"/>
      <c r="AE13" s="446"/>
      <c r="AF13" s="446"/>
      <c r="AG13" s="488"/>
      <c r="AH13" s="445">
        <v>2220</v>
      </c>
      <c r="AI13" s="446"/>
      <c r="AJ13" s="446"/>
      <c r="AK13" s="446"/>
      <c r="AL13" s="447"/>
      <c r="AM13" s="423" t="s">
        <v>132</v>
      </c>
      <c r="AN13" s="424"/>
      <c r="AO13" s="424"/>
      <c r="AP13" s="424"/>
      <c r="AQ13" s="424"/>
      <c r="AR13" s="424"/>
      <c r="AS13" s="424"/>
      <c r="AT13" s="425"/>
      <c r="AU13" s="426" t="s">
        <v>127</v>
      </c>
      <c r="AV13" s="427"/>
      <c r="AW13" s="427"/>
      <c r="AX13" s="427"/>
      <c r="AY13" s="428" t="s">
        <v>133</v>
      </c>
      <c r="AZ13" s="429"/>
      <c r="BA13" s="429"/>
      <c r="BB13" s="429"/>
      <c r="BC13" s="429"/>
      <c r="BD13" s="429"/>
      <c r="BE13" s="429"/>
      <c r="BF13" s="429"/>
      <c r="BG13" s="429"/>
      <c r="BH13" s="429"/>
      <c r="BI13" s="429"/>
      <c r="BJ13" s="429"/>
      <c r="BK13" s="429"/>
      <c r="BL13" s="429"/>
      <c r="BM13" s="430"/>
      <c r="BN13" s="394">
        <v>-136518</v>
      </c>
      <c r="BO13" s="395"/>
      <c r="BP13" s="395"/>
      <c r="BQ13" s="395"/>
      <c r="BR13" s="395"/>
      <c r="BS13" s="395"/>
      <c r="BT13" s="395"/>
      <c r="BU13" s="396"/>
      <c r="BV13" s="394">
        <v>180963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9.3000000000000007</v>
      </c>
      <c r="CU13" s="392"/>
      <c r="CV13" s="392"/>
      <c r="CW13" s="392"/>
      <c r="CX13" s="392"/>
      <c r="CY13" s="392"/>
      <c r="CZ13" s="392"/>
      <c r="DA13" s="393"/>
      <c r="DB13" s="391">
        <v>8.6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27914</v>
      </c>
      <c r="S14" s="479"/>
      <c r="T14" s="479"/>
      <c r="U14" s="479"/>
      <c r="V14" s="480"/>
      <c r="W14" s="384"/>
      <c r="X14" s="385"/>
      <c r="Y14" s="385"/>
      <c r="Z14" s="385"/>
      <c r="AA14" s="385"/>
      <c r="AB14" s="374"/>
      <c r="AC14" s="481">
        <v>12.9</v>
      </c>
      <c r="AD14" s="482"/>
      <c r="AE14" s="482"/>
      <c r="AF14" s="482"/>
      <c r="AG14" s="483"/>
      <c r="AH14" s="481">
        <v>14.2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101.2</v>
      </c>
      <c r="CU14" s="493"/>
      <c r="CV14" s="493"/>
      <c r="CW14" s="493"/>
      <c r="CX14" s="493"/>
      <c r="CY14" s="493"/>
      <c r="CZ14" s="493"/>
      <c r="DA14" s="494"/>
      <c r="DB14" s="492">
        <v>93.5</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27722</v>
      </c>
      <c r="S15" s="479"/>
      <c r="T15" s="479"/>
      <c r="U15" s="479"/>
      <c r="V15" s="480"/>
      <c r="W15" s="410" t="s">
        <v>137</v>
      </c>
      <c r="X15" s="411"/>
      <c r="Y15" s="411"/>
      <c r="Z15" s="411"/>
      <c r="AA15" s="411"/>
      <c r="AB15" s="401"/>
      <c r="AC15" s="445">
        <v>3752</v>
      </c>
      <c r="AD15" s="446"/>
      <c r="AE15" s="446"/>
      <c r="AF15" s="446"/>
      <c r="AG15" s="488"/>
      <c r="AH15" s="445">
        <v>4007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3163226</v>
      </c>
      <c r="BO15" s="358"/>
      <c r="BP15" s="358"/>
      <c r="BQ15" s="358"/>
      <c r="BR15" s="358"/>
      <c r="BS15" s="358"/>
      <c r="BT15" s="358"/>
      <c r="BU15" s="359"/>
      <c r="BV15" s="357">
        <v>3091621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25.5</v>
      </c>
      <c r="AD16" s="482"/>
      <c r="AE16" s="482"/>
      <c r="AF16" s="482"/>
      <c r="AG16" s="483"/>
      <c r="AH16" s="481">
        <v>25.7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6613818</v>
      </c>
      <c r="BO16" s="395"/>
      <c r="BP16" s="395"/>
      <c r="BQ16" s="395"/>
      <c r="BR16" s="395"/>
      <c r="BS16" s="395"/>
      <c r="BT16" s="395"/>
      <c r="BU16" s="396"/>
      <c r="BV16" s="394">
        <v>6475250</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9050</v>
      </c>
      <c r="AD17" s="446"/>
      <c r="AE17" s="446"/>
      <c r="AF17" s="446"/>
      <c r="AG17" s="488"/>
      <c r="AH17" s="445">
        <v>9378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3954748</v>
      </c>
      <c r="BO17" s="395"/>
      <c r="BP17" s="395"/>
      <c r="BQ17" s="395"/>
      <c r="BR17" s="395"/>
      <c r="BS17" s="395"/>
      <c r="BT17" s="395"/>
      <c r="BU17" s="396"/>
      <c r="BV17" s="394">
        <v>3890207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112.12</v>
      </c>
      <c r="M18" s="518"/>
      <c r="N18" s="518"/>
      <c r="O18" s="518"/>
      <c r="P18" s="518"/>
      <c r="Q18" s="518"/>
      <c r="R18" s="519"/>
      <c r="S18" s="519"/>
      <c r="T18" s="519"/>
      <c r="U18" s="519"/>
      <c r="V18" s="520"/>
      <c r="W18" s="412"/>
      <c r="X18" s="413"/>
      <c r="Y18" s="413"/>
      <c r="Z18" s="413"/>
      <c r="AA18" s="413"/>
      <c r="AB18" s="404"/>
      <c r="AC18" s="521">
        <v>61.6</v>
      </c>
      <c r="AD18" s="522"/>
      <c r="AE18" s="522"/>
      <c r="AF18" s="522"/>
      <c r="AG18" s="523"/>
      <c r="AH18" s="521">
        <v>60.1</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7146360</v>
      </c>
      <c r="BO18" s="395"/>
      <c r="BP18" s="395"/>
      <c r="BQ18" s="395"/>
      <c r="BR18" s="395"/>
      <c r="BS18" s="395"/>
      <c r="BT18" s="395"/>
      <c r="BU18" s="396"/>
      <c r="BV18" s="394">
        <v>6948522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249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9494569</v>
      </c>
      <c r="BO19" s="395"/>
      <c r="BP19" s="395"/>
      <c r="BQ19" s="395"/>
      <c r="BR19" s="395"/>
      <c r="BS19" s="395"/>
      <c r="BT19" s="395"/>
      <c r="BU19" s="396"/>
      <c r="BV19" s="394">
        <v>9431852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10046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13700171</v>
      </c>
      <c r="BO22" s="358"/>
      <c r="BP22" s="358"/>
      <c r="BQ22" s="358"/>
      <c r="BR22" s="358"/>
      <c r="BS22" s="358"/>
      <c r="BT22" s="358"/>
      <c r="BU22" s="359"/>
      <c r="BV22" s="357">
        <v>12978115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11885590</v>
      </c>
      <c r="BO23" s="395"/>
      <c r="BP23" s="395"/>
      <c r="BQ23" s="395"/>
      <c r="BR23" s="395"/>
      <c r="BS23" s="395"/>
      <c r="BT23" s="395"/>
      <c r="BU23" s="396"/>
      <c r="BV23" s="394">
        <v>11187162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7860</v>
      </c>
      <c r="R24" s="446"/>
      <c r="S24" s="446"/>
      <c r="T24" s="446"/>
      <c r="U24" s="446"/>
      <c r="V24" s="488"/>
      <c r="W24" s="540"/>
      <c r="X24" s="541"/>
      <c r="Y24" s="542"/>
      <c r="Z24" s="444" t="s">
        <v>162</v>
      </c>
      <c r="AA24" s="424"/>
      <c r="AB24" s="424"/>
      <c r="AC24" s="424"/>
      <c r="AD24" s="424"/>
      <c r="AE24" s="424"/>
      <c r="AF24" s="424"/>
      <c r="AG24" s="425"/>
      <c r="AH24" s="445">
        <v>195</v>
      </c>
      <c r="AI24" s="446"/>
      <c r="AJ24" s="446"/>
      <c r="AK24" s="446"/>
      <c r="AL24" s="488"/>
      <c r="AM24" s="445">
        <v>614445</v>
      </c>
      <c r="AN24" s="446"/>
      <c r="AO24" s="446"/>
      <c r="AP24" s="446"/>
      <c r="AQ24" s="446"/>
      <c r="AR24" s="488"/>
      <c r="AS24" s="445">
        <v>3151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9585726</v>
      </c>
      <c r="BO24" s="395"/>
      <c r="BP24" s="395"/>
      <c r="BQ24" s="395"/>
      <c r="BR24" s="395"/>
      <c r="BS24" s="395"/>
      <c r="BT24" s="395"/>
      <c r="BU24" s="396"/>
      <c r="BV24" s="394">
        <v>8519765</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6350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2193675</v>
      </c>
      <c r="BO25" s="358"/>
      <c r="BP25" s="358"/>
      <c r="BQ25" s="358"/>
      <c r="BR25" s="358"/>
      <c r="BS25" s="358"/>
      <c r="BT25" s="358"/>
      <c r="BU25" s="359"/>
      <c r="BV25" s="357">
        <v>2607429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5960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4200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13816</v>
      </c>
      <c r="AN27" s="446"/>
      <c r="AO27" s="446"/>
      <c r="AP27" s="446"/>
      <c r="AQ27" s="446"/>
      <c r="AR27" s="488"/>
      <c r="AS27" s="445">
        <v>3454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310006</v>
      </c>
      <c r="BO27" s="514"/>
      <c r="BP27" s="514"/>
      <c r="BQ27" s="514"/>
      <c r="BR27" s="514"/>
      <c r="BS27" s="514"/>
      <c r="BT27" s="514"/>
      <c r="BU27" s="515"/>
      <c r="BV27" s="513">
        <v>309986</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3540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1169840</v>
      </c>
      <c r="BO28" s="358"/>
      <c r="BP28" s="358"/>
      <c r="BQ28" s="358"/>
      <c r="BR28" s="358"/>
      <c r="BS28" s="358"/>
      <c r="BT28" s="358"/>
      <c r="BU28" s="359"/>
      <c r="BV28" s="357">
        <v>1109826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14</v>
      </c>
      <c r="M29" s="446"/>
      <c r="N29" s="446"/>
      <c r="O29" s="446"/>
      <c r="P29" s="488"/>
      <c r="Q29" s="445">
        <v>3340</v>
      </c>
      <c r="R29" s="446"/>
      <c r="S29" s="446"/>
      <c r="T29" s="446"/>
      <c r="U29" s="446"/>
      <c r="V29" s="488"/>
      <c r="W29" s="543"/>
      <c r="X29" s="544"/>
      <c r="Y29" s="545"/>
      <c r="Z29" s="444" t="s">
        <v>177</v>
      </c>
      <c r="AA29" s="424"/>
      <c r="AB29" s="424"/>
      <c r="AC29" s="424"/>
      <c r="AD29" s="424"/>
      <c r="AE29" s="424"/>
      <c r="AF29" s="424"/>
      <c r="AG29" s="425"/>
      <c r="AH29" s="445">
        <v>199</v>
      </c>
      <c r="AI29" s="446"/>
      <c r="AJ29" s="446"/>
      <c r="AK29" s="446"/>
      <c r="AL29" s="488"/>
      <c r="AM29" s="445">
        <v>628261</v>
      </c>
      <c r="AN29" s="446"/>
      <c r="AO29" s="446"/>
      <c r="AP29" s="446"/>
      <c r="AQ29" s="446"/>
      <c r="AR29" s="488"/>
      <c r="AS29" s="445">
        <v>3157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319686</v>
      </c>
      <c r="BO29" s="395"/>
      <c r="BP29" s="395"/>
      <c r="BQ29" s="395"/>
      <c r="BR29" s="395"/>
      <c r="BS29" s="395"/>
      <c r="BT29" s="395"/>
      <c r="BU29" s="396"/>
      <c r="BV29" s="394">
        <v>288611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2100498</v>
      </c>
      <c r="BO30" s="514"/>
      <c r="BP30" s="514"/>
      <c r="BQ30" s="514"/>
      <c r="BR30" s="514"/>
      <c r="BS30" s="514"/>
      <c r="BT30" s="514"/>
      <c r="BU30" s="515"/>
      <c r="BV30" s="513">
        <v>1900945</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鹿島・藤津地区衛生施設組合</v>
      </c>
      <c r="BZ34" s="585"/>
      <c r="CA34" s="585"/>
      <c r="CB34" s="585"/>
      <c r="CC34" s="585"/>
      <c r="CD34" s="585"/>
      <c r="CE34" s="585"/>
      <c r="CF34" s="585"/>
      <c r="CG34" s="585"/>
      <c r="CH34" s="585"/>
      <c r="CI34" s="585"/>
      <c r="CJ34" s="585"/>
      <c r="CK34" s="585"/>
      <c r="CL34" s="585"/>
      <c r="CM34" s="585"/>
      <c r="CN34" s="175"/>
      <c r="CO34" s="584">
        <f>IF(CQ34="","",MAX(C34:D43,U34:V43,AM34:AN43,BE34:BF43,BW34:BX43)+1)</f>
        <v>11</v>
      </c>
      <c r="CP34" s="584"/>
      <c r="CQ34" s="585" t="str">
        <f>IF('各会計、関係団体の財政状況及び健全化判断比率'!BS7="","",'各会計、関係団体の財政状況及び健全化判断比率'!BS7)</f>
        <v>鹿島市土地開発公社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5</v>
      </c>
      <c r="AN35" s="584"/>
      <c r="AO35" s="585" t="str">
        <f>IF('各会計、関係団体の財政状況及び健全化判断比率'!B31="","",'各会計、関係団体の財政状況及び健全化判断比率'!B31)</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杵藤地区広域市町村圏組合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佐賀県後期高齢者医療広域連合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佐賀県市町総合事務組合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佐賀県西部広域環境組合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QaAntsSdOFcEPXpyI72GnE4kgRyAzwAoGW1X1XLPaqAl8NLDSIF9O6TddVF9yX/jRmx9dn3uNimgyaP17XhEXg==" saltValue="ZkhyiiYHD0l6KKerwKuV5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3197618</v>
      </c>
      <c r="S5" s="600"/>
      <c r="T5" s="600"/>
      <c r="U5" s="600"/>
      <c r="V5" s="600"/>
      <c r="W5" s="600"/>
      <c r="X5" s="600"/>
      <c r="Y5" s="601"/>
      <c r="Z5" s="602">
        <v>18.2</v>
      </c>
      <c r="AA5" s="602"/>
      <c r="AB5" s="602"/>
      <c r="AC5" s="602"/>
      <c r="AD5" s="603">
        <v>3197618</v>
      </c>
      <c r="AE5" s="603"/>
      <c r="AF5" s="603"/>
      <c r="AG5" s="603"/>
      <c r="AH5" s="603"/>
      <c r="AI5" s="603"/>
      <c r="AJ5" s="603"/>
      <c r="AK5" s="603"/>
      <c r="AL5" s="604">
        <v>42.1</v>
      </c>
      <c r="AM5" s="605"/>
      <c r="AN5" s="605"/>
      <c r="AO5" s="606"/>
      <c r="AP5" s="596" t="s">
        <v>216</v>
      </c>
      <c r="AQ5" s="597"/>
      <c r="AR5" s="597"/>
      <c r="AS5" s="597"/>
      <c r="AT5" s="597"/>
      <c r="AU5" s="597"/>
      <c r="AV5" s="597"/>
      <c r="AW5" s="597"/>
      <c r="AX5" s="597"/>
      <c r="AY5" s="597"/>
      <c r="AZ5" s="597"/>
      <c r="BA5" s="597"/>
      <c r="BB5" s="597"/>
      <c r="BC5" s="597"/>
      <c r="BD5" s="597"/>
      <c r="BE5" s="597"/>
      <c r="BF5" s="598"/>
      <c r="BG5" s="610">
        <v>3197001</v>
      </c>
      <c r="BH5" s="611"/>
      <c r="BI5" s="611"/>
      <c r="BJ5" s="611"/>
      <c r="BK5" s="611"/>
      <c r="BL5" s="611"/>
      <c r="BM5" s="611"/>
      <c r="BN5" s="612"/>
      <c r="BO5" s="613">
        <v>100</v>
      </c>
      <c r="BP5" s="613"/>
      <c r="BQ5" s="613"/>
      <c r="BR5" s="613"/>
      <c r="BS5" s="614">
        <v>129305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125267</v>
      </c>
      <c r="S6" s="611"/>
      <c r="T6" s="611"/>
      <c r="U6" s="611"/>
      <c r="V6" s="611"/>
      <c r="W6" s="611"/>
      <c r="X6" s="611"/>
      <c r="Y6" s="612"/>
      <c r="Z6" s="613">
        <v>0.7</v>
      </c>
      <c r="AA6" s="613"/>
      <c r="AB6" s="613"/>
      <c r="AC6" s="613"/>
      <c r="AD6" s="614">
        <v>125267</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3197001</v>
      </c>
      <c r="BH6" s="611"/>
      <c r="BI6" s="611"/>
      <c r="BJ6" s="611"/>
      <c r="BK6" s="611"/>
      <c r="BL6" s="611"/>
      <c r="BM6" s="611"/>
      <c r="BN6" s="612"/>
      <c r="BO6" s="613">
        <v>100</v>
      </c>
      <c r="BP6" s="613"/>
      <c r="BQ6" s="613"/>
      <c r="BR6" s="613"/>
      <c r="BS6" s="614">
        <v>129305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153173</v>
      </c>
      <c r="CS6" s="611"/>
      <c r="CT6" s="611"/>
      <c r="CU6" s="611"/>
      <c r="CV6" s="611"/>
      <c r="CW6" s="611"/>
      <c r="CX6" s="611"/>
      <c r="CY6" s="612"/>
      <c r="CZ6" s="604">
        <v>0.9</v>
      </c>
      <c r="DA6" s="605"/>
      <c r="DB6" s="605"/>
      <c r="DC6" s="621"/>
      <c r="DD6" s="619" t="s">
        <v>121</v>
      </c>
      <c r="DE6" s="611"/>
      <c r="DF6" s="611"/>
      <c r="DG6" s="611"/>
      <c r="DH6" s="611"/>
      <c r="DI6" s="611"/>
      <c r="DJ6" s="611"/>
      <c r="DK6" s="611"/>
      <c r="DL6" s="611"/>
      <c r="DM6" s="611"/>
      <c r="DN6" s="611"/>
      <c r="DO6" s="611"/>
      <c r="DP6" s="612"/>
      <c r="DQ6" s="619">
        <v>153171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975</v>
      </c>
      <c r="S7" s="611"/>
      <c r="T7" s="611"/>
      <c r="U7" s="611"/>
      <c r="V7" s="611"/>
      <c r="W7" s="611"/>
      <c r="X7" s="611"/>
      <c r="Y7" s="612"/>
      <c r="Z7" s="613">
        <v>0</v>
      </c>
      <c r="AA7" s="613"/>
      <c r="AB7" s="613"/>
      <c r="AC7" s="613"/>
      <c r="AD7" s="614">
        <v>975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1298483</v>
      </c>
      <c r="BH7" s="611"/>
      <c r="BI7" s="611"/>
      <c r="BJ7" s="611"/>
      <c r="BK7" s="611"/>
      <c r="BL7" s="611"/>
      <c r="BM7" s="611"/>
      <c r="BN7" s="612"/>
      <c r="BO7" s="613">
        <v>40.6</v>
      </c>
      <c r="BP7" s="613"/>
      <c r="BQ7" s="613"/>
      <c r="BR7" s="613"/>
      <c r="BS7" s="614">
        <v>28522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3853562</v>
      </c>
      <c r="CS7" s="611"/>
      <c r="CT7" s="611"/>
      <c r="CU7" s="611"/>
      <c r="CV7" s="611"/>
      <c r="CW7" s="611"/>
      <c r="CX7" s="611"/>
      <c r="CY7" s="612"/>
      <c r="CZ7" s="613">
        <v>22.3</v>
      </c>
      <c r="DA7" s="613"/>
      <c r="DB7" s="613"/>
      <c r="DC7" s="613"/>
      <c r="DD7" s="619">
        <v>1346510</v>
      </c>
      <c r="DE7" s="611"/>
      <c r="DF7" s="611"/>
      <c r="DG7" s="611"/>
      <c r="DH7" s="611"/>
      <c r="DI7" s="611"/>
      <c r="DJ7" s="611"/>
      <c r="DK7" s="611"/>
      <c r="DL7" s="611"/>
      <c r="DM7" s="611"/>
      <c r="DN7" s="611"/>
      <c r="DO7" s="611"/>
      <c r="DP7" s="612"/>
      <c r="DQ7" s="619">
        <v>1273186</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11274</v>
      </c>
      <c r="S8" s="611"/>
      <c r="T8" s="611"/>
      <c r="U8" s="611"/>
      <c r="V8" s="611"/>
      <c r="W8" s="611"/>
      <c r="X8" s="611"/>
      <c r="Y8" s="612"/>
      <c r="Z8" s="613">
        <v>0.1</v>
      </c>
      <c r="AA8" s="613"/>
      <c r="AB8" s="613"/>
      <c r="AC8" s="613"/>
      <c r="AD8" s="614">
        <v>11274</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49808</v>
      </c>
      <c r="BH8" s="611"/>
      <c r="BI8" s="611"/>
      <c r="BJ8" s="611"/>
      <c r="BK8" s="611"/>
      <c r="BL8" s="611"/>
      <c r="BM8" s="611"/>
      <c r="BN8" s="612"/>
      <c r="BO8" s="613">
        <v>1.6</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6204664</v>
      </c>
      <c r="CS8" s="611"/>
      <c r="CT8" s="611"/>
      <c r="CU8" s="611"/>
      <c r="CV8" s="611"/>
      <c r="CW8" s="611"/>
      <c r="CX8" s="611"/>
      <c r="CY8" s="612"/>
      <c r="CZ8" s="613">
        <v>35.9</v>
      </c>
      <c r="DA8" s="613"/>
      <c r="DB8" s="613"/>
      <c r="DC8" s="613"/>
      <c r="DD8" s="619">
        <v>2099</v>
      </c>
      <c r="DE8" s="611"/>
      <c r="DF8" s="611"/>
      <c r="DG8" s="611"/>
      <c r="DH8" s="611"/>
      <c r="DI8" s="611"/>
      <c r="DJ8" s="611"/>
      <c r="DK8" s="611"/>
      <c r="DL8" s="611"/>
      <c r="DM8" s="611"/>
      <c r="DN8" s="611"/>
      <c r="DO8" s="611"/>
      <c r="DP8" s="612"/>
      <c r="DQ8" s="619">
        <v>2924619</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12691</v>
      </c>
      <c r="S9" s="611"/>
      <c r="T9" s="611"/>
      <c r="U9" s="611"/>
      <c r="V9" s="611"/>
      <c r="W9" s="611"/>
      <c r="X9" s="611"/>
      <c r="Y9" s="612"/>
      <c r="Z9" s="613">
        <v>0.1</v>
      </c>
      <c r="AA9" s="613"/>
      <c r="AB9" s="613"/>
      <c r="AC9" s="613"/>
      <c r="AD9" s="614">
        <v>12691</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1085460</v>
      </c>
      <c r="BH9" s="611"/>
      <c r="BI9" s="611"/>
      <c r="BJ9" s="611"/>
      <c r="BK9" s="611"/>
      <c r="BL9" s="611"/>
      <c r="BM9" s="611"/>
      <c r="BN9" s="612"/>
      <c r="BO9" s="613">
        <v>33.9</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1176693</v>
      </c>
      <c r="CS9" s="611"/>
      <c r="CT9" s="611"/>
      <c r="CU9" s="611"/>
      <c r="CV9" s="611"/>
      <c r="CW9" s="611"/>
      <c r="CX9" s="611"/>
      <c r="CY9" s="612"/>
      <c r="CZ9" s="613">
        <v>6.8</v>
      </c>
      <c r="DA9" s="613"/>
      <c r="DB9" s="613"/>
      <c r="DC9" s="613"/>
      <c r="DD9" s="619">
        <v>20768</v>
      </c>
      <c r="DE9" s="611"/>
      <c r="DF9" s="611"/>
      <c r="DG9" s="611"/>
      <c r="DH9" s="611"/>
      <c r="DI9" s="611"/>
      <c r="DJ9" s="611"/>
      <c r="DK9" s="611"/>
      <c r="DL9" s="611"/>
      <c r="DM9" s="611"/>
      <c r="DN9" s="611"/>
      <c r="DO9" s="611"/>
      <c r="DP9" s="612"/>
      <c r="DQ9" s="619">
        <v>931852</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63528</v>
      </c>
      <c r="BH10" s="611"/>
      <c r="BI10" s="611"/>
      <c r="BJ10" s="611"/>
      <c r="BK10" s="611"/>
      <c r="BL10" s="611"/>
      <c r="BM10" s="611"/>
      <c r="BN10" s="612"/>
      <c r="BO10" s="613">
        <v>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62534</v>
      </c>
      <c r="CS10" s="611"/>
      <c r="CT10" s="611"/>
      <c r="CU10" s="611"/>
      <c r="CV10" s="611"/>
      <c r="CW10" s="611"/>
      <c r="CX10" s="611"/>
      <c r="CY10" s="612"/>
      <c r="CZ10" s="613">
        <v>0.4</v>
      </c>
      <c r="DA10" s="613"/>
      <c r="DB10" s="613"/>
      <c r="DC10" s="613"/>
      <c r="DD10" s="619" t="s">
        <v>121</v>
      </c>
      <c r="DE10" s="611"/>
      <c r="DF10" s="611"/>
      <c r="DG10" s="611"/>
      <c r="DH10" s="611"/>
      <c r="DI10" s="611"/>
      <c r="DJ10" s="611"/>
      <c r="DK10" s="611"/>
      <c r="DL10" s="611"/>
      <c r="DM10" s="611"/>
      <c r="DN10" s="611"/>
      <c r="DO10" s="611"/>
      <c r="DP10" s="612"/>
      <c r="DQ10" s="619">
        <v>17534</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676117</v>
      </c>
      <c r="S11" s="611"/>
      <c r="T11" s="611"/>
      <c r="U11" s="611"/>
      <c r="V11" s="611"/>
      <c r="W11" s="611"/>
      <c r="X11" s="611"/>
      <c r="Y11" s="612"/>
      <c r="Z11" s="615">
        <v>3.8</v>
      </c>
      <c r="AA11" s="616"/>
      <c r="AB11" s="616"/>
      <c r="AC11" s="622"/>
      <c r="AD11" s="619">
        <v>676117</v>
      </c>
      <c r="AE11" s="611"/>
      <c r="AF11" s="611"/>
      <c r="AG11" s="611"/>
      <c r="AH11" s="611"/>
      <c r="AI11" s="611"/>
      <c r="AJ11" s="611"/>
      <c r="AK11" s="612"/>
      <c r="AL11" s="615">
        <v>8.9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99687</v>
      </c>
      <c r="BH11" s="611"/>
      <c r="BI11" s="611"/>
      <c r="BJ11" s="611"/>
      <c r="BK11" s="611"/>
      <c r="BL11" s="611"/>
      <c r="BM11" s="611"/>
      <c r="BN11" s="612"/>
      <c r="BO11" s="613">
        <v>3.1</v>
      </c>
      <c r="BP11" s="613"/>
      <c r="BQ11" s="613"/>
      <c r="BR11" s="613"/>
      <c r="BS11" s="614">
        <v>28522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986126</v>
      </c>
      <c r="CS11" s="611"/>
      <c r="CT11" s="611"/>
      <c r="CU11" s="611"/>
      <c r="CV11" s="611"/>
      <c r="CW11" s="611"/>
      <c r="CX11" s="611"/>
      <c r="CY11" s="612"/>
      <c r="CZ11" s="613">
        <v>5.7</v>
      </c>
      <c r="DA11" s="613"/>
      <c r="DB11" s="613"/>
      <c r="DC11" s="613"/>
      <c r="DD11" s="619">
        <v>414898</v>
      </c>
      <c r="DE11" s="611"/>
      <c r="DF11" s="611"/>
      <c r="DG11" s="611"/>
      <c r="DH11" s="611"/>
      <c r="DI11" s="611"/>
      <c r="DJ11" s="611"/>
      <c r="DK11" s="611"/>
      <c r="DL11" s="611"/>
      <c r="DM11" s="611"/>
      <c r="DN11" s="611"/>
      <c r="DO11" s="611"/>
      <c r="DP11" s="612"/>
      <c r="DQ11" s="619">
        <v>369129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1521363</v>
      </c>
      <c r="BH12" s="611"/>
      <c r="BI12" s="611"/>
      <c r="BJ12" s="611"/>
      <c r="BK12" s="611"/>
      <c r="BL12" s="611"/>
      <c r="BM12" s="611"/>
      <c r="BN12" s="612"/>
      <c r="BO12" s="613">
        <v>47.6</v>
      </c>
      <c r="BP12" s="613"/>
      <c r="BQ12" s="613"/>
      <c r="BR12" s="613"/>
      <c r="BS12" s="614">
        <v>100783</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668509</v>
      </c>
      <c r="CS12" s="611"/>
      <c r="CT12" s="611"/>
      <c r="CU12" s="611"/>
      <c r="CV12" s="611"/>
      <c r="CW12" s="611"/>
      <c r="CX12" s="611"/>
      <c r="CY12" s="612"/>
      <c r="CZ12" s="613">
        <v>3.9</v>
      </c>
      <c r="DA12" s="613"/>
      <c r="DB12" s="613"/>
      <c r="DC12" s="613"/>
      <c r="DD12" s="619">
        <v>227578</v>
      </c>
      <c r="DE12" s="611"/>
      <c r="DF12" s="611"/>
      <c r="DG12" s="611"/>
      <c r="DH12" s="611"/>
      <c r="DI12" s="611"/>
      <c r="DJ12" s="611"/>
      <c r="DK12" s="611"/>
      <c r="DL12" s="611"/>
      <c r="DM12" s="611"/>
      <c r="DN12" s="611"/>
      <c r="DO12" s="611"/>
      <c r="DP12" s="612"/>
      <c r="DQ12" s="619">
        <v>260659</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1513783</v>
      </c>
      <c r="BH13" s="611"/>
      <c r="BI13" s="611"/>
      <c r="BJ13" s="611"/>
      <c r="BK13" s="611"/>
      <c r="BL13" s="611"/>
      <c r="BM13" s="611"/>
      <c r="BN13" s="612"/>
      <c r="BO13" s="613">
        <v>47.3</v>
      </c>
      <c r="BP13" s="613"/>
      <c r="BQ13" s="613"/>
      <c r="BR13" s="613"/>
      <c r="BS13" s="614">
        <v>100783</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1357861</v>
      </c>
      <c r="CS13" s="611"/>
      <c r="CT13" s="611"/>
      <c r="CU13" s="611"/>
      <c r="CV13" s="611"/>
      <c r="CW13" s="611"/>
      <c r="CX13" s="611"/>
      <c r="CY13" s="612"/>
      <c r="CZ13" s="613">
        <v>7.9</v>
      </c>
      <c r="DA13" s="613"/>
      <c r="DB13" s="613"/>
      <c r="DC13" s="613"/>
      <c r="DD13" s="619">
        <v>594517</v>
      </c>
      <c r="DE13" s="611"/>
      <c r="DF13" s="611"/>
      <c r="DG13" s="611"/>
      <c r="DH13" s="611"/>
      <c r="DI13" s="611"/>
      <c r="DJ13" s="611"/>
      <c r="DK13" s="611"/>
      <c r="DL13" s="611"/>
      <c r="DM13" s="611"/>
      <c r="DN13" s="611"/>
      <c r="DO13" s="611"/>
      <c r="DP13" s="612"/>
      <c r="DQ13" s="619">
        <v>802277</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723</v>
      </c>
      <c r="S14" s="611"/>
      <c r="T14" s="611"/>
      <c r="U14" s="611"/>
      <c r="V14" s="611"/>
      <c r="W14" s="611"/>
      <c r="X14" s="611"/>
      <c r="Y14" s="612"/>
      <c r="Z14" s="613">
        <v>0</v>
      </c>
      <c r="AA14" s="613"/>
      <c r="AB14" s="613"/>
      <c r="AC14" s="613"/>
      <c r="AD14" s="614">
        <v>723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127944</v>
      </c>
      <c r="BH14" s="611"/>
      <c r="BI14" s="611"/>
      <c r="BJ14" s="611"/>
      <c r="BK14" s="611"/>
      <c r="BL14" s="611"/>
      <c r="BM14" s="611"/>
      <c r="BN14" s="612"/>
      <c r="BO14" s="613">
        <v>4</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463001</v>
      </c>
      <c r="CS14" s="611"/>
      <c r="CT14" s="611"/>
      <c r="CU14" s="611"/>
      <c r="CV14" s="611"/>
      <c r="CW14" s="611"/>
      <c r="CX14" s="611"/>
      <c r="CY14" s="612"/>
      <c r="CZ14" s="613">
        <v>2.7</v>
      </c>
      <c r="DA14" s="613"/>
      <c r="DB14" s="613"/>
      <c r="DC14" s="613"/>
      <c r="DD14" s="619">
        <v>23676</v>
      </c>
      <c r="DE14" s="611"/>
      <c r="DF14" s="611"/>
      <c r="DG14" s="611"/>
      <c r="DH14" s="611"/>
      <c r="DI14" s="611"/>
      <c r="DJ14" s="611"/>
      <c r="DK14" s="611"/>
      <c r="DL14" s="611"/>
      <c r="DM14" s="611"/>
      <c r="DN14" s="611"/>
      <c r="DO14" s="611"/>
      <c r="DP14" s="612"/>
      <c r="DQ14" s="619">
        <v>417663</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249211</v>
      </c>
      <c r="BH15" s="611"/>
      <c r="BI15" s="611"/>
      <c r="BJ15" s="611"/>
      <c r="BK15" s="611"/>
      <c r="BL15" s="611"/>
      <c r="BM15" s="611"/>
      <c r="BN15" s="612"/>
      <c r="BO15" s="613">
        <v>7.8</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1289162</v>
      </c>
      <c r="CS15" s="611"/>
      <c r="CT15" s="611"/>
      <c r="CU15" s="611"/>
      <c r="CV15" s="611"/>
      <c r="CW15" s="611"/>
      <c r="CX15" s="611"/>
      <c r="CY15" s="612"/>
      <c r="CZ15" s="613">
        <v>7.5</v>
      </c>
      <c r="DA15" s="613"/>
      <c r="DB15" s="613"/>
      <c r="DC15" s="613"/>
      <c r="DD15" s="619">
        <v>222537</v>
      </c>
      <c r="DE15" s="611"/>
      <c r="DF15" s="611"/>
      <c r="DG15" s="611"/>
      <c r="DH15" s="611"/>
      <c r="DI15" s="611"/>
      <c r="DJ15" s="611"/>
      <c r="DK15" s="611"/>
      <c r="DL15" s="611"/>
      <c r="DM15" s="611"/>
      <c r="DN15" s="611"/>
      <c r="DO15" s="611"/>
      <c r="DP15" s="612"/>
      <c r="DQ15" s="619">
        <v>993402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9984</v>
      </c>
      <c r="S16" s="611"/>
      <c r="T16" s="611"/>
      <c r="U16" s="611"/>
      <c r="V16" s="611"/>
      <c r="W16" s="611"/>
      <c r="X16" s="611"/>
      <c r="Y16" s="612"/>
      <c r="Z16" s="613">
        <v>0.1</v>
      </c>
      <c r="AA16" s="613"/>
      <c r="AB16" s="613"/>
      <c r="AC16" s="613"/>
      <c r="AD16" s="614">
        <v>9984</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52619</v>
      </c>
      <c r="CS16" s="611"/>
      <c r="CT16" s="611"/>
      <c r="CU16" s="611"/>
      <c r="CV16" s="611"/>
      <c r="CW16" s="611"/>
      <c r="CX16" s="611"/>
      <c r="CY16" s="612"/>
      <c r="CZ16" s="613">
        <v>0.3</v>
      </c>
      <c r="DA16" s="613"/>
      <c r="DB16" s="613"/>
      <c r="DC16" s="613"/>
      <c r="DD16" s="619" t="s">
        <v>121</v>
      </c>
      <c r="DE16" s="611"/>
      <c r="DF16" s="611"/>
      <c r="DG16" s="611"/>
      <c r="DH16" s="611"/>
      <c r="DI16" s="611"/>
      <c r="DJ16" s="611"/>
      <c r="DK16" s="611"/>
      <c r="DL16" s="611"/>
      <c r="DM16" s="611"/>
      <c r="DN16" s="611"/>
      <c r="DO16" s="611"/>
      <c r="DP16" s="612"/>
      <c r="DQ16" s="619">
        <v>7227</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58021</v>
      </c>
      <c r="S17" s="611"/>
      <c r="T17" s="611"/>
      <c r="U17" s="611"/>
      <c r="V17" s="611"/>
      <c r="W17" s="611"/>
      <c r="X17" s="611"/>
      <c r="Y17" s="612"/>
      <c r="Z17" s="613">
        <v>0.3</v>
      </c>
      <c r="AA17" s="613"/>
      <c r="AB17" s="613"/>
      <c r="AC17" s="613"/>
      <c r="AD17" s="614">
        <v>58021</v>
      </c>
      <c r="AE17" s="614"/>
      <c r="AF17" s="614"/>
      <c r="AG17" s="614"/>
      <c r="AH17" s="614"/>
      <c r="AI17" s="614"/>
      <c r="AJ17" s="614"/>
      <c r="AK17" s="614"/>
      <c r="AL17" s="615">
        <v>0.8</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1012307</v>
      </c>
      <c r="CS17" s="611"/>
      <c r="CT17" s="611"/>
      <c r="CU17" s="611"/>
      <c r="CV17" s="611"/>
      <c r="CW17" s="611"/>
      <c r="CX17" s="611"/>
      <c r="CY17" s="612"/>
      <c r="CZ17" s="613">
        <v>5.9</v>
      </c>
      <c r="DA17" s="613"/>
      <c r="DB17" s="613"/>
      <c r="DC17" s="613"/>
      <c r="DD17" s="619" t="s">
        <v>121</v>
      </c>
      <c r="DE17" s="611"/>
      <c r="DF17" s="611"/>
      <c r="DG17" s="611"/>
      <c r="DH17" s="611"/>
      <c r="DI17" s="611"/>
      <c r="DJ17" s="611"/>
      <c r="DK17" s="611"/>
      <c r="DL17" s="611"/>
      <c r="DM17" s="611"/>
      <c r="DN17" s="611"/>
      <c r="DO17" s="611"/>
      <c r="DP17" s="612"/>
      <c r="DQ17" s="619">
        <v>1012307</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26872</v>
      </c>
      <c r="S18" s="611"/>
      <c r="T18" s="611"/>
      <c r="U18" s="611"/>
      <c r="V18" s="611"/>
      <c r="W18" s="611"/>
      <c r="X18" s="611"/>
      <c r="Y18" s="612"/>
      <c r="Z18" s="613">
        <v>0.2</v>
      </c>
      <c r="AA18" s="613"/>
      <c r="AB18" s="613"/>
      <c r="AC18" s="613"/>
      <c r="AD18" s="614">
        <v>26872</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24427</v>
      </c>
      <c r="S19" s="611"/>
      <c r="T19" s="611"/>
      <c r="U19" s="611"/>
      <c r="V19" s="611"/>
      <c r="W19" s="611"/>
      <c r="X19" s="611"/>
      <c r="Y19" s="612"/>
      <c r="Z19" s="613">
        <v>0.1</v>
      </c>
      <c r="AA19" s="613"/>
      <c r="AB19" s="613"/>
      <c r="AC19" s="613"/>
      <c r="AD19" s="614">
        <v>24427</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617</v>
      </c>
      <c r="BH19" s="611"/>
      <c r="BI19" s="611"/>
      <c r="BJ19" s="611"/>
      <c r="BK19" s="611"/>
      <c r="BL19" s="611"/>
      <c r="BM19" s="611"/>
      <c r="BN19" s="612"/>
      <c r="BO19" s="613">
        <v>0</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2445</v>
      </c>
      <c r="S20" s="611"/>
      <c r="T20" s="611"/>
      <c r="U20" s="611"/>
      <c r="V20" s="611"/>
      <c r="W20" s="611"/>
      <c r="X20" s="611"/>
      <c r="Y20" s="612"/>
      <c r="Z20" s="613">
        <v>0</v>
      </c>
      <c r="AA20" s="613"/>
      <c r="AB20" s="613"/>
      <c r="AC20" s="613"/>
      <c r="AD20" s="614">
        <v>2445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617</v>
      </c>
      <c r="BH20" s="611"/>
      <c r="BI20" s="611"/>
      <c r="BJ20" s="611"/>
      <c r="BK20" s="611"/>
      <c r="BL20" s="611"/>
      <c r="BM20" s="611"/>
      <c r="BN20" s="612"/>
      <c r="BO20" s="613">
        <v>0</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17280211</v>
      </c>
      <c r="CS20" s="611"/>
      <c r="CT20" s="611"/>
      <c r="CU20" s="611"/>
      <c r="CV20" s="611"/>
      <c r="CW20" s="611"/>
      <c r="CX20" s="611"/>
      <c r="CY20" s="612"/>
      <c r="CZ20" s="613">
        <v>100</v>
      </c>
      <c r="DA20" s="613"/>
      <c r="DB20" s="613"/>
      <c r="DC20" s="613"/>
      <c r="DD20" s="619">
        <v>2852583</v>
      </c>
      <c r="DE20" s="611"/>
      <c r="DF20" s="611"/>
      <c r="DG20" s="611"/>
      <c r="DH20" s="611"/>
      <c r="DI20" s="611"/>
      <c r="DJ20" s="611"/>
      <c r="DK20" s="611"/>
      <c r="DL20" s="611"/>
      <c r="DM20" s="611"/>
      <c r="DN20" s="611"/>
      <c r="DO20" s="611"/>
      <c r="DP20" s="612"/>
      <c r="DQ20" s="619">
        <v>9163026</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4138309</v>
      </c>
      <c r="S21" s="611"/>
      <c r="T21" s="611"/>
      <c r="U21" s="611"/>
      <c r="V21" s="611"/>
      <c r="W21" s="611"/>
      <c r="X21" s="611"/>
      <c r="Y21" s="612"/>
      <c r="Z21" s="613">
        <v>23.5</v>
      </c>
      <c r="AA21" s="613"/>
      <c r="AB21" s="613"/>
      <c r="AC21" s="613"/>
      <c r="AD21" s="614">
        <v>3457540</v>
      </c>
      <c r="AE21" s="614"/>
      <c r="AF21" s="614"/>
      <c r="AG21" s="614"/>
      <c r="AH21" s="614"/>
      <c r="AI21" s="614"/>
      <c r="AJ21" s="614"/>
      <c r="AK21" s="614"/>
      <c r="AL21" s="615">
        <v>45.5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617</v>
      </c>
      <c r="BH21" s="611"/>
      <c r="BI21" s="611"/>
      <c r="BJ21" s="611"/>
      <c r="BK21" s="611"/>
      <c r="BL21" s="611"/>
      <c r="BM21" s="611"/>
      <c r="BN21" s="612"/>
      <c r="BO21" s="613">
        <v>0</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3457540</v>
      </c>
      <c r="S22" s="611"/>
      <c r="T22" s="611"/>
      <c r="U22" s="611"/>
      <c r="V22" s="611"/>
      <c r="W22" s="611"/>
      <c r="X22" s="611"/>
      <c r="Y22" s="612"/>
      <c r="Z22" s="613">
        <v>19.600000000000001</v>
      </c>
      <c r="AA22" s="613"/>
      <c r="AB22" s="613"/>
      <c r="AC22" s="613"/>
      <c r="AD22" s="614">
        <v>3457540</v>
      </c>
      <c r="AE22" s="614"/>
      <c r="AF22" s="614"/>
      <c r="AG22" s="614"/>
      <c r="AH22" s="614"/>
      <c r="AI22" s="614"/>
      <c r="AJ22" s="614"/>
      <c r="AK22" s="614"/>
      <c r="AL22" s="615">
        <v>45.5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680769</v>
      </c>
      <c r="S23" s="611"/>
      <c r="T23" s="611"/>
      <c r="U23" s="611"/>
      <c r="V23" s="611"/>
      <c r="W23" s="611"/>
      <c r="X23" s="611"/>
      <c r="Y23" s="612"/>
      <c r="Z23" s="613">
        <v>3.9</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7234940</v>
      </c>
      <c r="CS24" s="600"/>
      <c r="CT24" s="600"/>
      <c r="CU24" s="600"/>
      <c r="CV24" s="600"/>
      <c r="CW24" s="600"/>
      <c r="CX24" s="600"/>
      <c r="CY24" s="601"/>
      <c r="CZ24" s="604">
        <v>41.9</v>
      </c>
      <c r="DA24" s="605"/>
      <c r="DB24" s="605"/>
      <c r="DC24" s="621"/>
      <c r="DD24" s="640">
        <v>4194228</v>
      </c>
      <c r="DE24" s="600"/>
      <c r="DF24" s="600"/>
      <c r="DG24" s="600"/>
      <c r="DH24" s="600"/>
      <c r="DI24" s="600"/>
      <c r="DJ24" s="600"/>
      <c r="DK24" s="601"/>
      <c r="DL24" s="640">
        <v>3632541</v>
      </c>
      <c r="DM24" s="600"/>
      <c r="DN24" s="600"/>
      <c r="DO24" s="600"/>
      <c r="DP24" s="600"/>
      <c r="DQ24" s="600"/>
      <c r="DR24" s="600"/>
      <c r="DS24" s="600"/>
      <c r="DT24" s="600"/>
      <c r="DU24" s="600"/>
      <c r="DV24" s="601"/>
      <c r="DW24" s="604">
        <v>47.5</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8257851</v>
      </c>
      <c r="S25" s="611"/>
      <c r="T25" s="611"/>
      <c r="U25" s="611"/>
      <c r="V25" s="611"/>
      <c r="W25" s="611"/>
      <c r="X25" s="611"/>
      <c r="Y25" s="612"/>
      <c r="Z25" s="613">
        <v>46.9</v>
      </c>
      <c r="AA25" s="613"/>
      <c r="AB25" s="613"/>
      <c r="AC25" s="613"/>
      <c r="AD25" s="614">
        <v>7577082</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2115379</v>
      </c>
      <c r="CS25" s="643"/>
      <c r="CT25" s="643"/>
      <c r="CU25" s="643"/>
      <c r="CV25" s="643"/>
      <c r="CW25" s="643"/>
      <c r="CX25" s="643"/>
      <c r="CY25" s="644"/>
      <c r="CZ25" s="615">
        <v>12.2</v>
      </c>
      <c r="DA25" s="641"/>
      <c r="DB25" s="641"/>
      <c r="DC25" s="645"/>
      <c r="DD25" s="619">
        <v>1850896</v>
      </c>
      <c r="DE25" s="643"/>
      <c r="DF25" s="643"/>
      <c r="DG25" s="643"/>
      <c r="DH25" s="643"/>
      <c r="DI25" s="643"/>
      <c r="DJ25" s="643"/>
      <c r="DK25" s="644"/>
      <c r="DL25" s="619">
        <v>1600668</v>
      </c>
      <c r="DM25" s="643"/>
      <c r="DN25" s="643"/>
      <c r="DO25" s="643"/>
      <c r="DP25" s="643"/>
      <c r="DQ25" s="643"/>
      <c r="DR25" s="643"/>
      <c r="DS25" s="643"/>
      <c r="DT25" s="643"/>
      <c r="DU25" s="643"/>
      <c r="DV25" s="644"/>
      <c r="DW25" s="615">
        <v>20.9</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3876</v>
      </c>
      <c r="S26" s="611"/>
      <c r="T26" s="611"/>
      <c r="U26" s="611"/>
      <c r="V26" s="611"/>
      <c r="W26" s="611"/>
      <c r="X26" s="611"/>
      <c r="Y26" s="612"/>
      <c r="Z26" s="613">
        <v>0</v>
      </c>
      <c r="AA26" s="613"/>
      <c r="AB26" s="613"/>
      <c r="AC26" s="613"/>
      <c r="AD26" s="614">
        <v>3876</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1177917</v>
      </c>
      <c r="CS26" s="611"/>
      <c r="CT26" s="611"/>
      <c r="CU26" s="611"/>
      <c r="CV26" s="611"/>
      <c r="CW26" s="611"/>
      <c r="CX26" s="611"/>
      <c r="CY26" s="612"/>
      <c r="CZ26" s="615">
        <v>6.8</v>
      </c>
      <c r="DA26" s="641"/>
      <c r="DB26" s="641"/>
      <c r="DC26" s="645"/>
      <c r="DD26" s="619">
        <v>1041492</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212519</v>
      </c>
      <c r="S27" s="611"/>
      <c r="T27" s="611"/>
      <c r="U27" s="611"/>
      <c r="V27" s="611"/>
      <c r="W27" s="611"/>
      <c r="X27" s="611"/>
      <c r="Y27" s="612"/>
      <c r="Z27" s="613">
        <v>1.2</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3197618</v>
      </c>
      <c r="BH27" s="611"/>
      <c r="BI27" s="611"/>
      <c r="BJ27" s="611"/>
      <c r="BK27" s="611"/>
      <c r="BL27" s="611"/>
      <c r="BM27" s="611"/>
      <c r="BN27" s="612"/>
      <c r="BO27" s="613">
        <v>100</v>
      </c>
      <c r="BP27" s="613"/>
      <c r="BQ27" s="613"/>
      <c r="BR27" s="613"/>
      <c r="BS27" s="614">
        <v>129305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4107254</v>
      </c>
      <c r="CS27" s="643"/>
      <c r="CT27" s="643"/>
      <c r="CU27" s="643"/>
      <c r="CV27" s="643"/>
      <c r="CW27" s="643"/>
      <c r="CX27" s="643"/>
      <c r="CY27" s="644"/>
      <c r="CZ27" s="615">
        <v>23.8</v>
      </c>
      <c r="DA27" s="641"/>
      <c r="DB27" s="641"/>
      <c r="DC27" s="645"/>
      <c r="DD27" s="619">
        <v>1331025</v>
      </c>
      <c r="DE27" s="643"/>
      <c r="DF27" s="643"/>
      <c r="DG27" s="643"/>
      <c r="DH27" s="643"/>
      <c r="DI27" s="643"/>
      <c r="DJ27" s="643"/>
      <c r="DK27" s="644"/>
      <c r="DL27" s="619">
        <v>1019566</v>
      </c>
      <c r="DM27" s="643"/>
      <c r="DN27" s="643"/>
      <c r="DO27" s="643"/>
      <c r="DP27" s="643"/>
      <c r="DQ27" s="643"/>
      <c r="DR27" s="643"/>
      <c r="DS27" s="643"/>
      <c r="DT27" s="643"/>
      <c r="DU27" s="643"/>
      <c r="DV27" s="644"/>
      <c r="DW27" s="615">
        <v>13.3</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150424</v>
      </c>
      <c r="S28" s="611"/>
      <c r="T28" s="611"/>
      <c r="U28" s="611"/>
      <c r="V28" s="611"/>
      <c r="W28" s="611"/>
      <c r="X28" s="611"/>
      <c r="Y28" s="612"/>
      <c r="Z28" s="613">
        <v>0.9</v>
      </c>
      <c r="AA28" s="613"/>
      <c r="AB28" s="613"/>
      <c r="AC28" s="613"/>
      <c r="AD28" s="614">
        <v>19521</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1012307</v>
      </c>
      <c r="CS28" s="611"/>
      <c r="CT28" s="611"/>
      <c r="CU28" s="611"/>
      <c r="CV28" s="611"/>
      <c r="CW28" s="611"/>
      <c r="CX28" s="611"/>
      <c r="CY28" s="612"/>
      <c r="CZ28" s="615">
        <v>5.9</v>
      </c>
      <c r="DA28" s="641"/>
      <c r="DB28" s="641"/>
      <c r="DC28" s="645"/>
      <c r="DD28" s="619">
        <v>1012307</v>
      </c>
      <c r="DE28" s="611"/>
      <c r="DF28" s="611"/>
      <c r="DG28" s="611"/>
      <c r="DH28" s="611"/>
      <c r="DI28" s="611"/>
      <c r="DJ28" s="611"/>
      <c r="DK28" s="612"/>
      <c r="DL28" s="619">
        <v>1012307</v>
      </c>
      <c r="DM28" s="611"/>
      <c r="DN28" s="611"/>
      <c r="DO28" s="611"/>
      <c r="DP28" s="611"/>
      <c r="DQ28" s="611"/>
      <c r="DR28" s="611"/>
      <c r="DS28" s="611"/>
      <c r="DT28" s="611"/>
      <c r="DU28" s="611"/>
      <c r="DV28" s="612"/>
      <c r="DW28" s="615">
        <v>13.2</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58900</v>
      </c>
      <c r="S29" s="611"/>
      <c r="T29" s="611"/>
      <c r="U29" s="611"/>
      <c r="V29" s="611"/>
      <c r="W29" s="611"/>
      <c r="X29" s="611"/>
      <c r="Y29" s="612"/>
      <c r="Z29" s="613">
        <v>0.3</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1012226</v>
      </c>
      <c r="CS29" s="643"/>
      <c r="CT29" s="643"/>
      <c r="CU29" s="643"/>
      <c r="CV29" s="643"/>
      <c r="CW29" s="643"/>
      <c r="CX29" s="643"/>
      <c r="CY29" s="644"/>
      <c r="CZ29" s="615">
        <v>5.9</v>
      </c>
      <c r="DA29" s="641"/>
      <c r="DB29" s="641"/>
      <c r="DC29" s="645"/>
      <c r="DD29" s="619">
        <v>1012226</v>
      </c>
      <c r="DE29" s="643"/>
      <c r="DF29" s="643"/>
      <c r="DG29" s="643"/>
      <c r="DH29" s="643"/>
      <c r="DI29" s="643"/>
      <c r="DJ29" s="643"/>
      <c r="DK29" s="644"/>
      <c r="DL29" s="619">
        <v>1012226</v>
      </c>
      <c r="DM29" s="643"/>
      <c r="DN29" s="643"/>
      <c r="DO29" s="643"/>
      <c r="DP29" s="643"/>
      <c r="DQ29" s="643"/>
      <c r="DR29" s="643"/>
      <c r="DS29" s="643"/>
      <c r="DT29" s="643"/>
      <c r="DU29" s="643"/>
      <c r="DV29" s="644"/>
      <c r="DW29" s="615">
        <v>13.2</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2846039</v>
      </c>
      <c r="S30" s="611"/>
      <c r="T30" s="611"/>
      <c r="U30" s="611"/>
      <c r="V30" s="611"/>
      <c r="W30" s="611"/>
      <c r="X30" s="611"/>
      <c r="Y30" s="612"/>
      <c r="Z30" s="613">
        <v>16.2</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949698</v>
      </c>
      <c r="CS30" s="611"/>
      <c r="CT30" s="611"/>
      <c r="CU30" s="611"/>
      <c r="CV30" s="611"/>
      <c r="CW30" s="611"/>
      <c r="CX30" s="611"/>
      <c r="CY30" s="612"/>
      <c r="CZ30" s="615">
        <v>5.5</v>
      </c>
      <c r="DA30" s="641"/>
      <c r="DB30" s="641"/>
      <c r="DC30" s="645"/>
      <c r="DD30" s="619">
        <v>949698</v>
      </c>
      <c r="DE30" s="611"/>
      <c r="DF30" s="611"/>
      <c r="DG30" s="611"/>
      <c r="DH30" s="611"/>
      <c r="DI30" s="611"/>
      <c r="DJ30" s="611"/>
      <c r="DK30" s="612"/>
      <c r="DL30" s="619">
        <v>949698</v>
      </c>
      <c r="DM30" s="611"/>
      <c r="DN30" s="611"/>
      <c r="DO30" s="611"/>
      <c r="DP30" s="611"/>
      <c r="DQ30" s="611"/>
      <c r="DR30" s="611"/>
      <c r="DS30" s="611"/>
      <c r="DT30" s="611"/>
      <c r="DU30" s="611"/>
      <c r="DV30" s="612"/>
      <c r="DW30" s="615">
        <v>12.4</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99.1</v>
      </c>
      <c r="BH31" s="654"/>
      <c r="BI31" s="654"/>
      <c r="BJ31" s="654"/>
      <c r="BK31" s="654"/>
      <c r="BL31" s="654"/>
      <c r="BM31" s="605">
        <v>97.7</v>
      </c>
      <c r="BN31" s="654"/>
      <c r="BO31" s="654"/>
      <c r="BP31" s="654"/>
      <c r="BQ31" s="655"/>
      <c r="BR31" s="666">
        <v>99.2</v>
      </c>
      <c r="BS31" s="654"/>
      <c r="BT31" s="654"/>
      <c r="BU31" s="654"/>
      <c r="BV31" s="654"/>
      <c r="BW31" s="654"/>
      <c r="BX31" s="605">
        <v>97.7</v>
      </c>
      <c r="BY31" s="654"/>
      <c r="BZ31" s="654"/>
      <c r="CA31" s="654"/>
      <c r="CB31" s="655"/>
      <c r="CD31" s="648"/>
      <c r="CE31" s="649"/>
      <c r="CF31" s="607" t="s">
        <v>300</v>
      </c>
      <c r="CG31" s="608"/>
      <c r="CH31" s="608"/>
      <c r="CI31" s="608"/>
      <c r="CJ31" s="608"/>
      <c r="CK31" s="608"/>
      <c r="CL31" s="608"/>
      <c r="CM31" s="608"/>
      <c r="CN31" s="608"/>
      <c r="CO31" s="608"/>
      <c r="CP31" s="608"/>
      <c r="CQ31" s="609"/>
      <c r="CR31" s="610">
        <v>62528</v>
      </c>
      <c r="CS31" s="643"/>
      <c r="CT31" s="643"/>
      <c r="CU31" s="643"/>
      <c r="CV31" s="643"/>
      <c r="CW31" s="643"/>
      <c r="CX31" s="643"/>
      <c r="CY31" s="644"/>
      <c r="CZ31" s="615">
        <v>0.4</v>
      </c>
      <c r="DA31" s="641"/>
      <c r="DB31" s="641"/>
      <c r="DC31" s="645"/>
      <c r="DD31" s="619">
        <v>62528</v>
      </c>
      <c r="DE31" s="643"/>
      <c r="DF31" s="643"/>
      <c r="DG31" s="643"/>
      <c r="DH31" s="643"/>
      <c r="DI31" s="643"/>
      <c r="DJ31" s="643"/>
      <c r="DK31" s="644"/>
      <c r="DL31" s="619">
        <v>62528</v>
      </c>
      <c r="DM31" s="643"/>
      <c r="DN31" s="643"/>
      <c r="DO31" s="643"/>
      <c r="DP31" s="643"/>
      <c r="DQ31" s="643"/>
      <c r="DR31" s="643"/>
      <c r="DS31" s="643"/>
      <c r="DT31" s="643"/>
      <c r="DU31" s="643"/>
      <c r="DV31" s="644"/>
      <c r="DW31" s="615">
        <v>0.8</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1677864</v>
      </c>
      <c r="S32" s="611"/>
      <c r="T32" s="611"/>
      <c r="U32" s="611"/>
      <c r="V32" s="611"/>
      <c r="W32" s="611"/>
      <c r="X32" s="611"/>
      <c r="Y32" s="612"/>
      <c r="Z32" s="613">
        <v>9.5</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v>
      </c>
      <c r="BH32" s="643"/>
      <c r="BI32" s="643"/>
      <c r="BJ32" s="643"/>
      <c r="BK32" s="643"/>
      <c r="BL32" s="643"/>
      <c r="BM32" s="616">
        <v>97.9</v>
      </c>
      <c r="BN32" s="643"/>
      <c r="BO32" s="643"/>
      <c r="BP32" s="643"/>
      <c r="BQ32" s="665"/>
      <c r="BR32" s="667">
        <v>99.1</v>
      </c>
      <c r="BS32" s="643"/>
      <c r="BT32" s="643"/>
      <c r="BU32" s="643"/>
      <c r="BV32" s="643"/>
      <c r="BW32" s="643"/>
      <c r="BX32" s="616">
        <v>97.6</v>
      </c>
      <c r="BY32" s="643"/>
      <c r="BZ32" s="643"/>
      <c r="CA32" s="643"/>
      <c r="CB32" s="665"/>
      <c r="CD32" s="650"/>
      <c r="CE32" s="651"/>
      <c r="CF32" s="607" t="s">
        <v>304</v>
      </c>
      <c r="CG32" s="608"/>
      <c r="CH32" s="608"/>
      <c r="CI32" s="608"/>
      <c r="CJ32" s="608"/>
      <c r="CK32" s="608"/>
      <c r="CL32" s="608"/>
      <c r="CM32" s="608"/>
      <c r="CN32" s="608"/>
      <c r="CO32" s="608"/>
      <c r="CP32" s="608"/>
      <c r="CQ32" s="609"/>
      <c r="CR32" s="610">
        <v>81</v>
      </c>
      <c r="CS32" s="611"/>
      <c r="CT32" s="611"/>
      <c r="CU32" s="611"/>
      <c r="CV32" s="611"/>
      <c r="CW32" s="611"/>
      <c r="CX32" s="611"/>
      <c r="CY32" s="612"/>
      <c r="CZ32" s="615">
        <v>0</v>
      </c>
      <c r="DA32" s="641"/>
      <c r="DB32" s="641"/>
      <c r="DC32" s="645"/>
      <c r="DD32" s="619">
        <v>81</v>
      </c>
      <c r="DE32" s="611"/>
      <c r="DF32" s="611"/>
      <c r="DG32" s="611"/>
      <c r="DH32" s="611"/>
      <c r="DI32" s="611"/>
      <c r="DJ32" s="611"/>
      <c r="DK32" s="612"/>
      <c r="DL32" s="619">
        <v>81</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8449</v>
      </c>
      <c r="S33" s="611"/>
      <c r="T33" s="611"/>
      <c r="U33" s="611"/>
      <c r="V33" s="611"/>
      <c r="W33" s="611"/>
      <c r="X33" s="611"/>
      <c r="Y33" s="612"/>
      <c r="Z33" s="613">
        <v>0</v>
      </c>
      <c r="AA33" s="613"/>
      <c r="AB33" s="613"/>
      <c r="AC33" s="613"/>
      <c r="AD33" s="614">
        <v>921</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99.1</v>
      </c>
      <c r="BH33" s="669"/>
      <c r="BI33" s="669"/>
      <c r="BJ33" s="669"/>
      <c r="BK33" s="669"/>
      <c r="BL33" s="669"/>
      <c r="BM33" s="670">
        <v>97.2</v>
      </c>
      <c r="BN33" s="669"/>
      <c r="BO33" s="669"/>
      <c r="BP33" s="669"/>
      <c r="BQ33" s="671"/>
      <c r="BR33" s="668">
        <v>99.1</v>
      </c>
      <c r="BS33" s="669"/>
      <c r="BT33" s="669"/>
      <c r="BU33" s="669"/>
      <c r="BV33" s="669"/>
      <c r="BW33" s="669"/>
      <c r="BX33" s="670">
        <v>97.3</v>
      </c>
      <c r="BY33" s="669"/>
      <c r="BZ33" s="669"/>
      <c r="CA33" s="669"/>
      <c r="CB33" s="671"/>
      <c r="CD33" s="607" t="s">
        <v>307</v>
      </c>
      <c r="CE33" s="608"/>
      <c r="CF33" s="608"/>
      <c r="CG33" s="608"/>
      <c r="CH33" s="608"/>
      <c r="CI33" s="608"/>
      <c r="CJ33" s="608"/>
      <c r="CK33" s="608"/>
      <c r="CL33" s="608"/>
      <c r="CM33" s="608"/>
      <c r="CN33" s="608"/>
      <c r="CO33" s="608"/>
      <c r="CP33" s="608"/>
      <c r="CQ33" s="609"/>
      <c r="CR33" s="610">
        <v>7140069</v>
      </c>
      <c r="CS33" s="643"/>
      <c r="CT33" s="643"/>
      <c r="CU33" s="643"/>
      <c r="CV33" s="643"/>
      <c r="CW33" s="643"/>
      <c r="CX33" s="643"/>
      <c r="CY33" s="644"/>
      <c r="CZ33" s="615">
        <v>41.3</v>
      </c>
      <c r="DA33" s="641"/>
      <c r="DB33" s="641"/>
      <c r="DC33" s="645"/>
      <c r="DD33" s="619">
        <v>4618496</v>
      </c>
      <c r="DE33" s="643"/>
      <c r="DF33" s="643"/>
      <c r="DG33" s="643"/>
      <c r="DH33" s="643"/>
      <c r="DI33" s="643"/>
      <c r="DJ33" s="643"/>
      <c r="DK33" s="644"/>
      <c r="DL33" s="619">
        <v>3513819</v>
      </c>
      <c r="DM33" s="643"/>
      <c r="DN33" s="643"/>
      <c r="DO33" s="643"/>
      <c r="DP33" s="643"/>
      <c r="DQ33" s="643"/>
      <c r="DR33" s="643"/>
      <c r="DS33" s="643"/>
      <c r="DT33" s="643"/>
      <c r="DU33" s="643"/>
      <c r="DV33" s="644"/>
      <c r="DW33" s="615">
        <v>45.9</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1099263</v>
      </c>
      <c r="S34" s="611"/>
      <c r="T34" s="611"/>
      <c r="U34" s="611"/>
      <c r="V34" s="611"/>
      <c r="W34" s="611"/>
      <c r="X34" s="611"/>
      <c r="Y34" s="612"/>
      <c r="Z34" s="613">
        <v>6.2</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2010389</v>
      </c>
      <c r="CS34" s="611"/>
      <c r="CT34" s="611"/>
      <c r="CU34" s="611"/>
      <c r="CV34" s="611"/>
      <c r="CW34" s="611"/>
      <c r="CX34" s="611"/>
      <c r="CY34" s="612"/>
      <c r="CZ34" s="615">
        <v>11.6</v>
      </c>
      <c r="DA34" s="641"/>
      <c r="DB34" s="641"/>
      <c r="DC34" s="645"/>
      <c r="DD34" s="619">
        <v>1201303</v>
      </c>
      <c r="DE34" s="611"/>
      <c r="DF34" s="611"/>
      <c r="DG34" s="611"/>
      <c r="DH34" s="611"/>
      <c r="DI34" s="611"/>
      <c r="DJ34" s="611"/>
      <c r="DK34" s="612"/>
      <c r="DL34" s="619">
        <v>1025598</v>
      </c>
      <c r="DM34" s="611"/>
      <c r="DN34" s="611"/>
      <c r="DO34" s="611"/>
      <c r="DP34" s="611"/>
      <c r="DQ34" s="611"/>
      <c r="DR34" s="611"/>
      <c r="DS34" s="611"/>
      <c r="DT34" s="611"/>
      <c r="DU34" s="611"/>
      <c r="DV34" s="612"/>
      <c r="DW34" s="615">
        <v>13.4</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617312</v>
      </c>
      <c r="S35" s="611"/>
      <c r="T35" s="611"/>
      <c r="U35" s="611"/>
      <c r="V35" s="611"/>
      <c r="W35" s="611"/>
      <c r="X35" s="611"/>
      <c r="Y35" s="612"/>
      <c r="Z35" s="613">
        <v>3.5</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39732</v>
      </c>
      <c r="CS35" s="643"/>
      <c r="CT35" s="643"/>
      <c r="CU35" s="643"/>
      <c r="CV35" s="643"/>
      <c r="CW35" s="643"/>
      <c r="CX35" s="643"/>
      <c r="CY35" s="644"/>
      <c r="CZ35" s="615">
        <v>0.2</v>
      </c>
      <c r="DA35" s="641"/>
      <c r="DB35" s="641"/>
      <c r="DC35" s="645"/>
      <c r="DD35" s="619">
        <v>23677</v>
      </c>
      <c r="DE35" s="643"/>
      <c r="DF35" s="643"/>
      <c r="DG35" s="643"/>
      <c r="DH35" s="643"/>
      <c r="DI35" s="643"/>
      <c r="DJ35" s="643"/>
      <c r="DK35" s="644"/>
      <c r="DL35" s="619">
        <v>23677</v>
      </c>
      <c r="DM35" s="643"/>
      <c r="DN35" s="643"/>
      <c r="DO35" s="643"/>
      <c r="DP35" s="643"/>
      <c r="DQ35" s="643"/>
      <c r="DR35" s="643"/>
      <c r="DS35" s="643"/>
      <c r="DT35" s="643"/>
      <c r="DU35" s="643"/>
      <c r="DV35" s="644"/>
      <c r="DW35" s="615">
        <v>0.3</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640821</v>
      </c>
      <c r="S36" s="611"/>
      <c r="T36" s="611"/>
      <c r="U36" s="611"/>
      <c r="V36" s="611"/>
      <c r="W36" s="611"/>
      <c r="X36" s="611"/>
      <c r="Y36" s="612"/>
      <c r="Z36" s="613">
        <v>3.6</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1884869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85474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2674900</v>
      </c>
      <c r="CS36" s="611"/>
      <c r="CT36" s="611"/>
      <c r="CU36" s="611"/>
      <c r="CV36" s="611"/>
      <c r="CW36" s="611"/>
      <c r="CX36" s="611"/>
      <c r="CY36" s="612"/>
      <c r="CZ36" s="615">
        <v>15.5</v>
      </c>
      <c r="DA36" s="641"/>
      <c r="DB36" s="641"/>
      <c r="DC36" s="645"/>
      <c r="DD36" s="619">
        <v>2034194</v>
      </c>
      <c r="DE36" s="611"/>
      <c r="DF36" s="611"/>
      <c r="DG36" s="611"/>
      <c r="DH36" s="611"/>
      <c r="DI36" s="611"/>
      <c r="DJ36" s="611"/>
      <c r="DK36" s="612"/>
      <c r="DL36" s="619">
        <v>1384544</v>
      </c>
      <c r="DM36" s="611"/>
      <c r="DN36" s="611"/>
      <c r="DO36" s="611"/>
      <c r="DP36" s="611"/>
      <c r="DQ36" s="611"/>
      <c r="DR36" s="611"/>
      <c r="DS36" s="611"/>
      <c r="DT36" s="611"/>
      <c r="DU36" s="611"/>
      <c r="DV36" s="612"/>
      <c r="DW36" s="615">
        <v>18.100000000000001</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366682</v>
      </c>
      <c r="S37" s="611"/>
      <c r="T37" s="611"/>
      <c r="U37" s="611"/>
      <c r="V37" s="611"/>
      <c r="W37" s="611"/>
      <c r="X37" s="611"/>
      <c r="Y37" s="612"/>
      <c r="Z37" s="613">
        <v>2.1</v>
      </c>
      <c r="AA37" s="613"/>
      <c r="AB37" s="613"/>
      <c r="AC37" s="613"/>
      <c r="AD37" s="614">
        <v>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524573</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75894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889273</v>
      </c>
      <c r="CS37" s="643"/>
      <c r="CT37" s="643"/>
      <c r="CU37" s="643"/>
      <c r="CV37" s="643"/>
      <c r="CW37" s="643"/>
      <c r="CX37" s="643"/>
      <c r="CY37" s="644"/>
      <c r="CZ37" s="615">
        <v>5.0999999999999996</v>
      </c>
      <c r="DA37" s="641"/>
      <c r="DB37" s="641"/>
      <c r="DC37" s="645"/>
      <c r="DD37" s="619">
        <v>866455</v>
      </c>
      <c r="DE37" s="643"/>
      <c r="DF37" s="643"/>
      <c r="DG37" s="643"/>
      <c r="DH37" s="643"/>
      <c r="DI37" s="643"/>
      <c r="DJ37" s="643"/>
      <c r="DK37" s="644"/>
      <c r="DL37" s="619">
        <v>765920</v>
      </c>
      <c r="DM37" s="643"/>
      <c r="DN37" s="643"/>
      <c r="DO37" s="643"/>
      <c r="DP37" s="643"/>
      <c r="DQ37" s="643"/>
      <c r="DR37" s="643"/>
      <c r="DS37" s="643"/>
      <c r="DT37" s="643"/>
      <c r="DU37" s="643"/>
      <c r="DV37" s="644"/>
      <c r="DW37" s="615">
        <v>10</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1671754</v>
      </c>
      <c r="S38" s="611"/>
      <c r="T38" s="611"/>
      <c r="U38" s="611"/>
      <c r="V38" s="611"/>
      <c r="W38" s="611"/>
      <c r="X38" s="611"/>
      <c r="Y38" s="612"/>
      <c r="Z38" s="613">
        <v>9.5</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17363</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3621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1342933</v>
      </c>
      <c r="CS38" s="611"/>
      <c r="CT38" s="611"/>
      <c r="CU38" s="611"/>
      <c r="CV38" s="611"/>
      <c r="CW38" s="611"/>
      <c r="CX38" s="611"/>
      <c r="CY38" s="612"/>
      <c r="CZ38" s="615">
        <v>7.8</v>
      </c>
      <c r="DA38" s="641"/>
      <c r="DB38" s="641"/>
      <c r="DC38" s="645"/>
      <c r="DD38" s="619">
        <v>1099254</v>
      </c>
      <c r="DE38" s="611"/>
      <c r="DF38" s="611"/>
      <c r="DG38" s="611"/>
      <c r="DH38" s="611"/>
      <c r="DI38" s="611"/>
      <c r="DJ38" s="611"/>
      <c r="DK38" s="612"/>
      <c r="DL38" s="619">
        <v>1080000</v>
      </c>
      <c r="DM38" s="611"/>
      <c r="DN38" s="611"/>
      <c r="DO38" s="611"/>
      <c r="DP38" s="611"/>
      <c r="DQ38" s="611"/>
      <c r="DR38" s="611"/>
      <c r="DS38" s="611"/>
      <c r="DT38" s="611"/>
      <c r="DU38" s="611"/>
      <c r="DV38" s="612"/>
      <c r="DW38" s="615">
        <v>14.1</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5952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857115</v>
      </c>
      <c r="CS39" s="643"/>
      <c r="CT39" s="643"/>
      <c r="CU39" s="643"/>
      <c r="CV39" s="643"/>
      <c r="CW39" s="643"/>
      <c r="CX39" s="643"/>
      <c r="CY39" s="644"/>
      <c r="CZ39" s="615">
        <v>5</v>
      </c>
      <c r="DA39" s="641"/>
      <c r="DB39" s="641"/>
      <c r="DC39" s="645"/>
      <c r="DD39" s="619">
        <v>260068</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51354</v>
      </c>
      <c r="S40" s="611"/>
      <c r="T40" s="611"/>
      <c r="U40" s="611"/>
      <c r="V40" s="611"/>
      <c r="W40" s="611"/>
      <c r="X40" s="611"/>
      <c r="Y40" s="612"/>
      <c r="Z40" s="613">
        <v>0.3</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120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215000</v>
      </c>
      <c r="CS40" s="611"/>
      <c r="CT40" s="611"/>
      <c r="CU40" s="611"/>
      <c r="CV40" s="611"/>
      <c r="CW40" s="611"/>
      <c r="CX40" s="611"/>
      <c r="CY40" s="612"/>
      <c r="CZ40" s="615">
        <v>1.2</v>
      </c>
      <c r="DA40" s="641"/>
      <c r="DB40" s="641"/>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17611754</v>
      </c>
      <c r="S41" s="683"/>
      <c r="T41" s="683"/>
      <c r="U41" s="683"/>
      <c r="V41" s="683"/>
      <c r="W41" s="683"/>
      <c r="X41" s="683"/>
      <c r="Y41" s="687"/>
      <c r="Z41" s="688">
        <v>100</v>
      </c>
      <c r="AA41" s="688"/>
      <c r="AB41" s="688"/>
      <c r="AC41" s="688"/>
      <c r="AD41" s="689">
        <v>7601401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315608</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1"/>
      <c r="DB41" s="641"/>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1027325</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443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2905202</v>
      </c>
      <c r="CS42" s="643"/>
      <c r="CT42" s="643"/>
      <c r="CU42" s="643"/>
      <c r="CV42" s="643"/>
      <c r="CW42" s="643"/>
      <c r="CX42" s="643"/>
      <c r="CY42" s="644"/>
      <c r="CZ42" s="615">
        <v>16.8</v>
      </c>
      <c r="DA42" s="641"/>
      <c r="DB42" s="641"/>
      <c r="DC42" s="645"/>
      <c r="DD42" s="619">
        <v>350302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84526</v>
      </c>
      <c r="CS43" s="643"/>
      <c r="CT43" s="643"/>
      <c r="CU43" s="643"/>
      <c r="CV43" s="643"/>
      <c r="CW43" s="643"/>
      <c r="CX43" s="643"/>
      <c r="CY43" s="644"/>
      <c r="CZ43" s="615">
        <v>0.5</v>
      </c>
      <c r="DA43" s="641"/>
      <c r="DB43" s="641"/>
      <c r="DC43" s="645"/>
      <c r="DD43" s="619">
        <v>69610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2852583</v>
      </c>
      <c r="CS44" s="611"/>
      <c r="CT44" s="611"/>
      <c r="CU44" s="611"/>
      <c r="CV44" s="611"/>
      <c r="CW44" s="611"/>
      <c r="CX44" s="611"/>
      <c r="CY44" s="612"/>
      <c r="CZ44" s="615">
        <v>16.5</v>
      </c>
      <c r="DA44" s="616"/>
      <c r="DB44" s="616"/>
      <c r="DC44" s="622"/>
      <c r="DD44" s="619">
        <v>343075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721939</v>
      </c>
      <c r="CS45" s="643"/>
      <c r="CT45" s="643"/>
      <c r="CU45" s="643"/>
      <c r="CV45" s="643"/>
      <c r="CW45" s="643"/>
      <c r="CX45" s="643"/>
      <c r="CY45" s="644"/>
      <c r="CZ45" s="615">
        <v>4.2</v>
      </c>
      <c r="DA45" s="641"/>
      <c r="DB45" s="641"/>
      <c r="DC45" s="645"/>
      <c r="DD45" s="619">
        <v>48136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2048944</v>
      </c>
      <c r="CS46" s="611"/>
      <c r="CT46" s="611"/>
      <c r="CU46" s="611"/>
      <c r="CV46" s="611"/>
      <c r="CW46" s="611"/>
      <c r="CX46" s="611"/>
      <c r="CY46" s="612"/>
      <c r="CZ46" s="615">
        <v>11.9</v>
      </c>
      <c r="DA46" s="616"/>
      <c r="DB46" s="616"/>
      <c r="DC46" s="622"/>
      <c r="DD46" s="619">
        <v>286989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52619</v>
      </c>
      <c r="CS47" s="643"/>
      <c r="CT47" s="643"/>
      <c r="CU47" s="643"/>
      <c r="CV47" s="643"/>
      <c r="CW47" s="643"/>
      <c r="CX47" s="643"/>
      <c r="CY47" s="644"/>
      <c r="CZ47" s="615">
        <v>0.3</v>
      </c>
      <c r="DA47" s="641"/>
      <c r="DB47" s="641"/>
      <c r="DC47" s="645"/>
      <c r="DD47" s="619">
        <v>7227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17280211</v>
      </c>
      <c r="CS49" s="669"/>
      <c r="CT49" s="669"/>
      <c r="CU49" s="669"/>
      <c r="CV49" s="669"/>
      <c r="CW49" s="669"/>
      <c r="CX49" s="669"/>
      <c r="CY49" s="698"/>
      <c r="CZ49" s="690">
        <v>100</v>
      </c>
      <c r="DA49" s="699"/>
      <c r="DB49" s="699"/>
      <c r="DC49" s="700"/>
      <c r="DD49" s="701">
        <v>9163026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7r3VIX5aduRQKNRKACmb869bF/cJ1OSF27Rh3a3cX0D0rnA9Tz6jeyNq/mZpy02OCDM5NRM4VKQ01Lmv9gXOXQ==" saltValue="u4BXpGyoy2iwGEVZpkxI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17612</v>
      </c>
      <c r="R7" s="740"/>
      <c r="S7" s="740"/>
      <c r="T7" s="740"/>
      <c r="U7" s="740"/>
      <c r="V7" s="740">
        <v>17280</v>
      </c>
      <c r="W7" s="740"/>
      <c r="X7" s="740"/>
      <c r="Y7" s="740"/>
      <c r="Z7" s="740"/>
      <c r="AA7" s="740">
        <v>332</v>
      </c>
      <c r="AB7" s="740"/>
      <c r="AC7" s="740"/>
      <c r="AD7" s="740"/>
      <c r="AE7" s="741"/>
      <c r="AF7" s="742">
        <v>258</v>
      </c>
      <c r="AG7" s="743"/>
      <c r="AH7" s="743"/>
      <c r="AI7" s="743"/>
      <c r="AJ7" s="744"/>
      <c r="AK7" s="745">
        <v>602</v>
      </c>
      <c r="AL7" s="746"/>
      <c r="AM7" s="746"/>
      <c r="AN7" s="746"/>
      <c r="AO7" s="746"/>
      <c r="AP7" s="746">
        <v>13700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t="s">
        <v>551</v>
      </c>
      <c r="BS7" s="733" t="s">
        <v>552</v>
      </c>
      <c r="BT7" s="734"/>
      <c r="BU7" s="734"/>
      <c r="BV7" s="734"/>
      <c r="BW7" s="734"/>
      <c r="BX7" s="734"/>
      <c r="BY7" s="734"/>
      <c r="BZ7" s="734"/>
      <c r="CA7" s="734"/>
      <c r="CB7" s="734"/>
      <c r="CC7" s="734"/>
      <c r="CD7" s="734"/>
      <c r="CE7" s="734"/>
      <c r="CF7" s="734"/>
      <c r="CG7" s="749"/>
      <c r="CH7" s="730">
        <v>0</v>
      </c>
      <c r="CI7" s="731"/>
      <c r="CJ7" s="731"/>
      <c r="CK7" s="731"/>
      <c r="CL7" s="732"/>
      <c r="CM7" s="730">
        <v>37</v>
      </c>
      <c r="CN7" s="731"/>
      <c r="CO7" s="731"/>
      <c r="CP7" s="731"/>
      <c r="CQ7" s="732"/>
      <c r="CR7" s="730">
        <v>2</v>
      </c>
      <c r="CS7" s="731"/>
      <c r="CT7" s="731"/>
      <c r="CU7" s="731"/>
      <c r="CV7" s="732"/>
      <c r="CW7" s="730">
        <v>0</v>
      </c>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f>Q7</f>
        <v>17612</v>
      </c>
      <c r="R23" s="780"/>
      <c r="S23" s="780"/>
      <c r="T23" s="780"/>
      <c r="U23" s="780"/>
      <c r="V23" s="780">
        <f t="shared" ref="V23" si="0">V7</f>
        <v>17280</v>
      </c>
      <c r="W23" s="780"/>
      <c r="X23" s="780"/>
      <c r="Y23" s="780"/>
      <c r="Z23" s="780"/>
      <c r="AA23" s="780">
        <f t="shared" ref="AA23" si="1">AA7</f>
        <v>332</v>
      </c>
      <c r="AB23" s="780"/>
      <c r="AC23" s="780"/>
      <c r="AD23" s="780"/>
      <c r="AE23" s="781"/>
      <c r="AF23" s="782">
        <v>258</v>
      </c>
      <c r="AG23" s="780"/>
      <c r="AH23" s="780"/>
      <c r="AI23" s="780"/>
      <c r="AJ23" s="783"/>
      <c r="AK23" s="784"/>
      <c r="AL23" s="785"/>
      <c r="AM23" s="785"/>
      <c r="AN23" s="785"/>
      <c r="AO23" s="785"/>
      <c r="AP23" s="780">
        <f t="shared" ref="AP23" si="2">AP7</f>
        <v>13700</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3857</v>
      </c>
      <c r="R28" s="810"/>
      <c r="S28" s="810"/>
      <c r="T28" s="810"/>
      <c r="U28" s="810"/>
      <c r="V28" s="810">
        <v>3772</v>
      </c>
      <c r="W28" s="810"/>
      <c r="X28" s="810"/>
      <c r="Y28" s="810"/>
      <c r="Z28" s="810"/>
      <c r="AA28" s="810">
        <v>85</v>
      </c>
      <c r="AB28" s="810"/>
      <c r="AC28" s="810"/>
      <c r="AD28" s="810"/>
      <c r="AE28" s="811"/>
      <c r="AF28" s="812">
        <v>85</v>
      </c>
      <c r="AG28" s="810"/>
      <c r="AH28" s="810"/>
      <c r="AI28" s="810"/>
      <c r="AJ28" s="813"/>
      <c r="AK28" s="814">
        <v>396</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462</v>
      </c>
      <c r="R29" s="771"/>
      <c r="S29" s="771"/>
      <c r="T29" s="771"/>
      <c r="U29" s="771"/>
      <c r="V29" s="771">
        <v>457</v>
      </c>
      <c r="W29" s="771"/>
      <c r="X29" s="771"/>
      <c r="Y29" s="771"/>
      <c r="Z29" s="771"/>
      <c r="AA29" s="771">
        <v>5</v>
      </c>
      <c r="AB29" s="771"/>
      <c r="AC29" s="771"/>
      <c r="AD29" s="771"/>
      <c r="AE29" s="772"/>
      <c r="AF29" s="773">
        <v>5</v>
      </c>
      <c r="AG29" s="774"/>
      <c r="AH29" s="774"/>
      <c r="AI29" s="774"/>
      <c r="AJ29" s="775"/>
      <c r="AK29" s="821">
        <v>129</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536</v>
      </c>
      <c r="R30" s="771"/>
      <c r="S30" s="771"/>
      <c r="T30" s="771"/>
      <c r="U30" s="771"/>
      <c r="V30" s="771">
        <v>463</v>
      </c>
      <c r="W30" s="771"/>
      <c r="X30" s="771"/>
      <c r="Y30" s="771"/>
      <c r="Z30" s="771"/>
      <c r="AA30" s="771">
        <v>73</v>
      </c>
      <c r="AB30" s="771"/>
      <c r="AC30" s="771"/>
      <c r="AD30" s="771"/>
      <c r="AE30" s="772"/>
      <c r="AF30" s="773">
        <v>911</v>
      </c>
      <c r="AG30" s="774"/>
      <c r="AH30" s="774"/>
      <c r="AI30" s="774"/>
      <c r="AJ30" s="775"/>
      <c r="AK30" s="821">
        <v>17</v>
      </c>
      <c r="AL30" s="817"/>
      <c r="AM30" s="817"/>
      <c r="AN30" s="817"/>
      <c r="AO30" s="817"/>
      <c r="AP30" s="817">
        <v>2129</v>
      </c>
      <c r="AQ30" s="817"/>
      <c r="AR30" s="817"/>
      <c r="AS30" s="817"/>
      <c r="AT30" s="817"/>
      <c r="AU30" s="817">
        <v>102</v>
      </c>
      <c r="AV30" s="817"/>
      <c r="AW30" s="817"/>
      <c r="AX30" s="817"/>
      <c r="AY30" s="817"/>
      <c r="AZ30" s="818" t="s">
        <v>545</v>
      </c>
      <c r="BA30" s="818"/>
      <c r="BB30" s="818"/>
      <c r="BC30" s="818"/>
      <c r="BD30" s="818"/>
      <c r="BE30" s="819" t="s">
        <v>391</v>
      </c>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392</v>
      </c>
      <c r="C31" s="768"/>
      <c r="D31" s="768"/>
      <c r="E31" s="768"/>
      <c r="F31" s="768"/>
      <c r="G31" s="768"/>
      <c r="H31" s="768"/>
      <c r="I31" s="768"/>
      <c r="J31" s="768"/>
      <c r="K31" s="768"/>
      <c r="L31" s="768"/>
      <c r="M31" s="768"/>
      <c r="N31" s="768"/>
      <c r="O31" s="768"/>
      <c r="P31" s="769"/>
      <c r="Q31" s="770">
        <v>972</v>
      </c>
      <c r="R31" s="771"/>
      <c r="S31" s="771"/>
      <c r="T31" s="771"/>
      <c r="U31" s="771"/>
      <c r="V31" s="771">
        <v>957</v>
      </c>
      <c r="W31" s="771"/>
      <c r="X31" s="771"/>
      <c r="Y31" s="771"/>
      <c r="Z31" s="771"/>
      <c r="AA31" s="771">
        <v>15</v>
      </c>
      <c r="AB31" s="771"/>
      <c r="AC31" s="771"/>
      <c r="AD31" s="771"/>
      <c r="AE31" s="772"/>
      <c r="AF31" s="773">
        <v>345</v>
      </c>
      <c r="AG31" s="774"/>
      <c r="AH31" s="774"/>
      <c r="AI31" s="774"/>
      <c r="AJ31" s="775"/>
      <c r="AK31" s="821">
        <v>525</v>
      </c>
      <c r="AL31" s="817"/>
      <c r="AM31" s="817"/>
      <c r="AN31" s="817"/>
      <c r="AO31" s="817"/>
      <c r="AP31" s="817">
        <v>6693</v>
      </c>
      <c r="AQ31" s="817"/>
      <c r="AR31" s="817"/>
      <c r="AS31" s="817"/>
      <c r="AT31" s="817"/>
      <c r="AU31" s="817">
        <v>5281</v>
      </c>
      <c r="AV31" s="817"/>
      <c r="AW31" s="817"/>
      <c r="AX31" s="817"/>
      <c r="AY31" s="817"/>
      <c r="AZ31" s="818" t="s">
        <v>545</v>
      </c>
      <c r="BA31" s="818"/>
      <c r="BB31" s="818"/>
      <c r="BC31" s="818"/>
      <c r="BD31" s="818"/>
      <c r="BE31" s="819" t="s">
        <v>391</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1347</v>
      </c>
      <c r="AG63" s="831"/>
      <c r="AH63" s="831"/>
      <c r="AI63" s="831"/>
      <c r="AJ63" s="832"/>
      <c r="AK63" s="833"/>
      <c r="AL63" s="828"/>
      <c r="AM63" s="828"/>
      <c r="AN63" s="828"/>
      <c r="AO63" s="828"/>
      <c r="AP63" s="831">
        <f>SUM(AP28:AT31)</f>
        <v>8822</v>
      </c>
      <c r="AQ63" s="831"/>
      <c r="AR63" s="831"/>
      <c r="AS63" s="831"/>
      <c r="AT63" s="831"/>
      <c r="AU63" s="831">
        <f>SUM(AU28:AY31)</f>
        <v>5383</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546</v>
      </c>
      <c r="C68" s="857"/>
      <c r="D68" s="857"/>
      <c r="E68" s="857"/>
      <c r="F68" s="857"/>
      <c r="G68" s="857"/>
      <c r="H68" s="857"/>
      <c r="I68" s="857"/>
      <c r="J68" s="857"/>
      <c r="K68" s="857"/>
      <c r="L68" s="857"/>
      <c r="M68" s="857"/>
      <c r="N68" s="857"/>
      <c r="O68" s="857"/>
      <c r="P68" s="858"/>
      <c r="Q68" s="859">
        <v>432</v>
      </c>
      <c r="R68" s="853"/>
      <c r="S68" s="853"/>
      <c r="T68" s="853"/>
      <c r="U68" s="853"/>
      <c r="V68" s="853">
        <v>402</v>
      </c>
      <c r="W68" s="853"/>
      <c r="X68" s="853"/>
      <c r="Y68" s="853"/>
      <c r="Z68" s="853"/>
      <c r="AA68" s="853">
        <v>29</v>
      </c>
      <c r="AB68" s="853"/>
      <c r="AC68" s="853"/>
      <c r="AD68" s="853"/>
      <c r="AE68" s="853"/>
      <c r="AF68" s="853">
        <v>29</v>
      </c>
      <c r="AG68" s="853"/>
      <c r="AH68" s="853"/>
      <c r="AI68" s="853"/>
      <c r="AJ68" s="853"/>
      <c r="AK68" s="853">
        <v>34</v>
      </c>
      <c r="AL68" s="853"/>
      <c r="AM68" s="853"/>
      <c r="AN68" s="853"/>
      <c r="AO68" s="853"/>
      <c r="AP68" s="853">
        <v>54</v>
      </c>
      <c r="AQ68" s="853"/>
      <c r="AR68" s="853"/>
      <c r="AS68" s="853"/>
      <c r="AT68" s="853"/>
      <c r="AU68" s="853">
        <v>22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547</v>
      </c>
      <c r="C69" s="861"/>
      <c r="D69" s="861"/>
      <c r="E69" s="861"/>
      <c r="F69" s="861"/>
      <c r="G69" s="861"/>
      <c r="H69" s="861"/>
      <c r="I69" s="861"/>
      <c r="J69" s="861"/>
      <c r="K69" s="861"/>
      <c r="L69" s="861"/>
      <c r="M69" s="861"/>
      <c r="N69" s="861"/>
      <c r="O69" s="861"/>
      <c r="P69" s="862"/>
      <c r="Q69" s="863">
        <v>21237</v>
      </c>
      <c r="R69" s="817"/>
      <c r="S69" s="817"/>
      <c r="T69" s="817"/>
      <c r="U69" s="817"/>
      <c r="V69" s="817">
        <v>20669</v>
      </c>
      <c r="W69" s="817"/>
      <c r="X69" s="817"/>
      <c r="Y69" s="817"/>
      <c r="Z69" s="817"/>
      <c r="AA69" s="817">
        <v>568</v>
      </c>
      <c r="AB69" s="817"/>
      <c r="AC69" s="817"/>
      <c r="AD69" s="817"/>
      <c r="AE69" s="817"/>
      <c r="AF69" s="817">
        <v>568</v>
      </c>
      <c r="AG69" s="817"/>
      <c r="AH69" s="817"/>
      <c r="AI69" s="817"/>
      <c r="AJ69" s="817"/>
      <c r="AK69" s="817">
        <v>2800</v>
      </c>
      <c r="AL69" s="817"/>
      <c r="AM69" s="817"/>
      <c r="AN69" s="817"/>
      <c r="AO69" s="817"/>
      <c r="AP69" s="817">
        <v>2310</v>
      </c>
      <c r="AQ69" s="817"/>
      <c r="AR69" s="817"/>
      <c r="AS69" s="817"/>
      <c r="AT69" s="817"/>
      <c r="AU69" s="817">
        <v>406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548</v>
      </c>
      <c r="C70" s="861"/>
      <c r="D70" s="861"/>
      <c r="E70" s="861"/>
      <c r="F70" s="861"/>
      <c r="G70" s="861"/>
      <c r="H70" s="861"/>
      <c r="I70" s="861"/>
      <c r="J70" s="861"/>
      <c r="K70" s="861"/>
      <c r="L70" s="861"/>
      <c r="M70" s="861"/>
      <c r="N70" s="861"/>
      <c r="O70" s="861"/>
      <c r="P70" s="862"/>
      <c r="Q70" s="863">
        <v>138912</v>
      </c>
      <c r="R70" s="817"/>
      <c r="S70" s="817"/>
      <c r="T70" s="817"/>
      <c r="U70" s="817"/>
      <c r="V70" s="817">
        <v>136898</v>
      </c>
      <c r="W70" s="817"/>
      <c r="X70" s="817"/>
      <c r="Y70" s="817"/>
      <c r="Z70" s="817"/>
      <c r="AA70" s="817">
        <v>2014</v>
      </c>
      <c r="AB70" s="817"/>
      <c r="AC70" s="817"/>
      <c r="AD70" s="817"/>
      <c r="AE70" s="817"/>
      <c r="AF70" s="817">
        <v>2014</v>
      </c>
      <c r="AG70" s="817"/>
      <c r="AH70" s="817"/>
      <c r="AI70" s="817"/>
      <c r="AJ70" s="817"/>
      <c r="AK70" s="817">
        <v>1088</v>
      </c>
      <c r="AL70" s="817"/>
      <c r="AM70" s="817"/>
      <c r="AN70" s="817"/>
      <c r="AO70" s="817"/>
      <c r="AP70" s="817" t="s">
        <v>558</v>
      </c>
      <c r="AQ70" s="817"/>
      <c r="AR70" s="817"/>
      <c r="AS70" s="817"/>
      <c r="AT70" s="817"/>
      <c r="AU70" s="817" t="s">
        <v>558</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549</v>
      </c>
      <c r="C71" s="861"/>
      <c r="D71" s="861"/>
      <c r="E71" s="861"/>
      <c r="F71" s="861"/>
      <c r="G71" s="861"/>
      <c r="H71" s="861"/>
      <c r="I71" s="861"/>
      <c r="J71" s="861"/>
      <c r="K71" s="861"/>
      <c r="L71" s="861"/>
      <c r="M71" s="861"/>
      <c r="N71" s="861"/>
      <c r="O71" s="861"/>
      <c r="P71" s="862"/>
      <c r="Q71" s="863">
        <v>2796</v>
      </c>
      <c r="R71" s="817"/>
      <c r="S71" s="817"/>
      <c r="T71" s="817"/>
      <c r="U71" s="817"/>
      <c r="V71" s="817">
        <v>2591</v>
      </c>
      <c r="W71" s="817"/>
      <c r="X71" s="817"/>
      <c r="Y71" s="817"/>
      <c r="Z71" s="817"/>
      <c r="AA71" s="817">
        <v>206</v>
      </c>
      <c r="AB71" s="817"/>
      <c r="AC71" s="817"/>
      <c r="AD71" s="817"/>
      <c r="AE71" s="817"/>
      <c r="AF71" s="817">
        <v>206</v>
      </c>
      <c r="AG71" s="817"/>
      <c r="AH71" s="817"/>
      <c r="AI71" s="817"/>
      <c r="AJ71" s="817"/>
      <c r="AK71" s="817">
        <v>18</v>
      </c>
      <c r="AL71" s="817"/>
      <c r="AM71" s="817"/>
      <c r="AN71" s="817"/>
      <c r="AO71" s="817"/>
      <c r="AP71" s="817" t="s">
        <v>558</v>
      </c>
      <c r="AQ71" s="817"/>
      <c r="AR71" s="817"/>
      <c r="AS71" s="817"/>
      <c r="AT71" s="817"/>
      <c r="AU71" s="817" t="s">
        <v>558</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550</v>
      </c>
      <c r="C72" s="861"/>
      <c r="D72" s="861"/>
      <c r="E72" s="861"/>
      <c r="F72" s="861"/>
      <c r="G72" s="861"/>
      <c r="H72" s="861"/>
      <c r="I72" s="861"/>
      <c r="J72" s="861"/>
      <c r="K72" s="861"/>
      <c r="L72" s="861"/>
      <c r="M72" s="861"/>
      <c r="N72" s="861"/>
      <c r="O72" s="861"/>
      <c r="P72" s="862"/>
      <c r="Q72" s="863">
        <v>2841</v>
      </c>
      <c r="R72" s="817"/>
      <c r="S72" s="817"/>
      <c r="T72" s="817"/>
      <c r="U72" s="817"/>
      <c r="V72" s="817">
        <v>2771</v>
      </c>
      <c r="W72" s="817"/>
      <c r="X72" s="817"/>
      <c r="Y72" s="817"/>
      <c r="Z72" s="817"/>
      <c r="AA72" s="817">
        <v>70</v>
      </c>
      <c r="AB72" s="817"/>
      <c r="AC72" s="817"/>
      <c r="AD72" s="817"/>
      <c r="AE72" s="817"/>
      <c r="AF72" s="817">
        <v>70</v>
      </c>
      <c r="AG72" s="817"/>
      <c r="AH72" s="817"/>
      <c r="AI72" s="817"/>
      <c r="AJ72" s="817"/>
      <c r="AK72" s="817">
        <v>2</v>
      </c>
      <c r="AL72" s="817"/>
      <c r="AM72" s="817"/>
      <c r="AN72" s="817"/>
      <c r="AO72" s="817"/>
      <c r="AP72" s="817">
        <v>5257</v>
      </c>
      <c r="AQ72" s="817"/>
      <c r="AR72" s="817"/>
      <c r="AS72" s="817"/>
      <c r="AT72" s="817"/>
      <c r="AU72" s="817">
        <v>660</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SUM(AF68:AJ72)</f>
        <v>2887</v>
      </c>
      <c r="AG88" s="831"/>
      <c r="AH88" s="831"/>
      <c r="AI88" s="831"/>
      <c r="AJ88" s="831"/>
      <c r="AK88" s="828"/>
      <c r="AL88" s="828"/>
      <c r="AM88" s="828"/>
      <c r="AN88" s="828"/>
      <c r="AO88" s="828"/>
      <c r="AP88" s="831">
        <f t="shared" ref="AP88" si="3">SUM(AP68:AT72)</f>
        <v>7621</v>
      </c>
      <c r="AQ88" s="831"/>
      <c r="AR88" s="831"/>
      <c r="AS88" s="831"/>
      <c r="AT88" s="831"/>
      <c r="AU88" s="831">
        <f t="shared" ref="AU88" si="4">SUM(AU68:AY72)</f>
        <v>1088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CR7</f>
        <v>2</v>
      </c>
      <c r="CS102" s="839"/>
      <c r="CT102" s="839"/>
      <c r="CU102" s="839"/>
      <c r="CV102" s="878"/>
      <c r="CW102" s="877">
        <f>CW7</f>
        <v>0</v>
      </c>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2">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941932</v>
      </c>
      <c r="AB110" s="887"/>
      <c r="AC110" s="887"/>
      <c r="AD110" s="887"/>
      <c r="AE110" s="888"/>
      <c r="AF110" s="889">
        <v>1005129</v>
      </c>
      <c r="AG110" s="887"/>
      <c r="AH110" s="887"/>
      <c r="AI110" s="887"/>
      <c r="AJ110" s="888"/>
      <c r="AK110" s="889">
        <v>1012226</v>
      </c>
      <c r="AL110" s="887"/>
      <c r="AM110" s="887"/>
      <c r="AN110" s="887"/>
      <c r="AO110" s="888"/>
      <c r="AP110" s="890">
        <v>15.3</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12339626</v>
      </c>
      <c r="BR110" s="918"/>
      <c r="BS110" s="918"/>
      <c r="BT110" s="918"/>
      <c r="BU110" s="918"/>
      <c r="BV110" s="918">
        <v>12978115</v>
      </c>
      <c r="BW110" s="918"/>
      <c r="BX110" s="918"/>
      <c r="BY110" s="918"/>
      <c r="BZ110" s="918"/>
      <c r="CA110" s="918">
        <v>13700171</v>
      </c>
      <c r="CB110" s="918"/>
      <c r="CC110" s="918"/>
      <c r="CD110" s="918"/>
      <c r="CE110" s="918"/>
      <c r="CF110" s="931">
        <v>206.5</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438002</v>
      </c>
      <c r="DH110" s="918"/>
      <c r="DI110" s="918"/>
      <c r="DJ110" s="918"/>
      <c r="DK110" s="918"/>
      <c r="DL110" s="918">
        <v>422997</v>
      </c>
      <c r="DM110" s="918"/>
      <c r="DN110" s="918"/>
      <c r="DO110" s="918"/>
      <c r="DP110" s="918"/>
      <c r="DQ110" s="918">
        <v>407904</v>
      </c>
      <c r="DR110" s="918"/>
      <c r="DS110" s="918"/>
      <c r="DT110" s="918"/>
      <c r="DU110" s="918"/>
      <c r="DV110" s="919">
        <v>6.1</v>
      </c>
      <c r="DW110" s="919"/>
      <c r="DX110" s="919"/>
      <c r="DY110" s="919"/>
      <c r="DZ110" s="920"/>
    </row>
    <row r="111" spans="1:131" s="224" customFormat="1" ht="26.25" customHeight="1" x14ac:dyDescent="0.2">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438002</v>
      </c>
      <c r="BR111" s="913"/>
      <c r="BS111" s="913"/>
      <c r="BT111" s="913"/>
      <c r="BU111" s="913"/>
      <c r="BV111" s="913">
        <v>422997</v>
      </c>
      <c r="BW111" s="913"/>
      <c r="BX111" s="913"/>
      <c r="BY111" s="913"/>
      <c r="BZ111" s="913"/>
      <c r="CA111" s="913">
        <v>407904</v>
      </c>
      <c r="CB111" s="913"/>
      <c r="CC111" s="913"/>
      <c r="CD111" s="913"/>
      <c r="CE111" s="913"/>
      <c r="CF111" s="907">
        <v>6.1</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4836575</v>
      </c>
      <c r="BR112" s="913"/>
      <c r="BS112" s="913"/>
      <c r="BT112" s="913"/>
      <c r="BU112" s="913"/>
      <c r="BV112" s="913">
        <v>4866736</v>
      </c>
      <c r="BW112" s="913"/>
      <c r="BX112" s="913"/>
      <c r="BY112" s="913"/>
      <c r="BZ112" s="913"/>
      <c r="CA112" s="913">
        <v>5382917</v>
      </c>
      <c r="CB112" s="913"/>
      <c r="CC112" s="913"/>
      <c r="CD112" s="913"/>
      <c r="CE112" s="913"/>
      <c r="CF112" s="907">
        <v>81.099999999999994</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312565</v>
      </c>
      <c r="AB113" s="925"/>
      <c r="AC113" s="925"/>
      <c r="AD113" s="925"/>
      <c r="AE113" s="926"/>
      <c r="AF113" s="927">
        <v>368508</v>
      </c>
      <c r="AG113" s="925"/>
      <c r="AH113" s="925"/>
      <c r="AI113" s="925"/>
      <c r="AJ113" s="926"/>
      <c r="AK113" s="927">
        <v>364833</v>
      </c>
      <c r="AL113" s="925"/>
      <c r="AM113" s="925"/>
      <c r="AN113" s="925"/>
      <c r="AO113" s="926"/>
      <c r="AP113" s="928">
        <v>5.5</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1240421</v>
      </c>
      <c r="BR113" s="913"/>
      <c r="BS113" s="913"/>
      <c r="BT113" s="913"/>
      <c r="BU113" s="913"/>
      <c r="BV113" s="913">
        <v>1230832</v>
      </c>
      <c r="BW113" s="913"/>
      <c r="BX113" s="913"/>
      <c r="BY113" s="913"/>
      <c r="BZ113" s="913"/>
      <c r="CA113" s="913">
        <v>1088369</v>
      </c>
      <c r="CB113" s="913"/>
      <c r="CC113" s="913"/>
      <c r="CD113" s="913"/>
      <c r="CE113" s="913"/>
      <c r="CF113" s="907">
        <v>16.399999999999999</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112470</v>
      </c>
      <c r="AB114" s="946"/>
      <c r="AC114" s="946"/>
      <c r="AD114" s="946"/>
      <c r="AE114" s="947"/>
      <c r="AF114" s="948">
        <v>109590</v>
      </c>
      <c r="AG114" s="946"/>
      <c r="AH114" s="946"/>
      <c r="AI114" s="946"/>
      <c r="AJ114" s="947"/>
      <c r="AK114" s="948">
        <v>118928</v>
      </c>
      <c r="AL114" s="946"/>
      <c r="AM114" s="946"/>
      <c r="AN114" s="946"/>
      <c r="AO114" s="947"/>
      <c r="AP114" s="949">
        <v>1.8</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1743273</v>
      </c>
      <c r="BR114" s="913"/>
      <c r="BS114" s="913"/>
      <c r="BT114" s="913"/>
      <c r="BU114" s="913"/>
      <c r="BV114" s="913">
        <v>1661429</v>
      </c>
      <c r="BW114" s="913"/>
      <c r="BX114" s="913"/>
      <c r="BY114" s="913"/>
      <c r="BZ114" s="913"/>
      <c r="CA114" s="913">
        <v>1644231</v>
      </c>
      <c r="CB114" s="913"/>
      <c r="CC114" s="913"/>
      <c r="CD114" s="913"/>
      <c r="CE114" s="913"/>
      <c r="CF114" s="907">
        <v>24.8</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12</v>
      </c>
      <c r="AB115" s="925"/>
      <c r="AC115" s="925"/>
      <c r="AD115" s="925"/>
      <c r="AE115" s="926"/>
      <c r="AF115" s="927">
        <v>9</v>
      </c>
      <c r="AG115" s="925"/>
      <c r="AH115" s="925"/>
      <c r="AI115" s="925"/>
      <c r="AJ115" s="926"/>
      <c r="AK115" s="927">
        <v>6</v>
      </c>
      <c r="AL115" s="925"/>
      <c r="AM115" s="925"/>
      <c r="AN115" s="925"/>
      <c r="AO115" s="926"/>
      <c r="AP115" s="928">
        <v>0</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41</v>
      </c>
      <c r="AB116" s="946"/>
      <c r="AC116" s="946"/>
      <c r="AD116" s="946"/>
      <c r="AE116" s="947"/>
      <c r="AF116" s="948" t="s">
        <v>121</v>
      </c>
      <c r="AG116" s="946"/>
      <c r="AH116" s="946"/>
      <c r="AI116" s="946"/>
      <c r="AJ116" s="947"/>
      <c r="AK116" s="948">
        <v>55</v>
      </c>
      <c r="AL116" s="946"/>
      <c r="AM116" s="946"/>
      <c r="AN116" s="946"/>
      <c r="AO116" s="947"/>
      <c r="AP116" s="949">
        <v>0</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1367020</v>
      </c>
      <c r="AB117" s="966"/>
      <c r="AC117" s="966"/>
      <c r="AD117" s="966"/>
      <c r="AE117" s="967"/>
      <c r="AF117" s="968">
        <v>1483236</v>
      </c>
      <c r="AG117" s="966"/>
      <c r="AH117" s="966"/>
      <c r="AI117" s="966"/>
      <c r="AJ117" s="967"/>
      <c r="AK117" s="968">
        <v>1496048</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20597897</v>
      </c>
      <c r="BR119" s="987"/>
      <c r="BS119" s="987"/>
      <c r="BT119" s="987"/>
      <c r="BU119" s="987"/>
      <c r="BV119" s="987">
        <v>21160109</v>
      </c>
      <c r="BW119" s="987"/>
      <c r="BX119" s="987"/>
      <c r="BY119" s="987"/>
      <c r="BZ119" s="987"/>
      <c r="CA119" s="987">
        <v>22223592</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3752403</v>
      </c>
      <c r="BR120" s="918"/>
      <c r="BS120" s="918"/>
      <c r="BT120" s="918"/>
      <c r="BU120" s="918"/>
      <c r="BV120" s="918">
        <v>3617576</v>
      </c>
      <c r="BW120" s="918"/>
      <c r="BX120" s="918"/>
      <c r="BY120" s="918"/>
      <c r="BZ120" s="918"/>
      <c r="CA120" s="918">
        <v>3907575</v>
      </c>
      <c r="CB120" s="918"/>
      <c r="CC120" s="918"/>
      <c r="CD120" s="918"/>
      <c r="CE120" s="918"/>
      <c r="CF120" s="931">
        <v>58.9</v>
      </c>
      <c r="CG120" s="932"/>
      <c r="CH120" s="932"/>
      <c r="CI120" s="932"/>
      <c r="CJ120" s="932"/>
      <c r="CK120" s="993" t="s">
        <v>443</v>
      </c>
      <c r="CL120" s="994"/>
      <c r="CM120" s="994"/>
      <c r="CN120" s="994"/>
      <c r="CO120" s="995"/>
      <c r="CP120" s="1001" t="s">
        <v>444</v>
      </c>
      <c r="CQ120" s="1002"/>
      <c r="CR120" s="1002"/>
      <c r="CS120" s="1002"/>
      <c r="CT120" s="1002"/>
      <c r="CU120" s="1002"/>
      <c r="CV120" s="1002"/>
      <c r="CW120" s="1002"/>
      <c r="CX120" s="1002"/>
      <c r="CY120" s="1002"/>
      <c r="CZ120" s="1002"/>
      <c r="DA120" s="1002"/>
      <c r="DB120" s="1002"/>
      <c r="DC120" s="1002"/>
      <c r="DD120" s="1002"/>
      <c r="DE120" s="1002"/>
      <c r="DF120" s="1003"/>
      <c r="DG120" s="917">
        <v>4742257</v>
      </c>
      <c r="DH120" s="918"/>
      <c r="DI120" s="918"/>
      <c r="DJ120" s="918"/>
      <c r="DK120" s="918"/>
      <c r="DL120" s="918">
        <v>4770370</v>
      </c>
      <c r="DM120" s="918"/>
      <c r="DN120" s="918"/>
      <c r="DO120" s="918"/>
      <c r="DP120" s="918"/>
      <c r="DQ120" s="918">
        <v>5280745</v>
      </c>
      <c r="DR120" s="918"/>
      <c r="DS120" s="918"/>
      <c r="DT120" s="918"/>
      <c r="DU120" s="918"/>
      <c r="DV120" s="919">
        <v>79.599999999999994</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507505</v>
      </c>
      <c r="BR121" s="913"/>
      <c r="BS121" s="913"/>
      <c r="BT121" s="913"/>
      <c r="BU121" s="913"/>
      <c r="BV121" s="913">
        <v>466764</v>
      </c>
      <c r="BW121" s="913"/>
      <c r="BX121" s="913"/>
      <c r="BY121" s="913"/>
      <c r="BZ121" s="913"/>
      <c r="CA121" s="913">
        <v>444706</v>
      </c>
      <c r="CB121" s="913"/>
      <c r="CC121" s="913"/>
      <c r="CD121" s="913"/>
      <c r="CE121" s="913"/>
      <c r="CF121" s="907">
        <v>6.7</v>
      </c>
      <c r="CG121" s="908"/>
      <c r="CH121" s="908"/>
      <c r="CI121" s="908"/>
      <c r="CJ121" s="908"/>
      <c r="CK121" s="996"/>
      <c r="CL121" s="997"/>
      <c r="CM121" s="997"/>
      <c r="CN121" s="997"/>
      <c r="CO121" s="998"/>
      <c r="CP121" s="1006" t="s">
        <v>447</v>
      </c>
      <c r="CQ121" s="1007"/>
      <c r="CR121" s="1007"/>
      <c r="CS121" s="1007"/>
      <c r="CT121" s="1007"/>
      <c r="CU121" s="1007"/>
      <c r="CV121" s="1007"/>
      <c r="CW121" s="1007"/>
      <c r="CX121" s="1007"/>
      <c r="CY121" s="1007"/>
      <c r="CZ121" s="1007"/>
      <c r="DA121" s="1007"/>
      <c r="DB121" s="1007"/>
      <c r="DC121" s="1007"/>
      <c r="DD121" s="1007"/>
      <c r="DE121" s="1007"/>
      <c r="DF121" s="1008"/>
      <c r="DG121" s="912">
        <v>94318</v>
      </c>
      <c r="DH121" s="913"/>
      <c r="DI121" s="913"/>
      <c r="DJ121" s="913"/>
      <c r="DK121" s="913"/>
      <c r="DL121" s="913">
        <v>96366</v>
      </c>
      <c r="DM121" s="913"/>
      <c r="DN121" s="913"/>
      <c r="DO121" s="913"/>
      <c r="DP121" s="913"/>
      <c r="DQ121" s="913">
        <v>102172</v>
      </c>
      <c r="DR121" s="913"/>
      <c r="DS121" s="913"/>
      <c r="DT121" s="913"/>
      <c r="DU121" s="913"/>
      <c r="DV121" s="914">
        <v>1.5</v>
      </c>
      <c r="DW121" s="914"/>
      <c r="DX121" s="914"/>
      <c r="DY121" s="914"/>
      <c r="DZ121" s="915"/>
    </row>
    <row r="122" spans="1:130" s="224" customFormat="1" ht="26.25" customHeight="1" x14ac:dyDescent="0.2">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10937524</v>
      </c>
      <c r="BR122" s="987"/>
      <c r="BS122" s="987"/>
      <c r="BT122" s="987"/>
      <c r="BU122" s="987"/>
      <c r="BV122" s="987">
        <v>10945768</v>
      </c>
      <c r="BW122" s="987"/>
      <c r="BX122" s="987"/>
      <c r="BY122" s="987"/>
      <c r="BZ122" s="987"/>
      <c r="CA122" s="987">
        <v>11149978</v>
      </c>
      <c r="CB122" s="987"/>
      <c r="CC122" s="987"/>
      <c r="CD122" s="987"/>
      <c r="CE122" s="987"/>
      <c r="CF122" s="1004">
        <v>168</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2">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449</v>
      </c>
      <c r="BP123" s="992"/>
      <c r="BQ123" s="1050">
        <v>15197432</v>
      </c>
      <c r="BR123" s="1051"/>
      <c r="BS123" s="1051"/>
      <c r="BT123" s="1051"/>
      <c r="BU123" s="1051"/>
      <c r="BV123" s="1051">
        <v>15030108</v>
      </c>
      <c r="BW123" s="1051"/>
      <c r="BX123" s="1051"/>
      <c r="BY123" s="1051"/>
      <c r="BZ123" s="1051"/>
      <c r="CA123" s="1051">
        <v>15502259</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79.599999999999994</v>
      </c>
      <c r="BR124" s="1014"/>
      <c r="BS124" s="1014"/>
      <c r="BT124" s="1014"/>
      <c r="BU124" s="1014"/>
      <c r="BV124" s="1014">
        <v>93.5</v>
      </c>
      <c r="BW124" s="1014"/>
      <c r="BX124" s="1014"/>
      <c r="BY124" s="1014"/>
      <c r="BZ124" s="1014"/>
      <c r="CA124" s="1014">
        <v>101.2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12</v>
      </c>
      <c r="AB127" s="946"/>
      <c r="AC127" s="946"/>
      <c r="AD127" s="946"/>
      <c r="AE127" s="947"/>
      <c r="AF127" s="948">
        <v>9</v>
      </c>
      <c r="AG127" s="946"/>
      <c r="AH127" s="946"/>
      <c r="AI127" s="946"/>
      <c r="AJ127" s="947"/>
      <c r="AK127" s="948">
        <v>6</v>
      </c>
      <c r="AL127" s="946"/>
      <c r="AM127" s="946"/>
      <c r="AN127" s="946"/>
      <c r="AO127" s="947"/>
      <c r="AP127" s="949">
        <v>0</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2459</v>
      </c>
      <c r="AB128" s="1033"/>
      <c r="AC128" s="1033"/>
      <c r="AD128" s="1033"/>
      <c r="AE128" s="1034"/>
      <c r="AF128" s="1035" t="s">
        <v>121</v>
      </c>
      <c r="AG128" s="1033"/>
      <c r="AH128" s="1033"/>
      <c r="AI128" s="1033"/>
      <c r="AJ128" s="1034"/>
      <c r="AK128" s="1035">
        <v>265</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121</v>
      </c>
      <c r="BG128" s="1040"/>
      <c r="BH128" s="1040"/>
      <c r="BI128" s="1040"/>
      <c r="BJ128" s="1040"/>
      <c r="BK128" s="1040"/>
      <c r="BL128" s="1041"/>
      <c r="BM128" s="1039">
        <v>13.9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7604007</v>
      </c>
      <c r="AB129" s="946"/>
      <c r="AC129" s="946"/>
      <c r="AD129" s="946"/>
      <c r="AE129" s="947"/>
      <c r="AF129" s="948">
        <v>7382099</v>
      </c>
      <c r="AG129" s="946"/>
      <c r="AH129" s="946"/>
      <c r="AI129" s="946"/>
      <c r="AJ129" s="947"/>
      <c r="AK129" s="948">
        <v>7463642</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121</v>
      </c>
      <c r="BG129" s="1054"/>
      <c r="BH129" s="1054"/>
      <c r="BI129" s="1054"/>
      <c r="BJ129" s="1054"/>
      <c r="BK129" s="1054"/>
      <c r="BL129" s="1055"/>
      <c r="BM129" s="1053">
        <v>18.899999999999999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820737</v>
      </c>
      <c r="AB130" s="946"/>
      <c r="AC130" s="946"/>
      <c r="AD130" s="946"/>
      <c r="AE130" s="947"/>
      <c r="AF130" s="948">
        <v>828478</v>
      </c>
      <c r="AG130" s="946"/>
      <c r="AH130" s="946"/>
      <c r="AI130" s="946"/>
      <c r="AJ130" s="947"/>
      <c r="AK130" s="948">
        <v>828510</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9.3000000000000007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6783270</v>
      </c>
      <c r="AB131" s="973"/>
      <c r="AC131" s="973"/>
      <c r="AD131" s="973"/>
      <c r="AE131" s="974"/>
      <c r="AF131" s="972">
        <v>6553621</v>
      </c>
      <c r="AG131" s="973"/>
      <c r="AH131" s="973"/>
      <c r="AI131" s="973"/>
      <c r="AJ131" s="974"/>
      <c r="AK131" s="972">
        <v>6635132</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v>101.2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8.0171362780000006</v>
      </c>
      <c r="AB132" s="1084"/>
      <c r="AC132" s="1084"/>
      <c r="AD132" s="1084"/>
      <c r="AE132" s="1085"/>
      <c r="AF132" s="1086">
        <v>9.9907821949999995</v>
      </c>
      <c r="AG132" s="1084"/>
      <c r="AH132" s="1084"/>
      <c r="AI132" s="1084"/>
      <c r="AJ132" s="1085"/>
      <c r="AK132" s="1086">
        <v>10.05666504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8.6</v>
      </c>
      <c r="AB133" s="1067"/>
      <c r="AC133" s="1067"/>
      <c r="AD133" s="1067"/>
      <c r="AE133" s="1068"/>
      <c r="AF133" s="1066">
        <v>8.6</v>
      </c>
      <c r="AG133" s="1067"/>
      <c r="AH133" s="1067"/>
      <c r="AI133" s="1067"/>
      <c r="AJ133" s="1068"/>
      <c r="AK133" s="1066">
        <v>9.3000000000000007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cmVwxhX6VaPBme+BUJ7KK1JUdt8ki7tAQQmUmawbAxYvZJzUuKy4fJzPksqo9OJ3m7MqFrAb8C2ckbZR+PIKA==" saltValue="g3ho5vzWhmIO43SiCxid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LT+LKT76Fot+RqnOGUyU6y1Pq6pzjwf+IfFAzA0+mXmFJRhJC4KYzywnuGFHBZcE0aZuS4VFjS/Qi4PNyUnyg==" saltValue="piBB6GUpPDb9QT/rnGcu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Dx3RzfJD4d+ErRVC1VXI/uwsZDuVU99xNmFtaKRBc/EaLW+NkUPv5NOJLqcQSKwAoUcDLYclT1bKV49KlKPxw==" saltValue="52sm8nlSFOsx9UpP34A1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2" x14ac:dyDescent="0.2">
      <c r="A8" s="259"/>
      <c r="AK8" s="268"/>
      <c r="AL8" s="269"/>
      <c r="AM8" s="269"/>
      <c r="AN8" s="270"/>
      <c r="AO8" s="1102"/>
      <c r="AP8" s="271" t="s">
        <v>480</v>
      </c>
      <c r="AQ8" s="272" t="s">
        <v>481</v>
      </c>
      <c r="AR8" s="273" t="s">
        <v>482</v>
      </c>
    </row>
    <row r="9" spans="1:46" ht="13.2" x14ac:dyDescent="0.2">
      <c r="A9" s="259"/>
      <c r="AK9" s="1103" t="s">
        <v>483</v>
      </c>
      <c r="AL9" s="1104"/>
      <c r="AM9" s="1104"/>
      <c r="AN9" s="1105"/>
      <c r="AO9" s="274">
        <v>2115379</v>
      </c>
      <c r="AP9" s="274">
        <v>76655</v>
      </c>
      <c r="AQ9" s="275">
        <v>107616</v>
      </c>
      <c r="AR9" s="276">
        <v>-28.8</v>
      </c>
    </row>
    <row r="10" spans="1:46" ht="13.5" customHeight="1" x14ac:dyDescent="0.2">
      <c r="A10" s="259"/>
      <c r="AK10" s="1103" t="s">
        <v>484</v>
      </c>
      <c r="AL10" s="1104"/>
      <c r="AM10" s="1104"/>
      <c r="AN10" s="1105"/>
      <c r="AO10" s="277">
        <v>287721</v>
      </c>
      <c r="AP10" s="277">
        <v>10426</v>
      </c>
      <c r="AQ10" s="278">
        <v>10095</v>
      </c>
      <c r="AR10" s="279">
        <v>3.3</v>
      </c>
    </row>
    <row r="11" spans="1:46" ht="13.5" customHeight="1" x14ac:dyDescent="0.2">
      <c r="A11" s="259"/>
      <c r="AK11" s="1103" t="s">
        <v>485</v>
      </c>
      <c r="AL11" s="1104"/>
      <c r="AM11" s="1104"/>
      <c r="AN11" s="1105"/>
      <c r="AO11" s="277">
        <v>37631</v>
      </c>
      <c r="AP11" s="277">
        <v>1364</v>
      </c>
      <c r="AQ11" s="278">
        <v>1704</v>
      </c>
      <c r="AR11" s="279">
        <v>-20</v>
      </c>
    </row>
    <row r="12" spans="1:46" ht="13.5" customHeight="1" x14ac:dyDescent="0.2">
      <c r="A12" s="259"/>
      <c r="AK12" s="1103" t="s">
        <v>486</v>
      </c>
      <c r="AL12" s="1104"/>
      <c r="AM12" s="1104"/>
      <c r="AN12" s="1105"/>
      <c r="AO12" s="277" t="s">
        <v>487</v>
      </c>
      <c r="AP12" s="277" t="s">
        <v>487</v>
      </c>
      <c r="AQ12" s="278">
        <v>7</v>
      </c>
      <c r="AR12" s="279" t="s">
        <v>487</v>
      </c>
    </row>
    <row r="13" spans="1:46" ht="13.5" customHeight="1" x14ac:dyDescent="0.2">
      <c r="A13" s="259"/>
      <c r="AK13" s="1103" t="s">
        <v>488</v>
      </c>
      <c r="AL13" s="1104"/>
      <c r="AM13" s="1104"/>
      <c r="AN13" s="1105"/>
      <c r="AO13" s="277">
        <v>141473</v>
      </c>
      <c r="AP13" s="277">
        <v>5127</v>
      </c>
      <c r="AQ13" s="278">
        <v>4110</v>
      </c>
      <c r="AR13" s="279">
        <v>24.7</v>
      </c>
    </row>
    <row r="14" spans="1:46" ht="13.5" customHeight="1" x14ac:dyDescent="0.2">
      <c r="A14" s="259"/>
      <c r="AK14" s="1103" t="s">
        <v>489</v>
      </c>
      <c r="AL14" s="1104"/>
      <c r="AM14" s="1104"/>
      <c r="AN14" s="1105"/>
      <c r="AO14" s="277">
        <v>84526</v>
      </c>
      <c r="AP14" s="277">
        <v>3063</v>
      </c>
      <c r="AQ14" s="278">
        <v>2451</v>
      </c>
      <c r="AR14" s="279">
        <v>25</v>
      </c>
    </row>
    <row r="15" spans="1:46" ht="13.5" customHeight="1" x14ac:dyDescent="0.2">
      <c r="A15" s="259"/>
      <c r="AK15" s="1106" t="s">
        <v>490</v>
      </c>
      <c r="AL15" s="1107"/>
      <c r="AM15" s="1107"/>
      <c r="AN15" s="1108"/>
      <c r="AO15" s="277">
        <v>-74655</v>
      </c>
      <c r="AP15" s="277">
        <v>-2705</v>
      </c>
      <c r="AQ15" s="278">
        <v>-6399</v>
      </c>
      <c r="AR15" s="279">
        <v>-57.7</v>
      </c>
    </row>
    <row r="16" spans="1:46" ht="13.2" x14ac:dyDescent="0.2">
      <c r="A16" s="259"/>
      <c r="AK16" s="1106" t="s">
        <v>177</v>
      </c>
      <c r="AL16" s="1107"/>
      <c r="AM16" s="1107"/>
      <c r="AN16" s="1108"/>
      <c r="AO16" s="277">
        <v>2592075</v>
      </c>
      <c r="AP16" s="277">
        <v>93929</v>
      </c>
      <c r="AQ16" s="278">
        <v>119584</v>
      </c>
      <c r="AR16" s="279">
        <v>-21.5</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09" t="s">
        <v>495</v>
      </c>
      <c r="AL21" s="1110"/>
      <c r="AM21" s="1110"/>
      <c r="AN21" s="1111"/>
      <c r="AO21" s="289">
        <v>7.21</v>
      </c>
      <c r="AP21" s="290">
        <v>10.86</v>
      </c>
      <c r="AQ21" s="291">
        <v>-3.65</v>
      </c>
      <c r="AS21" s="292"/>
      <c r="AT21" s="288"/>
    </row>
    <row r="22" spans="1:46" s="260" customFormat="1" ht="13.2" x14ac:dyDescent="0.2">
      <c r="A22" s="288"/>
      <c r="AK22" s="1109" t="s">
        <v>496</v>
      </c>
      <c r="AL22" s="1110"/>
      <c r="AM22" s="1110"/>
      <c r="AN22" s="1111"/>
      <c r="AO22" s="293">
        <v>97.3</v>
      </c>
      <c r="AP22" s="294">
        <v>97.3</v>
      </c>
      <c r="AQ22" s="295">
        <v>0</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1" t="s">
        <v>478</v>
      </c>
      <c r="AP30" s="265"/>
      <c r="AQ30" s="266" t="s">
        <v>479</v>
      </c>
      <c r="AR30" s="267"/>
    </row>
    <row r="31" spans="1:46" ht="13.2" x14ac:dyDescent="0.2">
      <c r="A31" s="259"/>
      <c r="AK31" s="268"/>
      <c r="AL31" s="269"/>
      <c r="AM31" s="269"/>
      <c r="AN31" s="270"/>
      <c r="AO31" s="1102"/>
      <c r="AP31" s="271" t="s">
        <v>480</v>
      </c>
      <c r="AQ31" s="272" t="s">
        <v>481</v>
      </c>
      <c r="AR31" s="273" t="s">
        <v>482</v>
      </c>
    </row>
    <row r="32" spans="1:46" ht="27" customHeight="1" x14ac:dyDescent="0.2">
      <c r="A32" s="259"/>
      <c r="AK32" s="1117" t="s">
        <v>500</v>
      </c>
      <c r="AL32" s="1118"/>
      <c r="AM32" s="1118"/>
      <c r="AN32" s="1119"/>
      <c r="AO32" s="303">
        <v>1012226</v>
      </c>
      <c r="AP32" s="303">
        <v>36680</v>
      </c>
      <c r="AQ32" s="304">
        <v>75090</v>
      </c>
      <c r="AR32" s="305">
        <v>-51.2</v>
      </c>
    </row>
    <row r="33" spans="1:46" ht="13.5" customHeight="1" x14ac:dyDescent="0.2">
      <c r="A33" s="259"/>
      <c r="AK33" s="1117" t="s">
        <v>501</v>
      </c>
      <c r="AL33" s="1118"/>
      <c r="AM33" s="1118"/>
      <c r="AN33" s="1119"/>
      <c r="AO33" s="303" t="s">
        <v>487</v>
      </c>
      <c r="AP33" s="303" t="s">
        <v>487</v>
      </c>
      <c r="AQ33" s="304" t="s">
        <v>487</v>
      </c>
      <c r="AR33" s="305" t="s">
        <v>487</v>
      </c>
    </row>
    <row r="34" spans="1:46" ht="27" customHeight="1" x14ac:dyDescent="0.2">
      <c r="A34" s="259"/>
      <c r="AK34" s="1117" t="s">
        <v>502</v>
      </c>
      <c r="AL34" s="1118"/>
      <c r="AM34" s="1118"/>
      <c r="AN34" s="1119"/>
      <c r="AO34" s="303" t="s">
        <v>487</v>
      </c>
      <c r="AP34" s="303" t="s">
        <v>487</v>
      </c>
      <c r="AQ34" s="304">
        <v>1</v>
      </c>
      <c r="AR34" s="305" t="s">
        <v>487</v>
      </c>
    </row>
    <row r="35" spans="1:46" ht="27" customHeight="1" x14ac:dyDescent="0.2">
      <c r="A35" s="259"/>
      <c r="AK35" s="1117" t="s">
        <v>503</v>
      </c>
      <c r="AL35" s="1118"/>
      <c r="AM35" s="1118"/>
      <c r="AN35" s="1119"/>
      <c r="AO35" s="303">
        <v>364833</v>
      </c>
      <c r="AP35" s="303">
        <v>13221</v>
      </c>
      <c r="AQ35" s="304">
        <v>17211</v>
      </c>
      <c r="AR35" s="305">
        <v>-23.2</v>
      </c>
    </row>
    <row r="36" spans="1:46" ht="27" customHeight="1" x14ac:dyDescent="0.2">
      <c r="A36" s="259"/>
      <c r="AK36" s="1117" t="s">
        <v>504</v>
      </c>
      <c r="AL36" s="1118"/>
      <c r="AM36" s="1118"/>
      <c r="AN36" s="1119"/>
      <c r="AO36" s="303">
        <v>118928</v>
      </c>
      <c r="AP36" s="303">
        <v>4310</v>
      </c>
      <c r="AQ36" s="304">
        <v>2478</v>
      </c>
      <c r="AR36" s="305">
        <v>73.900000000000006</v>
      </c>
    </row>
    <row r="37" spans="1:46" ht="13.5" customHeight="1" x14ac:dyDescent="0.2">
      <c r="A37" s="259"/>
      <c r="AK37" s="1117" t="s">
        <v>505</v>
      </c>
      <c r="AL37" s="1118"/>
      <c r="AM37" s="1118"/>
      <c r="AN37" s="1119"/>
      <c r="AO37" s="303">
        <v>6</v>
      </c>
      <c r="AP37" s="303">
        <v>0</v>
      </c>
      <c r="AQ37" s="304">
        <v>654</v>
      </c>
      <c r="AR37" s="305">
        <v>-100</v>
      </c>
    </row>
    <row r="38" spans="1:46" ht="27" customHeight="1" x14ac:dyDescent="0.2">
      <c r="A38" s="259"/>
      <c r="AK38" s="1120" t="s">
        <v>506</v>
      </c>
      <c r="AL38" s="1121"/>
      <c r="AM38" s="1121"/>
      <c r="AN38" s="1122"/>
      <c r="AO38" s="306">
        <v>55</v>
      </c>
      <c r="AP38" s="306">
        <v>2</v>
      </c>
      <c r="AQ38" s="307">
        <v>4</v>
      </c>
      <c r="AR38" s="295">
        <v>-50</v>
      </c>
      <c r="AS38" s="302"/>
    </row>
    <row r="39" spans="1:46" ht="13.2" x14ac:dyDescent="0.2">
      <c r="A39" s="259"/>
      <c r="AK39" s="1120" t="s">
        <v>507</v>
      </c>
      <c r="AL39" s="1121"/>
      <c r="AM39" s="1121"/>
      <c r="AN39" s="1122"/>
      <c r="AO39" s="303">
        <v>-265</v>
      </c>
      <c r="AP39" s="303">
        <v>-10</v>
      </c>
      <c r="AQ39" s="304">
        <v>-3502</v>
      </c>
      <c r="AR39" s="305">
        <v>-99.7</v>
      </c>
      <c r="AS39" s="302"/>
    </row>
    <row r="40" spans="1:46" ht="27" customHeight="1" x14ac:dyDescent="0.2">
      <c r="A40" s="259"/>
      <c r="AK40" s="1117" t="s">
        <v>508</v>
      </c>
      <c r="AL40" s="1118"/>
      <c r="AM40" s="1118"/>
      <c r="AN40" s="1119"/>
      <c r="AO40" s="303">
        <v>-828510</v>
      </c>
      <c r="AP40" s="303">
        <v>-30023</v>
      </c>
      <c r="AQ40" s="304">
        <v>-63750</v>
      </c>
      <c r="AR40" s="305">
        <v>-52.9</v>
      </c>
      <c r="AS40" s="302"/>
    </row>
    <row r="41" spans="1:46" ht="13.2" x14ac:dyDescent="0.2">
      <c r="A41" s="259"/>
      <c r="AK41" s="1123" t="s">
        <v>287</v>
      </c>
      <c r="AL41" s="1124"/>
      <c r="AM41" s="1124"/>
      <c r="AN41" s="1125"/>
      <c r="AO41" s="303">
        <v>667273</v>
      </c>
      <c r="AP41" s="303">
        <v>24180</v>
      </c>
      <c r="AQ41" s="304">
        <v>28185</v>
      </c>
      <c r="AR41" s="305">
        <v>-14.2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2" x14ac:dyDescent="0.2">
      <c r="A50" s="259"/>
      <c r="AK50" s="317"/>
      <c r="AL50" s="318"/>
      <c r="AM50" s="1113"/>
      <c r="AN50" s="319" t="s">
        <v>512</v>
      </c>
      <c r="AO50" s="320" t="s">
        <v>513</v>
      </c>
      <c r="AP50" s="321" t="s">
        <v>514</v>
      </c>
      <c r="AQ50" s="322" t="s">
        <v>515</v>
      </c>
      <c r="AR50" s="323" t="s">
        <v>516</v>
      </c>
    </row>
    <row r="51" spans="1:44" ht="13.2" x14ac:dyDescent="0.2">
      <c r="A51" s="259"/>
      <c r="AK51" s="315" t="s">
        <v>517</v>
      </c>
      <c r="AL51" s="316"/>
      <c r="AM51" s="324">
        <v>1989496</v>
      </c>
      <c r="AN51" s="325">
        <v>68689</v>
      </c>
      <c r="AO51" s="326">
        <v>-7</v>
      </c>
      <c r="AP51" s="327">
        <v>94081</v>
      </c>
      <c r="AQ51" s="328">
        <v>10.5</v>
      </c>
      <c r="AR51" s="329">
        <v>-17.5</v>
      </c>
    </row>
    <row r="52" spans="1:44" ht="13.2" x14ac:dyDescent="0.2">
      <c r="A52" s="259"/>
      <c r="AK52" s="330"/>
      <c r="AL52" s="331" t="s">
        <v>518</v>
      </c>
      <c r="AM52" s="332">
        <v>874935</v>
      </c>
      <c r="AN52" s="333">
        <v>30208</v>
      </c>
      <c r="AO52" s="334">
        <v>22.2</v>
      </c>
      <c r="AP52" s="335">
        <v>48949</v>
      </c>
      <c r="AQ52" s="336">
        <v>11.5</v>
      </c>
      <c r="AR52" s="337">
        <v>10.7</v>
      </c>
    </row>
    <row r="53" spans="1:44" ht="13.2" x14ac:dyDescent="0.2">
      <c r="A53" s="259"/>
      <c r="AK53" s="315" t="s">
        <v>519</v>
      </c>
      <c r="AL53" s="316"/>
      <c r="AM53" s="324">
        <v>1786239</v>
      </c>
      <c r="AN53" s="325">
        <v>62443</v>
      </c>
      <c r="AO53" s="326">
        <v>-9.1</v>
      </c>
      <c r="AP53" s="327">
        <v>92632</v>
      </c>
      <c r="AQ53" s="328">
        <v>-1.5</v>
      </c>
      <c r="AR53" s="329">
        <v>-7.6</v>
      </c>
    </row>
    <row r="54" spans="1:44" ht="13.2" x14ac:dyDescent="0.2">
      <c r="A54" s="259"/>
      <c r="AK54" s="330"/>
      <c r="AL54" s="331" t="s">
        <v>518</v>
      </c>
      <c r="AM54" s="332">
        <v>610530</v>
      </c>
      <c r="AN54" s="333">
        <v>21343</v>
      </c>
      <c r="AO54" s="334">
        <v>-29.3</v>
      </c>
      <c r="AP54" s="335">
        <v>47978</v>
      </c>
      <c r="AQ54" s="336">
        <v>-2</v>
      </c>
      <c r="AR54" s="337">
        <v>-27.3</v>
      </c>
    </row>
    <row r="55" spans="1:44" ht="13.2" x14ac:dyDescent="0.2">
      <c r="A55" s="259"/>
      <c r="AK55" s="315" t="s">
        <v>520</v>
      </c>
      <c r="AL55" s="316"/>
      <c r="AM55" s="324">
        <v>2814692</v>
      </c>
      <c r="AN55" s="325">
        <v>99607</v>
      </c>
      <c r="AO55" s="326">
        <v>59.5</v>
      </c>
      <c r="AP55" s="327">
        <v>96469</v>
      </c>
      <c r="AQ55" s="328">
        <v>4.0999999999999996</v>
      </c>
      <c r="AR55" s="329">
        <v>55.4</v>
      </c>
    </row>
    <row r="56" spans="1:44" ht="13.2" x14ac:dyDescent="0.2">
      <c r="A56" s="259"/>
      <c r="AK56" s="330"/>
      <c r="AL56" s="331" t="s">
        <v>518</v>
      </c>
      <c r="AM56" s="332">
        <v>1725329</v>
      </c>
      <c r="AN56" s="333">
        <v>61056</v>
      </c>
      <c r="AO56" s="334">
        <v>186.1</v>
      </c>
      <c r="AP56" s="335">
        <v>49775</v>
      </c>
      <c r="AQ56" s="336">
        <v>3.7</v>
      </c>
      <c r="AR56" s="337">
        <v>182.4</v>
      </c>
    </row>
    <row r="57" spans="1:44" ht="13.2" x14ac:dyDescent="0.2">
      <c r="A57" s="259"/>
      <c r="AK57" s="315" t="s">
        <v>521</v>
      </c>
      <c r="AL57" s="316"/>
      <c r="AM57" s="324">
        <v>2396426</v>
      </c>
      <c r="AN57" s="325">
        <v>85850</v>
      </c>
      <c r="AO57" s="326">
        <v>-13.8</v>
      </c>
      <c r="AP57" s="327">
        <v>85743</v>
      </c>
      <c r="AQ57" s="328">
        <v>-11.1</v>
      </c>
      <c r="AR57" s="329">
        <v>-2.7</v>
      </c>
    </row>
    <row r="58" spans="1:44" ht="13.2" x14ac:dyDescent="0.2">
      <c r="A58" s="259"/>
      <c r="AK58" s="330"/>
      <c r="AL58" s="331" t="s">
        <v>518</v>
      </c>
      <c r="AM58" s="332">
        <v>1754985</v>
      </c>
      <c r="AN58" s="333">
        <v>62871</v>
      </c>
      <c r="AO58" s="334">
        <v>3</v>
      </c>
      <c r="AP58" s="335">
        <v>45231</v>
      </c>
      <c r="AQ58" s="336">
        <v>-9.1</v>
      </c>
      <c r="AR58" s="337">
        <v>12.1</v>
      </c>
    </row>
    <row r="59" spans="1:44" ht="13.2" x14ac:dyDescent="0.2">
      <c r="A59" s="259"/>
      <c r="AK59" s="315" t="s">
        <v>522</v>
      </c>
      <c r="AL59" s="316"/>
      <c r="AM59" s="324">
        <v>2852583</v>
      </c>
      <c r="AN59" s="325">
        <v>103369</v>
      </c>
      <c r="AO59" s="326">
        <v>20.399999999999999</v>
      </c>
      <c r="AP59" s="327">
        <v>92509</v>
      </c>
      <c r="AQ59" s="328">
        <v>7.9</v>
      </c>
      <c r="AR59" s="329">
        <v>12.5</v>
      </c>
    </row>
    <row r="60" spans="1:44" ht="13.2" x14ac:dyDescent="0.2">
      <c r="A60" s="259"/>
      <c r="AK60" s="330"/>
      <c r="AL60" s="331" t="s">
        <v>518</v>
      </c>
      <c r="AM60" s="332">
        <v>2048944</v>
      </c>
      <c r="AN60" s="333">
        <v>74248</v>
      </c>
      <c r="AO60" s="334">
        <v>18.100000000000001</v>
      </c>
      <c r="AP60" s="335">
        <v>52274</v>
      </c>
      <c r="AQ60" s="336">
        <v>15.6</v>
      </c>
      <c r="AR60" s="337">
        <v>2.5</v>
      </c>
    </row>
    <row r="61" spans="1:44" ht="13.2" x14ac:dyDescent="0.2">
      <c r="A61" s="259"/>
      <c r="AK61" s="315" t="s">
        <v>523</v>
      </c>
      <c r="AL61" s="338"/>
      <c r="AM61" s="324">
        <v>2367887</v>
      </c>
      <c r="AN61" s="325">
        <v>83992</v>
      </c>
      <c r="AO61" s="326">
        <v>10</v>
      </c>
      <c r="AP61" s="327">
        <v>92287</v>
      </c>
      <c r="AQ61" s="339">
        <v>2</v>
      </c>
      <c r="AR61" s="329">
        <v>8</v>
      </c>
    </row>
    <row r="62" spans="1:44" ht="13.2" x14ac:dyDescent="0.2">
      <c r="A62" s="259"/>
      <c r="AK62" s="330"/>
      <c r="AL62" s="331" t="s">
        <v>518</v>
      </c>
      <c r="AM62" s="332">
        <v>1402945</v>
      </c>
      <c r="AN62" s="333">
        <v>49945</v>
      </c>
      <c r="AO62" s="334">
        <v>40</v>
      </c>
      <c r="AP62" s="335">
        <v>48841</v>
      </c>
      <c r="AQ62" s="336">
        <v>3.9</v>
      </c>
      <c r="AR62" s="337">
        <v>36.1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zEND5+l5xcOIFkLjs+r+iIyXOzDDL6QcPXclHQWjJbUU9J57dM5QbMstOqKQYD+1+PZK2P9dbTEF9iBidpGKw==" saltValue="op8SufGsvD+crEAnnsZx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eDoTIPPqVNjJpQ/xca+CKjgtkXVmuK4GM2Y+fCaZOQRlYvKdHGdBL3TMAXu8O1BQAEUXvgSVCLjazDAV9Oc5MQ==" saltValue="8ACDqLOfTYWRJTyMbMLt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5npsFyuG0AhigIobFFCNXahVqEloj9olIY71vZlHqgEqdjoQTGyk6mavdCd11y1cSfq8JHhVsyuiGyXY1m1HgQ==" saltValue="2is6uyYrSdm0qjeIddC0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15.21</v>
      </c>
      <c r="G47" s="12">
        <v>12.45</v>
      </c>
      <c r="H47" s="12">
        <v>14.17</v>
      </c>
      <c r="I47" s="12">
        <v>15.03</v>
      </c>
      <c r="J47" s="13">
        <v>15.67</v>
      </c>
    </row>
    <row r="48" spans="2:10" ht="57.75" customHeight="1" x14ac:dyDescent="0.2">
      <c r="B48" s="14"/>
      <c r="C48" s="1128" t="s">
        <v>4</v>
      </c>
      <c r="D48" s="1128"/>
      <c r="E48" s="1129"/>
      <c r="F48" s="15">
        <v>3.69</v>
      </c>
      <c r="G48" s="16">
        <v>3.47</v>
      </c>
      <c r="H48" s="16">
        <v>4.03</v>
      </c>
      <c r="I48" s="16">
        <v>6.16</v>
      </c>
      <c r="J48" s="17">
        <v>3.46</v>
      </c>
    </row>
    <row r="49" spans="2:10" ht="57.75" customHeight="1" thickBot="1" x14ac:dyDescent="0.25">
      <c r="B49" s="18"/>
      <c r="C49" s="1130" t="s">
        <v>5</v>
      </c>
      <c r="D49" s="1130"/>
      <c r="E49" s="1131"/>
      <c r="F49" s="19" t="s">
        <v>530</v>
      </c>
      <c r="G49" s="20" t="s">
        <v>531</v>
      </c>
      <c r="H49" s="20">
        <v>2.99</v>
      </c>
      <c r="I49" s="20">
        <v>2.4500000000000002</v>
      </c>
      <c r="J49" s="21" t="s">
        <v>532</v>
      </c>
    </row>
    <row r="50" spans="2:10" ht="13.2" x14ac:dyDescent="0.2"/>
  </sheetData>
  <sheetProtection algorithmName="SHA-512" hashValue="sbLzos0quPtCjemhFhUoPV2MBzUjWwGPCDGBYJ9qbxNiQQ37ODCnnTAQJEG2W6R05GIV0FcUT0dVSNbaN5nGWQ==" saltValue="Nv2uMQ+OryYp+lRqbKLL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9.92</v>
      </c>
      <c r="G34" s="33">
        <v>11.15</v>
      </c>
      <c r="H34" s="33">
        <v>10.82</v>
      </c>
      <c r="I34" s="33">
        <v>11.83</v>
      </c>
      <c r="J34" s="34">
        <v>12.2</v>
      </c>
      <c r="K34" s="22"/>
      <c r="L34" s="22"/>
      <c r="M34" s="22"/>
      <c r="N34" s="22"/>
      <c r="O34" s="22"/>
      <c r="P34" s="22"/>
    </row>
    <row r="35" spans="1:16" ht="39" customHeight="1" x14ac:dyDescent="0.2">
      <c r="A35" s="22"/>
      <c r="B35" s="35"/>
      <c r="C35" s="1132" t="s">
        <v>534</v>
      </c>
      <c r="D35" s="1132"/>
      <c r="E35" s="1133"/>
      <c r="F35" s="36" t="s">
        <v>487</v>
      </c>
      <c r="G35" s="37">
        <v>2.29</v>
      </c>
      <c r="H35" s="37">
        <v>2.65</v>
      </c>
      <c r="I35" s="37">
        <v>3.66</v>
      </c>
      <c r="J35" s="38">
        <v>4.62</v>
      </c>
      <c r="K35" s="22"/>
      <c r="L35" s="22"/>
      <c r="M35" s="22"/>
      <c r="N35" s="22"/>
      <c r="O35" s="22"/>
      <c r="P35" s="22"/>
    </row>
    <row r="36" spans="1:16" ht="39" customHeight="1" x14ac:dyDescent="0.2">
      <c r="A36" s="22"/>
      <c r="B36" s="35"/>
      <c r="C36" s="1132" t="s">
        <v>535</v>
      </c>
      <c r="D36" s="1132"/>
      <c r="E36" s="1133"/>
      <c r="F36" s="36">
        <v>3.68</v>
      </c>
      <c r="G36" s="37">
        <v>3.46</v>
      </c>
      <c r="H36" s="37">
        <v>4.03</v>
      </c>
      <c r="I36" s="37">
        <v>6.16</v>
      </c>
      <c r="J36" s="38">
        <v>3.46</v>
      </c>
      <c r="K36" s="22"/>
      <c r="L36" s="22"/>
      <c r="M36" s="22"/>
      <c r="N36" s="22"/>
      <c r="O36" s="22"/>
      <c r="P36" s="22"/>
    </row>
    <row r="37" spans="1:16" ht="39" customHeight="1" x14ac:dyDescent="0.2">
      <c r="A37" s="22"/>
      <c r="B37" s="35"/>
      <c r="C37" s="1132" t="s">
        <v>536</v>
      </c>
      <c r="D37" s="1132"/>
      <c r="E37" s="1133"/>
      <c r="F37" s="36">
        <v>0.3</v>
      </c>
      <c r="G37" s="37">
        <v>0.61</v>
      </c>
      <c r="H37" s="37">
        <v>2.06</v>
      </c>
      <c r="I37" s="37">
        <v>1.0900000000000001</v>
      </c>
      <c r="J37" s="38">
        <v>1.1399999999999999</v>
      </c>
      <c r="K37" s="22"/>
      <c r="L37" s="22"/>
      <c r="M37" s="22"/>
      <c r="N37" s="22"/>
      <c r="O37" s="22"/>
      <c r="P37" s="22"/>
    </row>
    <row r="38" spans="1:16" ht="39" customHeight="1" x14ac:dyDescent="0.2">
      <c r="A38" s="22"/>
      <c r="B38" s="35"/>
      <c r="C38" s="1132" t="s">
        <v>537</v>
      </c>
      <c r="D38" s="1132"/>
      <c r="E38" s="1133"/>
      <c r="F38" s="36">
        <v>0</v>
      </c>
      <c r="G38" s="37">
        <v>0.01</v>
      </c>
      <c r="H38" s="37">
        <v>0.03</v>
      </c>
      <c r="I38" s="37">
        <v>0.02</v>
      </c>
      <c r="J38" s="38">
        <v>0.06</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539</v>
      </c>
      <c r="D43" s="1134"/>
      <c r="E43" s="1135"/>
      <c r="F43" s="41">
        <v>0.61</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82VBtuVqplcyytnacDbfXUMbEqgk59d/lzM6zjtX3Uly3wmeGSvWo7uqIFSBGu3dRQZ2ELP5Y2vBPlF8H5uOg==" saltValue="CAbl66d3P0DEmdFET9X6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895</v>
      </c>
      <c r="L45" s="58">
        <v>909</v>
      </c>
      <c r="M45" s="58">
        <v>942</v>
      </c>
      <c r="N45" s="58">
        <v>1005</v>
      </c>
      <c r="O45" s="59">
        <v>1012</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482</v>
      </c>
      <c r="L48" s="62">
        <v>324</v>
      </c>
      <c r="M48" s="62">
        <v>313</v>
      </c>
      <c r="N48" s="62">
        <v>369</v>
      </c>
      <c r="O48" s="63">
        <v>365</v>
      </c>
      <c r="P48" s="46"/>
      <c r="Q48" s="46"/>
      <c r="R48" s="46"/>
      <c r="S48" s="46"/>
      <c r="T48" s="46"/>
      <c r="U48" s="46"/>
    </row>
    <row r="49" spans="1:21" ht="30.75" customHeight="1" x14ac:dyDescent="0.2">
      <c r="A49" s="46"/>
      <c r="B49" s="1140"/>
      <c r="C49" s="1141"/>
      <c r="D49" s="60"/>
      <c r="E49" s="1146" t="s">
        <v>14</v>
      </c>
      <c r="F49" s="1146"/>
      <c r="G49" s="1146"/>
      <c r="H49" s="1146"/>
      <c r="I49" s="1146"/>
      <c r="J49" s="1147"/>
      <c r="K49" s="61">
        <v>116</v>
      </c>
      <c r="L49" s="62">
        <v>121</v>
      </c>
      <c r="M49" s="62">
        <v>112</v>
      </c>
      <c r="N49" s="62">
        <v>110</v>
      </c>
      <c r="O49" s="63">
        <v>119</v>
      </c>
      <c r="P49" s="46"/>
      <c r="Q49" s="46"/>
      <c r="R49" s="46"/>
      <c r="S49" s="46"/>
      <c r="T49" s="46"/>
      <c r="U49" s="46"/>
    </row>
    <row r="50" spans="1:21" ht="30.75" customHeight="1" x14ac:dyDescent="0.2">
      <c r="A50" s="46"/>
      <c r="B50" s="1140"/>
      <c r="C50" s="1141"/>
      <c r="D50" s="60"/>
      <c r="E50" s="1146" t="s">
        <v>15</v>
      </c>
      <c r="F50" s="1146"/>
      <c r="G50" s="1146"/>
      <c r="H50" s="1146"/>
      <c r="I50" s="1146"/>
      <c r="J50" s="1147"/>
      <c r="K50" s="61">
        <v>0</v>
      </c>
      <c r="L50" s="62">
        <v>0</v>
      </c>
      <c r="M50" s="62">
        <v>0</v>
      </c>
      <c r="N50" s="62">
        <v>0</v>
      </c>
      <c r="O50" s="63">
        <v>0</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t="s">
        <v>487</v>
      </c>
      <c r="O51" s="63">
        <v>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879</v>
      </c>
      <c r="L52" s="62">
        <v>836</v>
      </c>
      <c r="M52" s="62">
        <v>822</v>
      </c>
      <c r="N52" s="62">
        <v>828</v>
      </c>
      <c r="O52" s="63">
        <v>829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614</v>
      </c>
      <c r="L53" s="67">
        <v>518</v>
      </c>
      <c r="M53" s="67">
        <v>545</v>
      </c>
      <c r="N53" s="67">
        <v>656</v>
      </c>
      <c r="O53" s="68">
        <v>667</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c9cjWCs5/MqGStqQr2Ul1IZuyBe19upsx18+dBc8BZXcsiZoTeYr8L2OI47sOcUTmzQuOcQTl72vM092KQ6Yg==" saltValue="AknGkaDZkfGrBMTHndyZ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11205</v>
      </c>
      <c r="J41" s="343">
        <v>11369</v>
      </c>
      <c r="K41" s="343">
        <v>12340</v>
      </c>
      <c r="L41" s="343">
        <v>12978</v>
      </c>
      <c r="M41" s="344">
        <v>13700</v>
      </c>
    </row>
    <row r="42" spans="2:13" ht="27.75" customHeight="1" x14ac:dyDescent="0.2">
      <c r="B42" s="1171"/>
      <c r="C42" s="1172"/>
      <c r="D42" s="104"/>
      <c r="E42" s="1177" t="s">
        <v>32</v>
      </c>
      <c r="F42" s="1177"/>
      <c r="G42" s="1177"/>
      <c r="H42" s="1178"/>
      <c r="I42" s="345">
        <v>468</v>
      </c>
      <c r="J42" s="346">
        <v>453</v>
      </c>
      <c r="K42" s="346">
        <v>438</v>
      </c>
      <c r="L42" s="346">
        <v>423</v>
      </c>
      <c r="M42" s="347">
        <v>408</v>
      </c>
    </row>
    <row r="43" spans="2:13" ht="27.75" customHeight="1" x14ac:dyDescent="0.2">
      <c r="B43" s="1171"/>
      <c r="C43" s="1172"/>
      <c r="D43" s="104"/>
      <c r="E43" s="1177" t="s">
        <v>33</v>
      </c>
      <c r="F43" s="1177"/>
      <c r="G43" s="1177"/>
      <c r="H43" s="1178"/>
      <c r="I43" s="345">
        <v>4923</v>
      </c>
      <c r="J43" s="346">
        <v>5113</v>
      </c>
      <c r="K43" s="346">
        <v>4837</v>
      </c>
      <c r="L43" s="346">
        <v>4867</v>
      </c>
      <c r="M43" s="347">
        <v>5383</v>
      </c>
    </row>
    <row r="44" spans="2:13" ht="27.75" customHeight="1" x14ac:dyDescent="0.2">
      <c r="B44" s="1171"/>
      <c r="C44" s="1172"/>
      <c r="D44" s="104"/>
      <c r="E44" s="1177" t="s">
        <v>34</v>
      </c>
      <c r="F44" s="1177"/>
      <c r="G44" s="1177"/>
      <c r="H44" s="1178"/>
      <c r="I44" s="345">
        <v>1445</v>
      </c>
      <c r="J44" s="346">
        <v>1295</v>
      </c>
      <c r="K44" s="346">
        <v>1240</v>
      </c>
      <c r="L44" s="346">
        <v>1231</v>
      </c>
      <c r="M44" s="347">
        <v>1088</v>
      </c>
    </row>
    <row r="45" spans="2:13" ht="27.75" customHeight="1" x14ac:dyDescent="0.2">
      <c r="B45" s="1171"/>
      <c r="C45" s="1172"/>
      <c r="D45" s="104"/>
      <c r="E45" s="1177" t="s">
        <v>35</v>
      </c>
      <c r="F45" s="1177"/>
      <c r="G45" s="1177"/>
      <c r="H45" s="1178"/>
      <c r="I45" s="345">
        <v>1897</v>
      </c>
      <c r="J45" s="346">
        <v>1792</v>
      </c>
      <c r="K45" s="346">
        <v>1743</v>
      </c>
      <c r="L45" s="346">
        <v>1661</v>
      </c>
      <c r="M45" s="347">
        <v>1644</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3223</v>
      </c>
      <c r="J50" s="346">
        <v>3234</v>
      </c>
      <c r="K50" s="346">
        <v>3752</v>
      </c>
      <c r="L50" s="346">
        <v>3618</v>
      </c>
      <c r="M50" s="347">
        <v>3908</v>
      </c>
    </row>
    <row r="51" spans="2:13" ht="27.75" customHeight="1" x14ac:dyDescent="0.2">
      <c r="B51" s="1171"/>
      <c r="C51" s="1172"/>
      <c r="D51" s="104"/>
      <c r="E51" s="1177" t="s">
        <v>42</v>
      </c>
      <c r="F51" s="1177"/>
      <c r="G51" s="1177"/>
      <c r="H51" s="1178"/>
      <c r="I51" s="345">
        <v>530</v>
      </c>
      <c r="J51" s="346">
        <v>519</v>
      </c>
      <c r="K51" s="346">
        <v>508</v>
      </c>
      <c r="L51" s="346">
        <v>467</v>
      </c>
      <c r="M51" s="347">
        <v>445</v>
      </c>
    </row>
    <row r="52" spans="2:13" ht="27.75" customHeight="1" x14ac:dyDescent="0.2">
      <c r="B52" s="1173"/>
      <c r="C52" s="1174"/>
      <c r="D52" s="104"/>
      <c r="E52" s="1177" t="s">
        <v>43</v>
      </c>
      <c r="F52" s="1177"/>
      <c r="G52" s="1177"/>
      <c r="H52" s="1178"/>
      <c r="I52" s="345">
        <v>10058</v>
      </c>
      <c r="J52" s="346">
        <v>10221</v>
      </c>
      <c r="K52" s="346">
        <v>10938</v>
      </c>
      <c r="L52" s="346">
        <v>10946</v>
      </c>
      <c r="M52" s="347">
        <v>11150</v>
      </c>
    </row>
    <row r="53" spans="2:13" ht="27.75" customHeight="1" thickBot="1" x14ac:dyDescent="0.25">
      <c r="B53" s="1184" t="s">
        <v>19</v>
      </c>
      <c r="C53" s="1185"/>
      <c r="D53" s="108"/>
      <c r="E53" s="1186" t="s">
        <v>44</v>
      </c>
      <c r="F53" s="1186"/>
      <c r="G53" s="1186"/>
      <c r="H53" s="1187"/>
      <c r="I53" s="348">
        <v>6127</v>
      </c>
      <c r="J53" s="349">
        <v>6047</v>
      </c>
      <c r="K53" s="349">
        <v>5400</v>
      </c>
      <c r="L53" s="349">
        <v>6130</v>
      </c>
      <c r="M53" s="350">
        <v>6721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6zCUaXvV8EcgkoEnQqRXzlaaRDdgVGV6EUjgoHGOCHd2JESQcwSiKQEOLJu4PTDMMOimLXcqm6Z5f1daxiSU3A==" saltValue="aKoBVU25EpktqpX7sHO6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1077</v>
      </c>
      <c r="G55" s="120">
        <v>1110</v>
      </c>
      <c r="H55" s="121">
        <v>1170</v>
      </c>
    </row>
    <row r="56" spans="2:8" ht="52.5" customHeight="1" x14ac:dyDescent="0.2">
      <c r="B56" s="122"/>
      <c r="C56" s="1198" t="s">
        <v>47</v>
      </c>
      <c r="D56" s="1198"/>
      <c r="E56" s="1199"/>
      <c r="F56" s="123">
        <v>289</v>
      </c>
      <c r="G56" s="123">
        <v>289</v>
      </c>
      <c r="H56" s="124">
        <v>320</v>
      </c>
    </row>
    <row r="57" spans="2:8" ht="53.25" customHeight="1" x14ac:dyDescent="0.2">
      <c r="B57" s="122"/>
      <c r="C57" s="1200" t="s">
        <v>48</v>
      </c>
      <c r="D57" s="1200"/>
      <c r="E57" s="1201"/>
      <c r="F57" s="125">
        <v>2068</v>
      </c>
      <c r="G57" s="125">
        <v>1901</v>
      </c>
      <c r="H57" s="126">
        <v>2100</v>
      </c>
    </row>
    <row r="58" spans="2:8" ht="45.75" customHeight="1" x14ac:dyDescent="0.2">
      <c r="B58" s="127"/>
      <c r="C58" s="1188" t="s">
        <v>553</v>
      </c>
      <c r="D58" s="1189"/>
      <c r="E58" s="1190"/>
      <c r="F58" s="128">
        <v>980</v>
      </c>
      <c r="G58" s="128">
        <v>923</v>
      </c>
      <c r="H58" s="129">
        <v>1145</v>
      </c>
    </row>
    <row r="59" spans="2:8" ht="45.75" customHeight="1" x14ac:dyDescent="0.2">
      <c r="B59" s="127"/>
      <c r="C59" s="1188" t="s">
        <v>554</v>
      </c>
      <c r="D59" s="1189"/>
      <c r="E59" s="1190"/>
      <c r="F59" s="128">
        <v>744</v>
      </c>
      <c r="G59" s="128">
        <v>619</v>
      </c>
      <c r="H59" s="129">
        <v>594</v>
      </c>
    </row>
    <row r="60" spans="2:8" ht="45.75" customHeight="1" x14ac:dyDescent="0.2">
      <c r="B60" s="127"/>
      <c r="C60" s="1188" t="s">
        <v>555</v>
      </c>
      <c r="D60" s="1189"/>
      <c r="E60" s="1190"/>
      <c r="F60" s="128">
        <v>233</v>
      </c>
      <c r="G60" s="128">
        <v>235</v>
      </c>
      <c r="H60" s="129">
        <v>234</v>
      </c>
    </row>
    <row r="61" spans="2:8" ht="45.75" customHeight="1" x14ac:dyDescent="0.2">
      <c r="B61" s="127"/>
      <c r="C61" s="1188" t="s">
        <v>556</v>
      </c>
      <c r="D61" s="1189"/>
      <c r="E61" s="1190"/>
      <c r="F61" s="128">
        <v>31</v>
      </c>
      <c r="G61" s="128">
        <v>35</v>
      </c>
      <c r="H61" s="129">
        <v>42</v>
      </c>
    </row>
    <row r="62" spans="2:8" ht="45.75" customHeight="1" thickBot="1" x14ac:dyDescent="0.25">
      <c r="B62" s="130"/>
      <c r="C62" s="1191" t="s">
        <v>557</v>
      </c>
      <c r="D62" s="1192"/>
      <c r="E62" s="1193"/>
      <c r="F62" s="131">
        <v>36</v>
      </c>
      <c r="G62" s="131">
        <v>35</v>
      </c>
      <c r="H62" s="132">
        <v>34</v>
      </c>
    </row>
    <row r="63" spans="2:8" ht="52.5" customHeight="1" thickBot="1" x14ac:dyDescent="0.25">
      <c r="B63" s="133"/>
      <c r="C63" s="1194" t="s">
        <v>49</v>
      </c>
      <c r="D63" s="1194"/>
      <c r="E63" s="1195"/>
      <c r="F63" s="134">
        <v>3434</v>
      </c>
      <c r="G63" s="134">
        <v>3299</v>
      </c>
      <c r="H63" s="135">
        <v>3590</v>
      </c>
    </row>
    <row r="64" spans="2:8" ht="13.2" x14ac:dyDescent="0.2"/>
  </sheetData>
  <sheetProtection algorithmName="SHA-512" hashValue="f3ao36Ktt/bupJnJHXfYfGJz7LMjb3xbm8Gzkx38mLUWjFvQApTX9ubhylzXMM6s2D+baEdClF42Uc+PIKkUZA==" saltValue="15pElPFh81LGkO8C2v6T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68689</v>
      </c>
      <c r="E3" s="154"/>
      <c r="F3" s="155">
        <v>94081</v>
      </c>
      <c r="G3" s="156"/>
      <c r="H3" s="157"/>
    </row>
    <row r="4" spans="1:8" x14ac:dyDescent="0.2">
      <c r="A4" s="158"/>
      <c r="B4" s="159"/>
      <c r="C4" s="160"/>
      <c r="D4" s="161">
        <v>30208</v>
      </c>
      <c r="E4" s="162"/>
      <c r="F4" s="163">
        <v>48949</v>
      </c>
      <c r="G4" s="164"/>
      <c r="H4" s="165"/>
    </row>
    <row r="5" spans="1:8" x14ac:dyDescent="0.2">
      <c r="A5" s="146" t="s">
        <v>519</v>
      </c>
      <c r="B5" s="151"/>
      <c r="C5" s="152"/>
      <c r="D5" s="153">
        <v>62443</v>
      </c>
      <c r="E5" s="154"/>
      <c r="F5" s="155">
        <v>92632</v>
      </c>
      <c r="G5" s="156"/>
      <c r="H5" s="157"/>
    </row>
    <row r="6" spans="1:8" x14ac:dyDescent="0.2">
      <c r="A6" s="158"/>
      <c r="B6" s="159"/>
      <c r="C6" s="160"/>
      <c r="D6" s="161">
        <v>21343</v>
      </c>
      <c r="E6" s="162"/>
      <c r="F6" s="163">
        <v>47978</v>
      </c>
      <c r="G6" s="164"/>
      <c r="H6" s="165"/>
    </row>
    <row r="7" spans="1:8" x14ac:dyDescent="0.2">
      <c r="A7" s="146" t="s">
        <v>520</v>
      </c>
      <c r="B7" s="151"/>
      <c r="C7" s="152"/>
      <c r="D7" s="153">
        <v>99607</v>
      </c>
      <c r="E7" s="154"/>
      <c r="F7" s="155">
        <v>96469</v>
      </c>
      <c r="G7" s="156"/>
      <c r="H7" s="157"/>
    </row>
    <row r="8" spans="1:8" x14ac:dyDescent="0.2">
      <c r="A8" s="158"/>
      <c r="B8" s="159"/>
      <c r="C8" s="160"/>
      <c r="D8" s="161">
        <v>61056</v>
      </c>
      <c r="E8" s="162"/>
      <c r="F8" s="163">
        <v>49775</v>
      </c>
      <c r="G8" s="164"/>
      <c r="H8" s="165"/>
    </row>
    <row r="9" spans="1:8" x14ac:dyDescent="0.2">
      <c r="A9" s="146" t="s">
        <v>521</v>
      </c>
      <c r="B9" s="151"/>
      <c r="C9" s="152"/>
      <c r="D9" s="153">
        <v>85850</v>
      </c>
      <c r="E9" s="154"/>
      <c r="F9" s="155">
        <v>85743</v>
      </c>
      <c r="G9" s="156"/>
      <c r="H9" s="157"/>
    </row>
    <row r="10" spans="1:8" x14ac:dyDescent="0.2">
      <c r="A10" s="158"/>
      <c r="B10" s="159"/>
      <c r="C10" s="160"/>
      <c r="D10" s="161">
        <v>62871</v>
      </c>
      <c r="E10" s="162"/>
      <c r="F10" s="163">
        <v>45231</v>
      </c>
      <c r="G10" s="164"/>
      <c r="H10" s="165"/>
    </row>
    <row r="11" spans="1:8" x14ac:dyDescent="0.2">
      <c r="A11" s="146" t="s">
        <v>522</v>
      </c>
      <c r="B11" s="151"/>
      <c r="C11" s="152"/>
      <c r="D11" s="153">
        <v>103369</v>
      </c>
      <c r="E11" s="154"/>
      <c r="F11" s="155">
        <v>92509</v>
      </c>
      <c r="G11" s="156"/>
      <c r="H11" s="157"/>
    </row>
    <row r="12" spans="1:8" x14ac:dyDescent="0.2">
      <c r="A12" s="158"/>
      <c r="B12" s="159"/>
      <c r="C12" s="166"/>
      <c r="D12" s="161">
        <v>74248</v>
      </c>
      <c r="E12" s="162"/>
      <c r="F12" s="163">
        <v>52274</v>
      </c>
      <c r="G12" s="164"/>
      <c r="H12" s="165"/>
    </row>
    <row r="13" spans="1:8" x14ac:dyDescent="0.2">
      <c r="A13" s="146"/>
      <c r="B13" s="151"/>
      <c r="C13" s="152"/>
      <c r="D13" s="153">
        <v>83992</v>
      </c>
      <c r="E13" s="154"/>
      <c r="F13" s="155">
        <v>92287</v>
      </c>
      <c r="G13" s="167"/>
      <c r="H13" s="157"/>
    </row>
    <row r="14" spans="1:8" x14ac:dyDescent="0.2">
      <c r="A14" s="158"/>
      <c r="B14" s="159"/>
      <c r="C14" s="160"/>
      <c r="D14" s="161">
        <v>49945</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3.69</v>
      </c>
      <c r="C19" s="168">
        <f>ROUND(VALUE(SUBSTITUTE(実質収支比率等に係る経年分析!G$48,"▲","-")),2)</f>
        <v>3.47</v>
      </c>
      <c r="D19" s="168">
        <f>ROUND(VALUE(SUBSTITUTE(実質収支比率等に係る経年分析!H$48,"▲","-")),2)</f>
        <v>4.03</v>
      </c>
      <c r="E19" s="168">
        <f>ROUND(VALUE(SUBSTITUTE(実質収支比率等に係る経年分析!I$48,"▲","-")),2)</f>
        <v>6.16</v>
      </c>
      <c r="F19" s="168">
        <f>ROUND(VALUE(SUBSTITUTE(実質収支比率等に係る経年分析!J$48,"▲","-")),2)</f>
        <v>3.46</v>
      </c>
    </row>
    <row r="20" spans="1:11" x14ac:dyDescent="0.2">
      <c r="A20" s="168" t="s">
        <v>53</v>
      </c>
      <c r="B20" s="168">
        <f>ROUND(VALUE(SUBSTITUTE(実質収支比率等に係る経年分析!F$47,"▲","-")),2)</f>
        <v>15.21</v>
      </c>
      <c r="C20" s="168">
        <f>ROUND(VALUE(SUBSTITUTE(実質収支比率等に係る経年分析!G$47,"▲","-")),2)</f>
        <v>12.45</v>
      </c>
      <c r="D20" s="168">
        <f>ROUND(VALUE(SUBSTITUTE(実質収支比率等に係る経年分析!H$47,"▲","-")),2)</f>
        <v>14.17</v>
      </c>
      <c r="E20" s="168">
        <f>ROUND(VALUE(SUBSTITUTE(実質収支比率等に係る経年分析!I$47,"▲","-")),2)</f>
        <v>15.03</v>
      </c>
      <c r="F20" s="168">
        <f>ROUND(VALUE(SUBSTITUTE(実質収支比率等に係る経年分析!J$47,"▲","-")),2)</f>
        <v>15.67</v>
      </c>
    </row>
    <row r="21" spans="1:11" x14ac:dyDescent="0.2">
      <c r="A21" s="168" t="s">
        <v>54</v>
      </c>
      <c r="B21" s="168">
        <f>IF(ISNUMBER(VALUE(SUBSTITUTE(実質収支比率等に係る経年分析!F$49,"▲","-"))),ROUND(VALUE(SUBSTITUTE(実質収支比率等に係る経年分析!F$49,"▲","-")),2),NA())</f>
        <v>-4.6399999999999997</v>
      </c>
      <c r="C21" s="168">
        <f>IF(ISNUMBER(VALUE(SUBSTITUTE(実質収支比率等に係る経年分析!G$49,"▲","-"))),ROUND(VALUE(SUBSTITUTE(実質収支比率等に係る経年分析!G$49,"▲","-")),2),NA())</f>
        <v>-2.65</v>
      </c>
      <c r="D21" s="168">
        <f>IF(ISNUMBER(VALUE(SUBSTITUTE(実質収支比率等に係る経年分析!H$49,"▲","-"))),ROUND(VALUE(SUBSTITUTE(実質収支比率等に係る経年分析!H$49,"▲","-")),2),NA())</f>
        <v>2.99</v>
      </c>
      <c r="E21" s="168">
        <f>IF(ISNUMBER(VALUE(SUBSTITUTE(実質収支比率等に係る経年分析!I$49,"▲","-"))),ROUND(VALUE(SUBSTITUTE(実質収支比率等に係る経年分析!I$49,"▲","-")),2),NA())</f>
        <v>2.4500000000000002</v>
      </c>
      <c r="F21" s="168">
        <f>IF(ISNUMBER(VALUE(SUBSTITUTE(実質収支比率等に係る経年分析!J$49,"▲","-"))),ROUND(VALUE(SUBSTITUTE(実質収支比率等に係る経年分析!J$49,"▲","-")),2),NA())</f>
        <v>-1.83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0.61</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1.0900000000000001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1.1399999999999999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3.68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3.46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3.46</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4.62</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10.82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11.83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879</v>
      </c>
      <c r="E42" s="170"/>
      <c r="F42" s="170"/>
      <c r="G42" s="170">
        <f>'実質公債費比率（分子）の構造'!L$52</f>
        <v>836</v>
      </c>
      <c r="H42" s="170"/>
      <c r="I42" s="170"/>
      <c r="J42" s="170">
        <f>'実質公債費比率（分子）の構造'!M$52</f>
        <v>822</v>
      </c>
      <c r="K42" s="170"/>
      <c r="L42" s="170"/>
      <c r="M42" s="170">
        <f>'実質公債費比率（分子）の構造'!N$52</f>
        <v>828</v>
      </c>
      <c r="N42" s="170"/>
      <c r="O42" s="170"/>
      <c r="P42" s="170">
        <f>'実質公債費比率（分子）の構造'!O$52</f>
        <v>829</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116</v>
      </c>
      <c r="C45" s="170"/>
      <c r="D45" s="170"/>
      <c r="E45" s="170">
        <f>'実質公債費比率（分子）の構造'!L$49</f>
        <v>121</v>
      </c>
      <c r="F45" s="170"/>
      <c r="G45" s="170"/>
      <c r="H45" s="170">
        <f>'実質公債費比率（分子）の構造'!M$49</f>
        <v>112</v>
      </c>
      <c r="I45" s="170"/>
      <c r="J45" s="170"/>
      <c r="K45" s="170">
        <f>'実質公債費比率（分子）の構造'!N$49</f>
        <v>110</v>
      </c>
      <c r="L45" s="170"/>
      <c r="M45" s="170"/>
      <c r="N45" s="170">
        <f>'実質公債費比率（分子）の構造'!O$49</f>
        <v>119</v>
      </c>
      <c r="O45" s="170"/>
      <c r="P45" s="170"/>
    </row>
    <row r="46" spans="1:16" x14ac:dyDescent="0.2">
      <c r="A46" s="170" t="s">
        <v>64</v>
      </c>
      <c r="B46" s="170">
        <f>'実質公債費比率（分子）の構造'!K$48</f>
        <v>482</v>
      </c>
      <c r="C46" s="170"/>
      <c r="D46" s="170"/>
      <c r="E46" s="170">
        <f>'実質公債費比率（分子）の構造'!L$48</f>
        <v>324</v>
      </c>
      <c r="F46" s="170"/>
      <c r="G46" s="170"/>
      <c r="H46" s="170">
        <f>'実質公債費比率（分子）の構造'!M$48</f>
        <v>313</v>
      </c>
      <c r="I46" s="170"/>
      <c r="J46" s="170"/>
      <c r="K46" s="170">
        <f>'実質公債費比率（分子）の構造'!N$48</f>
        <v>369</v>
      </c>
      <c r="L46" s="170"/>
      <c r="M46" s="170"/>
      <c r="N46" s="170">
        <f>'実質公債費比率（分子）の構造'!O$48</f>
        <v>365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895</v>
      </c>
      <c r="C49" s="170"/>
      <c r="D49" s="170"/>
      <c r="E49" s="170">
        <f>'実質公債費比率（分子）の構造'!L$45</f>
        <v>909</v>
      </c>
      <c r="F49" s="170"/>
      <c r="G49" s="170"/>
      <c r="H49" s="170">
        <f>'実質公債費比率（分子）の構造'!M$45</f>
        <v>942</v>
      </c>
      <c r="I49" s="170"/>
      <c r="J49" s="170"/>
      <c r="K49" s="170">
        <f>'実質公債費比率（分子）の構造'!N$45</f>
        <v>1005</v>
      </c>
      <c r="L49" s="170"/>
      <c r="M49" s="170"/>
      <c r="N49" s="170">
        <f>'実質公債費比率（分子）の構造'!O$45</f>
        <v>1012</v>
      </c>
      <c r="O49" s="170"/>
      <c r="P49" s="170"/>
    </row>
    <row r="50" spans="1:16" x14ac:dyDescent="0.2">
      <c r="A50" s="170" t="s">
        <v>67</v>
      </c>
      <c r="B50" s="170" t="e">
        <f>NA()</f>
        <v>#N/A</v>
      </c>
      <c r="C50" s="170">
        <f>IF(ISNUMBER('実質公債費比率（分子）の構造'!K$53),'実質公債費比率（分子）の構造'!K$53,NA())</f>
        <v>614</v>
      </c>
      <c r="D50" s="170" t="e">
        <f>NA()</f>
        <v>#N/A</v>
      </c>
      <c r="E50" s="170" t="e">
        <f>NA()</f>
        <v>#N/A</v>
      </c>
      <c r="F50" s="170">
        <f>IF(ISNUMBER('実質公債費比率（分子）の構造'!L$53),'実質公債費比率（分子）の構造'!L$53,NA())</f>
        <v>518</v>
      </c>
      <c r="G50" s="170" t="e">
        <f>NA()</f>
        <v>#N/A</v>
      </c>
      <c r="H50" s="170" t="e">
        <f>NA()</f>
        <v>#N/A</v>
      </c>
      <c r="I50" s="170">
        <f>IF(ISNUMBER('実質公債費比率（分子）の構造'!M$53),'実質公債費比率（分子）の構造'!M$53,NA())</f>
        <v>545</v>
      </c>
      <c r="J50" s="170" t="e">
        <f>NA()</f>
        <v>#N/A</v>
      </c>
      <c r="K50" s="170" t="e">
        <f>NA()</f>
        <v>#N/A</v>
      </c>
      <c r="L50" s="170">
        <f>IF(ISNUMBER('実質公債費比率（分子）の構造'!N$53),'実質公債費比率（分子）の構造'!N$53,NA())</f>
        <v>656</v>
      </c>
      <c r="M50" s="170" t="e">
        <f>NA()</f>
        <v>#N/A</v>
      </c>
      <c r="N50" s="170" t="e">
        <f>NA()</f>
        <v>#N/A</v>
      </c>
      <c r="O50" s="170">
        <f>IF(ISNUMBER('実質公債費比率（分子）の構造'!O$53),'実質公債費比率（分子）の構造'!O$53,NA())</f>
        <v>667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10058</v>
      </c>
      <c r="E56" s="169"/>
      <c r="F56" s="169"/>
      <c r="G56" s="169">
        <f>'将来負担比率（分子）の構造'!J$52</f>
        <v>10221</v>
      </c>
      <c r="H56" s="169"/>
      <c r="I56" s="169"/>
      <c r="J56" s="169">
        <f>'将来負担比率（分子）の構造'!K$52</f>
        <v>10938</v>
      </c>
      <c r="K56" s="169"/>
      <c r="L56" s="169"/>
      <c r="M56" s="169">
        <f>'将来負担比率（分子）の構造'!L$52</f>
        <v>10946</v>
      </c>
      <c r="N56" s="169"/>
      <c r="O56" s="169"/>
      <c r="P56" s="169">
        <f>'将来負担比率（分子）の構造'!M$52</f>
        <v>11150</v>
      </c>
    </row>
    <row r="57" spans="1:16" x14ac:dyDescent="0.2">
      <c r="A57" s="169" t="s">
        <v>42</v>
      </c>
      <c r="B57" s="169"/>
      <c r="C57" s="169"/>
      <c r="D57" s="169">
        <f>'将来負担比率（分子）の構造'!I$51</f>
        <v>530</v>
      </c>
      <c r="E57" s="169"/>
      <c r="F57" s="169"/>
      <c r="G57" s="169">
        <f>'将来負担比率（分子）の構造'!J$51</f>
        <v>519</v>
      </c>
      <c r="H57" s="169"/>
      <c r="I57" s="169"/>
      <c r="J57" s="169">
        <f>'将来負担比率（分子）の構造'!K$51</f>
        <v>508</v>
      </c>
      <c r="K57" s="169"/>
      <c r="L57" s="169"/>
      <c r="M57" s="169">
        <f>'将来負担比率（分子）の構造'!L$51</f>
        <v>467</v>
      </c>
      <c r="N57" s="169"/>
      <c r="O57" s="169"/>
      <c r="P57" s="169">
        <f>'将来負担比率（分子）の構造'!M$51</f>
        <v>445</v>
      </c>
    </row>
    <row r="58" spans="1:16" x14ac:dyDescent="0.2">
      <c r="A58" s="169" t="s">
        <v>41</v>
      </c>
      <c r="B58" s="169"/>
      <c r="C58" s="169"/>
      <c r="D58" s="169">
        <f>'将来負担比率（分子）の構造'!I$50</f>
        <v>3223</v>
      </c>
      <c r="E58" s="169"/>
      <c r="F58" s="169"/>
      <c r="G58" s="169">
        <f>'将来負担比率（分子）の構造'!J$50</f>
        <v>3234</v>
      </c>
      <c r="H58" s="169"/>
      <c r="I58" s="169"/>
      <c r="J58" s="169">
        <f>'将来負担比率（分子）の構造'!K$50</f>
        <v>3752</v>
      </c>
      <c r="K58" s="169"/>
      <c r="L58" s="169"/>
      <c r="M58" s="169">
        <f>'将来負担比率（分子）の構造'!L$50</f>
        <v>3618</v>
      </c>
      <c r="N58" s="169"/>
      <c r="O58" s="169"/>
      <c r="P58" s="169">
        <f>'将来負担比率（分子）の構造'!M$50</f>
        <v>3908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1897</v>
      </c>
      <c r="C62" s="169"/>
      <c r="D62" s="169"/>
      <c r="E62" s="169">
        <f>'将来負担比率（分子）の構造'!J$45</f>
        <v>1792</v>
      </c>
      <c r="F62" s="169"/>
      <c r="G62" s="169"/>
      <c r="H62" s="169">
        <f>'将来負担比率（分子）の構造'!K$45</f>
        <v>1743</v>
      </c>
      <c r="I62" s="169"/>
      <c r="J62" s="169"/>
      <c r="K62" s="169">
        <f>'将来負担比率（分子）の構造'!L$45</f>
        <v>1661</v>
      </c>
      <c r="L62" s="169"/>
      <c r="M62" s="169"/>
      <c r="N62" s="169">
        <f>'将来負担比率（分子）の構造'!M$45</f>
        <v>1644</v>
      </c>
      <c r="O62" s="169"/>
      <c r="P62" s="169"/>
    </row>
    <row r="63" spans="1:16" x14ac:dyDescent="0.2">
      <c r="A63" s="169" t="s">
        <v>34</v>
      </c>
      <c r="B63" s="169">
        <f>'将来負担比率（分子）の構造'!I$44</f>
        <v>1445</v>
      </c>
      <c r="C63" s="169"/>
      <c r="D63" s="169"/>
      <c r="E63" s="169">
        <f>'将来負担比率（分子）の構造'!J$44</f>
        <v>1295</v>
      </c>
      <c r="F63" s="169"/>
      <c r="G63" s="169"/>
      <c r="H63" s="169">
        <f>'将来負担比率（分子）の構造'!K$44</f>
        <v>1240</v>
      </c>
      <c r="I63" s="169"/>
      <c r="J63" s="169"/>
      <c r="K63" s="169">
        <f>'将来負担比率（分子）の構造'!L$44</f>
        <v>1231</v>
      </c>
      <c r="L63" s="169"/>
      <c r="M63" s="169"/>
      <c r="N63" s="169">
        <f>'将来負担比率（分子）の構造'!M$44</f>
        <v>1088</v>
      </c>
      <c r="O63" s="169"/>
      <c r="P63" s="169"/>
    </row>
    <row r="64" spans="1:16" x14ac:dyDescent="0.2">
      <c r="A64" s="169" t="s">
        <v>33</v>
      </c>
      <c r="B64" s="169">
        <f>'将来負担比率（分子）の構造'!I$43</f>
        <v>4923</v>
      </c>
      <c r="C64" s="169"/>
      <c r="D64" s="169"/>
      <c r="E64" s="169">
        <f>'将来負担比率（分子）の構造'!J$43</f>
        <v>5113</v>
      </c>
      <c r="F64" s="169"/>
      <c r="G64" s="169"/>
      <c r="H64" s="169">
        <f>'将来負担比率（分子）の構造'!K$43</f>
        <v>4837</v>
      </c>
      <c r="I64" s="169"/>
      <c r="J64" s="169"/>
      <c r="K64" s="169">
        <f>'将来負担比率（分子）の構造'!L$43</f>
        <v>4867</v>
      </c>
      <c r="L64" s="169"/>
      <c r="M64" s="169"/>
      <c r="N64" s="169">
        <f>'将来負担比率（分子）の構造'!M$43</f>
        <v>5383</v>
      </c>
      <c r="O64" s="169"/>
      <c r="P64" s="169"/>
    </row>
    <row r="65" spans="1:16" x14ac:dyDescent="0.2">
      <c r="A65" s="169" t="s">
        <v>32</v>
      </c>
      <c r="B65" s="169">
        <f>'将来負担比率（分子）の構造'!I$42</f>
        <v>468</v>
      </c>
      <c r="C65" s="169"/>
      <c r="D65" s="169"/>
      <c r="E65" s="169">
        <f>'将来負担比率（分子）の構造'!J$42</f>
        <v>453</v>
      </c>
      <c r="F65" s="169"/>
      <c r="G65" s="169"/>
      <c r="H65" s="169">
        <f>'将来負担比率（分子）の構造'!K$42</f>
        <v>438</v>
      </c>
      <c r="I65" s="169"/>
      <c r="J65" s="169"/>
      <c r="K65" s="169">
        <f>'将来負担比率（分子）の構造'!L$42</f>
        <v>423</v>
      </c>
      <c r="L65" s="169"/>
      <c r="M65" s="169"/>
      <c r="N65" s="169">
        <f>'将来負担比率（分子）の構造'!M$42</f>
        <v>408</v>
      </c>
      <c r="O65" s="169"/>
      <c r="P65" s="169"/>
    </row>
    <row r="66" spans="1:16" x14ac:dyDescent="0.2">
      <c r="A66" s="169" t="s">
        <v>31</v>
      </c>
      <c r="B66" s="169">
        <f>'将来負担比率（分子）の構造'!I$41</f>
        <v>11205</v>
      </c>
      <c r="C66" s="169"/>
      <c r="D66" s="169"/>
      <c r="E66" s="169">
        <f>'将来負担比率（分子）の構造'!J$41</f>
        <v>11369</v>
      </c>
      <c r="F66" s="169"/>
      <c r="G66" s="169"/>
      <c r="H66" s="169">
        <f>'将来負担比率（分子）の構造'!K$41</f>
        <v>12340</v>
      </c>
      <c r="I66" s="169"/>
      <c r="J66" s="169"/>
      <c r="K66" s="169">
        <f>'将来負担比率（分子）の構造'!L$41</f>
        <v>12978</v>
      </c>
      <c r="L66" s="169"/>
      <c r="M66" s="169"/>
      <c r="N66" s="169">
        <f>'将来負担比率（分子）の構造'!M$41</f>
        <v>13700</v>
      </c>
      <c r="O66" s="169"/>
      <c r="P66" s="169"/>
    </row>
    <row r="67" spans="1:16" x14ac:dyDescent="0.2">
      <c r="A67" s="169" t="s">
        <v>71</v>
      </c>
      <c r="B67" s="169" t="e">
        <f>NA()</f>
        <v>#N/A</v>
      </c>
      <c r="C67" s="169">
        <f>IF(ISNUMBER('将来負担比率（分子）の構造'!I$53), IF('将来負担比率（分子）の構造'!I$53 &lt; 0, 0, '将来負担比率（分子）の構造'!I$53), NA())</f>
        <v>6127</v>
      </c>
      <c r="D67" s="169" t="e">
        <f>NA()</f>
        <v>#N/A</v>
      </c>
      <c r="E67" s="169" t="e">
        <f>NA()</f>
        <v>#N/A</v>
      </c>
      <c r="F67" s="169">
        <f>IF(ISNUMBER('将来負担比率（分子）の構造'!J$53), IF('将来負担比率（分子）の構造'!J$53 &lt; 0, 0, '将来負担比率（分子）の構造'!J$53), NA())</f>
        <v>6047</v>
      </c>
      <c r="G67" s="169" t="e">
        <f>NA()</f>
        <v>#N/A</v>
      </c>
      <c r="H67" s="169" t="e">
        <f>NA()</f>
        <v>#N/A</v>
      </c>
      <c r="I67" s="169">
        <f>IF(ISNUMBER('将来負担比率（分子）の構造'!K$53), IF('将来負担比率（分子）の構造'!K$53 &lt; 0, 0, '将来負担比率（分子）の構造'!K$53), NA())</f>
        <v>5400</v>
      </c>
      <c r="J67" s="169" t="e">
        <f>NA()</f>
        <v>#N/A</v>
      </c>
      <c r="K67" s="169" t="e">
        <f>NA()</f>
        <v>#N/A</v>
      </c>
      <c r="L67" s="169">
        <f>IF(ISNUMBER('将来負担比率（分子）の構造'!L$53), IF('将来負担比率（分子）の構造'!L$53 &lt; 0, 0, '将来負担比率（分子）の構造'!L$53), NA())</f>
        <v>6130</v>
      </c>
      <c r="M67" s="169" t="e">
        <f>NA()</f>
        <v>#N/A</v>
      </c>
      <c r="N67" s="169" t="e">
        <f>NA()</f>
        <v>#N/A</v>
      </c>
      <c r="O67" s="169">
        <f>IF(ISNUMBER('将来負担比率（分子）の構造'!M$53), IF('将来負担比率（分子）の構造'!M$53 &lt; 0, 0, '将来負担比率（分子）の構造'!M$53), NA())</f>
        <v>6721</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1077</v>
      </c>
      <c r="C72" s="173">
        <f>基金残高に係る経年分析!G55</f>
        <v>1110</v>
      </c>
      <c r="D72" s="173">
        <f>基金残高に係る経年分析!H55</f>
        <v>1170</v>
      </c>
    </row>
    <row r="73" spans="1:16" x14ac:dyDescent="0.2">
      <c r="A73" s="172" t="s">
        <v>74</v>
      </c>
      <c r="B73" s="173">
        <f>基金残高に係る経年分析!F56</f>
        <v>289</v>
      </c>
      <c r="C73" s="173">
        <f>基金残高に係る経年分析!G56</f>
        <v>289</v>
      </c>
      <c r="D73" s="173">
        <f>基金残高に係る経年分析!H56</f>
        <v>320</v>
      </c>
    </row>
    <row r="74" spans="1:16" x14ac:dyDescent="0.2">
      <c r="A74" s="172" t="s">
        <v>75</v>
      </c>
      <c r="B74" s="173">
        <f>基金残高に係る経年分析!F57</f>
        <v>2068</v>
      </c>
      <c r="C74" s="173">
        <f>基金残高に係る経年分析!G57</f>
        <v>1901</v>
      </c>
      <c r="D74" s="173">
        <f>基金残高に係る経年分析!H57</f>
        <v>2100</v>
      </c>
    </row>
  </sheetData>
  <sheetProtection algorithmName="SHA-512" hashValue="mRtVshRJ+EPIzqlCC5vqINC7jKK8sWdfQsYegj08YAKdReLIl3riyXpPBDcGI0Yr5a6KsPATslmSBZLvSYmxLg==" saltValue="m+Kow9cim41TDbNLJIvU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2025-03-12T08:08:47Z</cp:lastPrinted>
  <dcterms:created xsi:type="dcterms:W3CDTF">2025-02-19T05:01:45Z</dcterms:created>
  <dcterms:modified xsi:type="dcterms:W3CDTF">2025-03-18T07:38:35Z</dcterms:modified>
  <cp:category/>
</cp:coreProperties>
</file>