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tsumoto-yuuta\Desktop\"/>
    </mc:Choice>
  </mc:AlternateContent>
  <bookViews>
    <workbookView xWindow="28680" yWindow="-120" windowWidth="16440" windowHeight="29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8" i="12" l="1"/>
  <c r="AU63" i="12"/>
  <c r="AP6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CO34" i="10" l="1"/>
</calcChain>
</file>

<file path=xl/sharedStrings.xml><?xml version="1.0" encoding="utf-8"?>
<sst xmlns="http://schemas.openxmlformats.org/spreadsheetml/2006/main" count="1149" uniqueCount="562">
  <si>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</si>
  <si>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</si>
  <si>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</si>
  <si>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</si>
  <si>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</si>
  <si>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</si>
  <si>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</si>
  <si>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</si>
  <si>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</si>
  <si>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</si>
  <si>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</si>
  <si>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</si>
  <si>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</si>
  <si>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</si>
  <si>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</si>
  <si>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</si>
  <si>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</si>
  <si>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</si>
  <si>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</si>
  <si>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</si>
  <si>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</si>
  <si>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</si>
  <si>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</si>
  <si>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</si>
  <si>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</si>
  <si>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</si>
  <si>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</si>
  <si>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</si>
  <si>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</si>
  <si>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</si>
  <si>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</si>
  <si>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</si>
  <si>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</si>
  <si>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</si>
  <si>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</si>
  <si>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</si>
  <si>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</si>
  <si>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</si>
  <si>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</si>
  <si>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</si>
  <si>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</si>
  <si>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</si>
  <si>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</si>
  <si>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</si>
  <si>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</si>
  <si>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</si>
  <si>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</si>
  <si>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</si>
  <si>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</si>
  <si>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</si>
  <si>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</si>
  <si>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</si>
  <si>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</si>
  <si>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</si>
  <si>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</si>
  <si>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</si>
  <si>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</si>
  <si>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</si>
  <si>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</si>
  <si>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</si>
  <si>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</si>
  <si>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</si>
  <si>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</si>
  <si>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</si>
  <si>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</si>
  <si>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</si>
  <si>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</si>
  <si>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</si>
  <si>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</si>
  <si>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</si>
  <si>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</si>
  <si>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</si>
  <si>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</si>
  <si>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</si>
  <si>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</si>
  <si>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</si>
  <si>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</si>
  <si>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</si>
  <si>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</si>
  <si>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</si>
  <si>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</si>
  <si>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</si>
  <si>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</si>
  <si>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</si>
  <si>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</si>
  <si>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</si>
  <si>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</si>
  <si>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</si>
  <si>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</si>
  <si>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</si>
  <si>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</si>
  <si>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</si>
  <si>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</si>
  <si>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</si>
  <si>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玄海町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</si>
  <si>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</si>
  <si>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</si>
  <si>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</si>
  <si>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</si>
  <si>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</si>
  <si>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</si>
  <si>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</si>
  <si>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</si>
  <si>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</si>
  <si>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</si>
  <si>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</si>
  <si>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</si>
  <si>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</si>
  <si>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</si>
  <si>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</si>
  <si>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</si>
  <si>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</si>
  <si>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</si>
  <si>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</si>
  <si>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</si>
  <si>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</si>
  <si>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</si>
  <si>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</si>
  <si>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</si>
  <si>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</si>
  <si>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</si>
  <si>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</si>
  <si>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</si>
  <si>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</si>
  <si>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</si>
  <si>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</si>
  <si>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</si>
  <si>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</si>
  <si>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</si>
  <si>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</si>
  <si>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</si>
  <si>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</si>
  <si>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</si>
  <si>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</si>
  <si>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</si>
  <si>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</si>
  <si>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</si>
  <si>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</si>
  <si>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</si>
  <si>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</si>
  <si>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</si>
  <si>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</si>
  <si>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</si>
  <si>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</si>
  <si>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</si>
  <si>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</si>
  <si>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</si>
  <si>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</si>
  <si>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</si>
  <si>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</si>
  <si>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</si>
  <si>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</si>
  <si>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</si>
  <si>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</si>
  <si>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</si>
  <si>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</si>
  <si>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</si>
  <si>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</si>
  <si>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</si>
  <si>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</si>
  <si>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</si>
  <si>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</si>
  <si>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</si>
  <si>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</si>
  <si>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</si>
  <si>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</si>
  <si>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</si>
  <si>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</si>
  <si>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</si>
  <si>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</si>
  <si>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</si>
  <si>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</si>
  <si>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</si>
  <si>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</si>
  <si>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</si>
  <si>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</si>
  <si>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</si>
  <si>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</si>
  <si>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</si>
  <si>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</si>
  <si>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</si>
  <si>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</si>
  <si>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</si>
  <si>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</si>
  <si>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</si>
  <si>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</si>
  <si>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</si>
  <si>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</si>
  <si>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</si>
  <si>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</si>
  <si>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</si>
  <si>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</si>
  <si>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</si>
  <si>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</si>
  <si>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</si>
  <si>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</si>
  <si>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</si>
  <si>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</si>
  <si>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</si>
  <si>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</si>
  <si>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</si>
  <si>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</si>
  <si>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</si>
  <si>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</si>
  <si>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佐賀県玄海町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</si>
  <si>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</si>
  <si>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</si>
  <si>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</si>
  <si>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</si>
  <si>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</si>
  <si>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</si>
  <si>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</si>
  <si>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</si>
  <si>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</si>
  <si>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</si>
  <si>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</si>
  <si>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</si>
  <si>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</si>
  <si>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</si>
  <si>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</si>
  <si>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</si>
  <si>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</si>
  <si>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</si>
  <si>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</si>
  <si>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</si>
  <si>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</si>
  <si>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</si>
  <si>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</si>
  <si>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</si>
  <si>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</si>
  <si>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</si>
  <si>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</si>
  <si>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</si>
  <si>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</si>
  <si>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</si>
  <si>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</si>
  <si>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</si>
  <si>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</si>
  <si>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</si>
  <si>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</si>
  <si>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</si>
  <si>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</si>
  <si>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</si>
  <si>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</si>
  <si>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</si>
  <si>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</si>
  <si>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</si>
  <si>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</si>
  <si>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</si>
  <si>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</si>
  <si>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</si>
  <si>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</si>
  <si>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</si>
  <si>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</si>
  <si>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</si>
  <si>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</si>
  <si>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</si>
  <si>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</si>
  <si>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</si>
  <si>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</si>
  <si>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</si>
  <si>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</si>
  <si>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</si>
  <si>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</si>
  <si>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</si>
  <si>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</si>
  <si>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</si>
  <si>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</si>
  <si>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</si>
  <si>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</si>
  <si>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</si>
  <si>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</si>
  <si>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</si>
  <si>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</si>
  <si>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</si>
  <si>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</si>
  <si>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</si>
  <si>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</si>
  <si>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</si>
  <si>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</si>
  <si>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</si>
  <si>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</si>
  <si>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</si>
  <si>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</si>
  <si>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</si>
  <si>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</si>
  <si>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</si>
  <si>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</si>
  <si>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</si>
  <si>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</si>
  <si>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</si>
  <si>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</si>
  <si>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</si>
  <si>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</si>
  <si>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</si>
  <si>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</si>
  <si>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</si>
  <si>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</si>
  <si>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</si>
  <si>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</si>
  <si>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</si>
  <si>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</si>
  <si>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</si>
  <si>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</si>
  <si>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</si>
  <si>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</si>
  <si>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</si>
  <si>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</si>
  <si>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</si>
  <si>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</si>
  <si>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</si>
  <si>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</si>
  <si>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</si>
  <si>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</si>
  <si>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</si>
  <si>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</si>
  <si>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</si>
  <si>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</si>
  <si>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</si>
  <si>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</si>
  <si>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</si>
  <si>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</si>
  <si>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</si>
  <si>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</si>
  <si>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</si>
  <si>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</si>
  <si>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</si>
  <si>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</si>
  <si>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</si>
  <si>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</si>
  <si>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</si>
  <si>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</si>
  <si>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</si>
  <si>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</si>
  <si>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</si>
  <si>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</si>
  <si>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</si>
  <si>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</si>
  <si>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</si>
  <si>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</si>
  <si>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</si>
  <si>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</si>
  <si>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</si>
  <si>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</si>
  <si>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</si>
  <si>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</si>
  <si>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</si>
  <si>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</si>
  <si>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</si>
  <si>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</si>
  <si>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</si>
  <si>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</si>
  <si>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</si>
  <si>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</si>
  <si>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</si>
  <si>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佐賀県玄海町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</si>
  <si>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</si>
  <si>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</si>
  <si>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</si>
  <si>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</si>
  <si>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</si>
  <si>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</si>
  <si>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</si>
  <si>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</si>
  <si>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</si>
  <si>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</si>
  <si>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</si>
  <si>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</si>
  <si>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</si>
  <si>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</si>
  <si>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</si>
  <si>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</si>
  <si>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</si>
  <si>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</si>
  <si>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</si>
  <si>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</si>
  <si>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</si>
  <si>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</si>
  <si>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</si>
  <si>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</si>
  <si>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</si>
  <si>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</si>
  <si>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</si>
  <si>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</si>
  <si>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</si>
  <si>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</si>
  <si>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</si>
  <si>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</si>
  <si>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</si>
  <si>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</si>
  <si>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</si>
  <si>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</si>
  <si>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</si>
  <si>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</si>
  <si>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</si>
  <si>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</si>
  <si>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</si>
  <si>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</si>
  <si>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</si>
  <si>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</si>
  <si>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</si>
  <si>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</si>
  <si>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</si>
  <si>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</si>
  <si>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</si>
  <si>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</si>
  <si>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</si>
  <si>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</si>
  <si>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</si>
  <si>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</si>
  <si>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</si>
  <si>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</si>
  <si>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</si>
  <si>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</si>
  <si>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</si>
  <si>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</si>
  <si>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</si>
  <si>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</si>
  <si>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</si>
  <si>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</si>
  <si>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</si>
  <si>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</si>
  <si>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</si>
  <si>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</si>
  <si>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</si>
  <si>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</si>
  <si>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</si>
  <si>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</si>
  <si>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</si>
  <si>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</si>
  <si>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</si>
  <si>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</si>
  <si>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</si>
  <si>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</si>
  <si>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</si>
  <si>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</si>
  <si>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</si>
  <si>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</si>
  <si>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</si>
  <si>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</si>
  <si>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</si>
  <si>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</si>
  <si>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</si>
  <si>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</si>
  <si>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</si>
  <si>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</si>
  <si>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</si>
  <si>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</si>
  <si>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</si>
  <si>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</si>
  <si>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</si>
  <si>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</si>
  <si>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</si>
  <si>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</si>
  <si>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</si>
  <si>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</si>
  <si>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</si>
  <si>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</si>
  <si>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</si>
  <si>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</si>
  <si>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</si>
  <si>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</si>
  <si>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</si>
  <si>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</si>
  <si>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</si>
  <si>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</si>
  <si>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</si>
  <si>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</si>
  <si>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</si>
  <si>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</si>
  <si>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</si>
  <si>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</si>
  <si>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</si>
  <si>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</si>
  <si>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</si>
  <si>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</si>
  <si>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</si>
  <si>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</si>
  <si>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</si>
  <si>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</si>
  <si>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</si>
  <si>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</si>
  <si>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</si>
  <si>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</si>
  <si>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</si>
  <si>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</si>
  <si>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</si>
  <si>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</si>
  <si>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</si>
  <si>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</si>
  <si>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</si>
  <si>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</si>
  <si>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</si>
  <si>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</si>
  <si>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</si>
  <si>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</si>
  <si>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</si>
  <si>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</si>
  <si>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</si>
  <si>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</si>
  <si>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</si>
  <si>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</si>
  <si>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</si>
  <si>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</si>
  <si>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</si>
  <si>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</si>
  <si>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</si>
  <si>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</si>
  <si>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</si>
  <si>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</si>
  <si>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</si>
  <si>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</si>
  <si>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</si>
  <si>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</si>
  <si>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</si>
  <si>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</si>
  <si>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</si>
  <si>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</si>
  <si>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</si>
  <si>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</si>
  <si>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</si>
  <si>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</si>
  <si>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</si>
  <si>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</si>
  <si>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</si>
  <si>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</si>
  <si>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</si>
  <si>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</si>
  <si>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</si>
  <si>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</si>
  <si>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</si>
  <si>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国民健康保険特別会計</t>
  </si>
  <si>
    <t>水道事業会計</t>
  </si>
  <si>
    <t>介護保険特別会計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</si>
  <si>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</si>
  <si>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</si>
  <si>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</si>
  <si>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</si>
  <si>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</si>
  <si>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</si>
  <si>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</si>
  <si>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</si>
  <si>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</si>
  <si>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</si>
  <si>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</si>
  <si>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</si>
  <si>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</si>
  <si>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t>
    <phoneticPr fontId="2"/>
  </si>
  <si>
    <t>-</t>
    <phoneticPr fontId="2"/>
  </si>
  <si>
    <t>一般財団法人　玄海町みんなの地域商社</t>
    <rPh sb="0" eb="2">
      <t>イッパン</t>
    </rPh>
    <rPh sb="2" eb="4">
      <t>ザイダン</t>
    </rPh>
    <rPh sb="4" eb="6">
      <t>ホウジン</t>
    </rPh>
    <rPh sb="7" eb="10">
      <t>ゲンカイチョウ</t>
    </rPh>
    <rPh sb="14" eb="16">
      <t>チイキ</t>
    </rPh>
    <rPh sb="16" eb="18">
      <t>ショウシャ</t>
    </rPh>
    <phoneticPr fontId="2"/>
  </si>
  <si>
    <t>佐賀県後期高齢者医療広域連合</t>
    <rPh sb="0" eb="3">
      <t>サガケン</t>
    </rPh>
    <rPh sb="3" eb="5">
      <t>コウキ</t>
    </rPh>
    <rPh sb="5" eb="8">
      <t>コウレイシャ</t>
    </rPh>
    <rPh sb="8" eb="10">
      <t>イリョウ</t>
    </rPh>
    <rPh sb="10" eb="12">
      <t>コウイキ</t>
    </rPh>
    <rPh sb="12" eb="14">
      <t>レンゴウ</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</si>
  <si>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</si>
  <si>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佐賀県市町総合事務組合（交通災害）（特別会計）</t>
    <rPh sb="0" eb="3">
      <t>サガケン</t>
    </rPh>
    <rPh sb="3" eb="4">
      <t>シ</t>
    </rPh>
    <rPh sb="4" eb="5">
      <t>マチ</t>
    </rPh>
    <rPh sb="5" eb="7">
      <t>ソウゴウ</t>
    </rPh>
    <rPh sb="7" eb="9">
      <t>ジム</t>
    </rPh>
    <rPh sb="9" eb="11">
      <t>クミアイ</t>
    </rPh>
    <rPh sb="12" eb="14">
      <t>コウツウ</t>
    </rPh>
    <rPh sb="14" eb="16">
      <t>サイガイ</t>
    </rPh>
    <rPh sb="18" eb="20">
      <t>トクベツ</t>
    </rPh>
    <rPh sb="20" eb="22">
      <t>カイケイ</t>
    </rPh>
    <phoneticPr fontId="2"/>
  </si>
  <si>
    <t>佐賀県後期高齢者医療広域連合（医療）（特別会計）</t>
    <rPh sb="0" eb="3">
      <t>サガケン</t>
    </rPh>
    <rPh sb="3" eb="5">
      <t>コウキ</t>
    </rPh>
    <rPh sb="5" eb="7">
      <t>コウレイ</t>
    </rPh>
    <rPh sb="7" eb="8">
      <t>シャ</t>
    </rPh>
    <rPh sb="8" eb="10">
      <t>イリョウ</t>
    </rPh>
    <rPh sb="10" eb="12">
      <t>コウイキ</t>
    </rPh>
    <rPh sb="12" eb="14">
      <t>レンゴウ</t>
    </rPh>
    <rPh sb="15" eb="17">
      <t>イリョウ</t>
    </rPh>
    <rPh sb="19" eb="21">
      <t>トクベツ</t>
    </rPh>
    <rPh sb="21" eb="23">
      <t>カイケイ</t>
    </rPh>
    <phoneticPr fontId="2"/>
  </si>
  <si>
    <t>-</t>
    <phoneticPr fontId="2"/>
  </si>
  <si>
    <t>-</t>
    <phoneticPr fontId="2"/>
  </si>
  <si>
    <t>-</t>
    <phoneticPr fontId="2"/>
  </si>
  <si>
    <t>ふるさと応援寄附金基金</t>
    <rPh sb="4" eb="6">
      <t>オウエン</t>
    </rPh>
    <rPh sb="6" eb="9">
      <t>キフキン</t>
    </rPh>
    <rPh sb="9" eb="11">
      <t>キキン</t>
    </rPh>
    <phoneticPr fontId="5"/>
  </si>
  <si>
    <t>公共施設整備基金</t>
    <rPh sb="0" eb="2">
      <t>コウキョウ</t>
    </rPh>
    <rPh sb="2" eb="4">
      <t>シセツ</t>
    </rPh>
    <rPh sb="4" eb="6">
      <t>セイビ</t>
    </rPh>
    <rPh sb="6" eb="8">
      <t>キキン</t>
    </rPh>
    <phoneticPr fontId="2"/>
  </si>
  <si>
    <t>電源立地地域対策交付金基金</t>
    <rPh sb="0" eb="2">
      <t>デンゲン</t>
    </rPh>
    <rPh sb="2" eb="4">
      <t>リッチ</t>
    </rPh>
    <rPh sb="4" eb="6">
      <t>チイキ</t>
    </rPh>
    <rPh sb="6" eb="8">
      <t>タイサク</t>
    </rPh>
    <rPh sb="8" eb="11">
      <t>コウフキン</t>
    </rPh>
    <rPh sb="11" eb="13">
      <t>キキン</t>
    </rPh>
    <phoneticPr fontId="2"/>
  </si>
  <si>
    <t>地域づくり基金</t>
    <rPh sb="0" eb="2">
      <t>チイキ</t>
    </rPh>
    <rPh sb="5" eb="7">
      <t>キキン</t>
    </rPh>
    <phoneticPr fontId="2"/>
  </si>
  <si>
    <t>地域振興基金</t>
    <rPh sb="0" eb="2">
      <t>チイキ</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</si>
</sst>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6526-47DA-A1C7-A021BD2507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200745</c:v>
                </c:pt>
                <c:pt idx="1">
                  <c:v>100803</c:v>
                </c:pt>
                <c:pt idx="2">
                  <c:v>146514</c:v>
                </c:pt>
                <c:pt idx="3">
                  <c:v>170770</c:v>
                </c:pt>
                <c:pt idx="4">
                  <c:v>227072</c:v>
                </c:pt>
              </c:numCache>
            </c:numRef>
          </c:val>
          <c:smooth val="0"/>
          <c:extLst>
            <c:ext xmlns:c16="http://schemas.microsoft.com/office/drawing/2014/chart" uri="{C3380CC4-5D6E-409C-BE32-E72D297353CC}">
              <c16:uniqueId val="{00000001-6526-47DA-A1C7-A021BD2507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c:v>
                </c:pt>
                <c:pt idx="1">
                  <c:v>4.8600000000000003</c:v>
                </c:pt>
                <c:pt idx="2">
                  <c:v>11.43</c:v>
                </c:pt>
                <c:pt idx="3">
                  <c:v>8.3699999999999992</c:v>
                </c:pt>
                <c:pt idx="4">
                  <c:v>5.64</c:v>
                </c:pt>
              </c:numCache>
            </c:numRef>
          </c:val>
          <c:extLst>
            <c:ext xmlns:c16="http://schemas.microsoft.com/office/drawing/2014/chart" uri="{C3380CC4-5D6E-409C-BE32-E72D297353CC}">
              <c16:uniqueId val="{00000000-0588-4DBA-9816-015E466E4B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100.01</c:v>
                </c:pt>
                <c:pt idx="1">
                  <c:v>114</c:v>
                </c:pt>
                <c:pt idx="2">
                  <c:v>129.24</c:v>
                </c:pt>
                <c:pt idx="3">
                  <c:v>149.81</c:v>
                </c:pt>
                <c:pt idx="4">
                  <c:v>126.55</c:v>
                </c:pt>
              </c:numCache>
            </c:numRef>
          </c:val>
          <c:extLst>
            <c:ext xmlns:c16="http://schemas.microsoft.com/office/drawing/2014/chart" uri="{C3380CC4-5D6E-409C-BE32-E72D297353CC}">
              <c16:uniqueId val="{00000001-0588-4DBA-9816-015E466E4B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9.3800000000000008</c:v>
                </c:pt>
                <c:pt idx="1">
                  <c:v>7.92</c:v>
                </c:pt>
                <c:pt idx="2">
                  <c:v>15.34</c:v>
                </c:pt>
                <c:pt idx="3">
                  <c:v>12.58</c:v>
                </c:pt>
                <c:pt idx="4">
                  <c:v>18.03</c:v>
                </c:pt>
              </c:numCache>
            </c:numRef>
          </c:val>
          <c:smooth val="0"/>
          <c:extLst>
            <c:ext xmlns:c16="http://schemas.microsoft.com/office/drawing/2014/chart" uri="{C3380CC4-5D6E-409C-BE32-E72D297353CC}">
              <c16:uniqueId val="{00000002-0588-4DBA-9816-015E466E4B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1.41</c:v>
                </c:pt>
                <c:pt idx="8">
                  <c:v>0</c:v>
                </c:pt>
                <c:pt idx="9">
                  <c:v>0</c:v>
                </c:pt>
              </c:numCache>
            </c:numRef>
          </c:val>
          <c:extLst>
            <c:ext xmlns:c16="http://schemas.microsoft.com/office/drawing/2014/chart" uri="{C3380CC4-5D6E-409C-BE32-E72D297353CC}">
              <c16:uniqueId val="{00000000-46B3-45BC-864A-BC226EFDB2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B3-45BC-864A-BC226EFDB29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6B3-45BC-864A-BC226EFDB29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6B3-45BC-864A-BC226EFDB29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4-46B3-45BC-864A-BC226EFDB29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0.17</c:v>
                </c:pt>
              </c:numCache>
            </c:numRef>
          </c:val>
          <c:extLst>
            <c:ext xmlns:c16="http://schemas.microsoft.com/office/drawing/2014/chart" uri="{C3380CC4-5D6E-409C-BE32-E72D297353CC}">
              <c16:uniqueId val="{00000005-46B3-45BC-864A-BC226EFDB29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0.53</c:v>
                </c:pt>
                <c:pt idx="2">
                  <c:v>#N/A</c:v>
                </c:pt>
                <c:pt idx="3">
                  <c:v>0.6</c:v>
                </c:pt>
                <c:pt idx="4">
                  <c:v>#N/A</c:v>
                </c:pt>
                <c:pt idx="5">
                  <c:v>0.78</c:v>
                </c:pt>
                <c:pt idx="6">
                  <c:v>#N/A</c:v>
                </c:pt>
                <c:pt idx="7">
                  <c:v>0.61</c:v>
                </c:pt>
                <c:pt idx="8">
                  <c:v>#N/A</c:v>
                </c:pt>
                <c:pt idx="9">
                  <c:v>0.42</c:v>
                </c:pt>
              </c:numCache>
            </c:numRef>
          </c:val>
          <c:extLst>
            <c:ext xmlns:c16="http://schemas.microsoft.com/office/drawing/2014/chart" uri="{C3380CC4-5D6E-409C-BE32-E72D297353CC}">
              <c16:uniqueId val="{00000006-46B3-45BC-864A-BC226EFDB29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6.12</c:v>
                </c:pt>
                <c:pt idx="2">
                  <c:v>#N/A</c:v>
                </c:pt>
                <c:pt idx="3">
                  <c:v>4.71</c:v>
                </c:pt>
                <c:pt idx="4">
                  <c:v>#N/A</c:v>
                </c:pt>
                <c:pt idx="5">
                  <c:v>4.63</c:v>
                </c:pt>
                <c:pt idx="6">
                  <c:v>#N/A</c:v>
                </c:pt>
                <c:pt idx="7">
                  <c:v>1.85</c:v>
                </c:pt>
                <c:pt idx="8">
                  <c:v>#N/A</c:v>
                </c:pt>
                <c:pt idx="9">
                  <c:v>0.69</c:v>
                </c:pt>
              </c:numCache>
            </c:numRef>
          </c:val>
          <c:extLst>
            <c:ext xmlns:c16="http://schemas.microsoft.com/office/drawing/2014/chart" uri="{C3380CC4-5D6E-409C-BE32-E72D297353CC}">
              <c16:uniqueId val="{00000007-46B3-45BC-864A-BC226EFDB29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1.63</c:v>
                </c:pt>
                <c:pt idx="2">
                  <c:v>#N/A</c:v>
                </c:pt>
                <c:pt idx="3">
                  <c:v>1.1499999999999999</c:v>
                </c:pt>
                <c:pt idx="4">
                  <c:v>#N/A</c:v>
                </c:pt>
                <c:pt idx="5">
                  <c:v>0.51</c:v>
                </c:pt>
                <c:pt idx="6">
                  <c:v>#N/A</c:v>
                </c:pt>
                <c:pt idx="7">
                  <c:v>2.97</c:v>
                </c:pt>
                <c:pt idx="8">
                  <c:v>#N/A</c:v>
                </c:pt>
                <c:pt idx="9">
                  <c:v>1.07</c:v>
                </c:pt>
              </c:numCache>
            </c:numRef>
          </c:val>
          <c:extLst>
            <c:ext xmlns:c16="http://schemas.microsoft.com/office/drawing/2014/chart" uri="{C3380CC4-5D6E-409C-BE32-E72D297353CC}">
              <c16:uniqueId val="{00000008-46B3-45BC-864A-BC226EFDB29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c:v>
                </c:pt>
                <c:pt idx="2">
                  <c:v>#N/A</c:v>
                </c:pt>
                <c:pt idx="3">
                  <c:v>4.8499999999999996</c:v>
                </c:pt>
                <c:pt idx="4">
                  <c:v>#N/A</c:v>
                </c:pt>
                <c:pt idx="5">
                  <c:v>11.42</c:v>
                </c:pt>
                <c:pt idx="6">
                  <c:v>#N/A</c:v>
                </c:pt>
                <c:pt idx="7">
                  <c:v>8.36</c:v>
                </c:pt>
                <c:pt idx="8">
                  <c:v>#N/A</c:v>
                </c:pt>
                <c:pt idx="9">
                  <c:v>5.63</c:v>
                </c:pt>
              </c:numCache>
            </c:numRef>
          </c:val>
          <c:extLst>
            <c:ext xmlns:c16="http://schemas.microsoft.com/office/drawing/2014/chart" uri="{C3380CC4-5D6E-409C-BE32-E72D297353CC}">
              <c16:uniqueId val="{00000009-46B3-45BC-864A-BC226EFDB2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191</c:v>
                </c:pt>
                <c:pt idx="5">
                  <c:v>179</c:v>
                </c:pt>
                <c:pt idx="8">
                  <c:v>172</c:v>
                </c:pt>
                <c:pt idx="11">
                  <c:v>168</c:v>
                </c:pt>
                <c:pt idx="14">
                  <c:v>156</c:v>
                </c:pt>
              </c:numCache>
            </c:numRef>
          </c:val>
          <c:extLst>
            <c:ext xmlns:c16="http://schemas.microsoft.com/office/drawing/2014/chart" uri="{C3380CC4-5D6E-409C-BE32-E72D297353CC}">
              <c16:uniqueId val="{00000000-3678-4CAA-B02F-1F4C40F1E1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78-4CAA-B02F-1F4C40F1E1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678-4CAA-B02F-1F4C40F1E1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78-4CAA-B02F-1F4C40F1E1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220</c:v>
                </c:pt>
                <c:pt idx="3">
                  <c:v>109</c:v>
                </c:pt>
                <c:pt idx="6">
                  <c:v>193</c:v>
                </c:pt>
                <c:pt idx="9">
                  <c:v>206</c:v>
                </c:pt>
                <c:pt idx="12">
                  <c:v>199</c:v>
                </c:pt>
              </c:numCache>
            </c:numRef>
          </c:val>
          <c:extLst>
            <c:ext xmlns:c16="http://schemas.microsoft.com/office/drawing/2014/chart" uri="{C3380CC4-5D6E-409C-BE32-E72D297353CC}">
              <c16:uniqueId val="{00000004-3678-4CAA-B02F-1F4C40F1E1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78-4CAA-B02F-1F4C40F1E1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78-4CAA-B02F-1F4C40F1E1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0</c:v>
                </c:pt>
                <c:pt idx="3">
                  <c:v>0</c:v>
                </c:pt>
                <c:pt idx="6">
                  <c:v>4</c:v>
                </c:pt>
                <c:pt idx="9">
                  <c:v>4</c:v>
                </c:pt>
                <c:pt idx="12">
                  <c:v>4</c:v>
                </c:pt>
              </c:numCache>
            </c:numRef>
          </c:val>
          <c:extLst>
            <c:ext xmlns:c16="http://schemas.microsoft.com/office/drawing/2014/chart" uri="{C3380CC4-5D6E-409C-BE32-E72D297353CC}">
              <c16:uniqueId val="{00000007-3678-4CAA-B02F-1F4C40F1E1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c:v>
                </c:pt>
                <c:pt idx="2">
                  <c:v>#N/A</c:v>
                </c:pt>
                <c:pt idx="3">
                  <c:v>#N/A</c:v>
                </c:pt>
                <c:pt idx="4">
                  <c:v>-70</c:v>
                </c:pt>
                <c:pt idx="5">
                  <c:v>#N/A</c:v>
                </c:pt>
                <c:pt idx="6">
                  <c:v>#N/A</c:v>
                </c:pt>
                <c:pt idx="7">
                  <c:v>25</c:v>
                </c:pt>
                <c:pt idx="8">
                  <c:v>#N/A</c:v>
                </c:pt>
                <c:pt idx="9">
                  <c:v>#N/A</c:v>
                </c:pt>
                <c:pt idx="10">
                  <c:v>42</c:v>
                </c:pt>
                <c:pt idx="11">
                  <c:v>#N/A</c:v>
                </c:pt>
                <c:pt idx="12">
                  <c:v>#N/A</c:v>
                </c:pt>
                <c:pt idx="13">
                  <c:v>47</c:v>
                </c:pt>
                <c:pt idx="14">
                  <c:v>#N/A</c:v>
                </c:pt>
              </c:numCache>
            </c:numRef>
          </c:val>
          <c:smooth val="0"/>
          <c:extLst>
            <c:ext xmlns:c16="http://schemas.microsoft.com/office/drawing/2014/chart" uri="{C3380CC4-5D6E-409C-BE32-E72D297353CC}">
              <c16:uniqueId val="{00000008-3678-4CAA-B02F-1F4C40F1E1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1673</c:v>
                </c:pt>
                <c:pt idx="5">
                  <c:v>1517</c:v>
                </c:pt>
                <c:pt idx="8">
                  <c:v>1360</c:v>
                </c:pt>
                <c:pt idx="11">
                  <c:v>1206</c:v>
                </c:pt>
                <c:pt idx="14">
                  <c:v>1060</c:v>
                </c:pt>
              </c:numCache>
            </c:numRef>
          </c:val>
          <c:extLst>
            <c:ext xmlns:c16="http://schemas.microsoft.com/office/drawing/2014/chart" uri="{C3380CC4-5D6E-409C-BE32-E72D297353CC}">
              <c16:uniqueId val="{00000000-6630-4A94-8A93-0762C88A8B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630-4A94-8A93-0762C88A8B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11108</c:v>
                </c:pt>
                <c:pt idx="5">
                  <c:v>9311</c:v>
                </c:pt>
                <c:pt idx="8">
                  <c:v>10429</c:v>
                </c:pt>
                <c:pt idx="11">
                  <c:v>11494</c:v>
                </c:pt>
                <c:pt idx="14">
                  <c:v>14708</c:v>
                </c:pt>
              </c:numCache>
            </c:numRef>
          </c:val>
          <c:extLst>
            <c:ext xmlns:c16="http://schemas.microsoft.com/office/drawing/2014/chart" uri="{C3380CC4-5D6E-409C-BE32-E72D297353CC}">
              <c16:uniqueId val="{00000002-6630-4A94-8A93-0762C88A8B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30-4A94-8A93-0762C88A8B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30-4A94-8A93-0762C88A8B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30-4A94-8A93-0762C88A8B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538</c:v>
                </c:pt>
                <c:pt idx="3">
                  <c:v>490</c:v>
                </c:pt>
                <c:pt idx="6">
                  <c:v>514</c:v>
                </c:pt>
                <c:pt idx="9">
                  <c:v>504</c:v>
                </c:pt>
                <c:pt idx="12">
                  <c:v>550</c:v>
                </c:pt>
              </c:numCache>
            </c:numRef>
          </c:val>
          <c:extLst>
            <c:ext xmlns:c16="http://schemas.microsoft.com/office/drawing/2014/chart" uri="{C3380CC4-5D6E-409C-BE32-E72D297353CC}">
              <c16:uniqueId val="{00000006-6630-4A94-8A93-0762C88A8B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630-4A94-8A93-0762C88A8B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2610</c:v>
                </c:pt>
                <c:pt idx="3">
                  <c:v>2439</c:v>
                </c:pt>
                <c:pt idx="6">
                  <c:v>2110</c:v>
                </c:pt>
                <c:pt idx="9">
                  <c:v>1900</c:v>
                </c:pt>
                <c:pt idx="12">
                  <c:v>1710</c:v>
                </c:pt>
              </c:numCache>
            </c:numRef>
          </c:val>
          <c:extLst>
            <c:ext xmlns:c16="http://schemas.microsoft.com/office/drawing/2014/chart" uri="{C3380CC4-5D6E-409C-BE32-E72D297353CC}">
              <c16:uniqueId val="{00000008-6630-4A94-8A93-0762C88A8B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630-4A94-8A93-0762C88A8B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0</c:v>
                </c:pt>
                <c:pt idx="3">
                  <c:v>0</c:v>
                </c:pt>
                <c:pt idx="6">
                  <c:v>8</c:v>
                </c:pt>
                <c:pt idx="9">
                  <c:v>4</c:v>
                </c:pt>
                <c:pt idx="12">
                  <c:v>0</c:v>
                </c:pt>
              </c:numCache>
            </c:numRef>
          </c:val>
          <c:extLst>
            <c:ext xmlns:c16="http://schemas.microsoft.com/office/drawing/2014/chart" uri="{C3380CC4-5D6E-409C-BE32-E72D297353CC}">
              <c16:uniqueId val="{0000000A-6630-4A94-8A93-0762C88A8B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630-4A94-8A93-0762C88A8B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4355</c:v>
                </c:pt>
                <c:pt idx="1">
                  <c:v>4877</c:v>
                </c:pt>
                <c:pt idx="2">
                  <c:v>5708</c:v>
                </c:pt>
              </c:numCache>
            </c:numRef>
          </c:val>
          <c:extLst>
            <c:ext xmlns:c16="http://schemas.microsoft.com/office/drawing/2014/chart" uri="{C3380CC4-5D6E-409C-BE32-E72D297353CC}">
              <c16:uniqueId val="{00000000-C955-41A9-8A21-18438CFEB8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C955-41A9-8A21-18438CFEB8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13300</c:v>
                </c:pt>
                <c:pt idx="1">
                  <c:v>13883</c:v>
                </c:pt>
                <c:pt idx="2">
                  <c:v>14275</c:v>
                </c:pt>
              </c:numCache>
            </c:numRef>
          </c:val>
          <c:extLst>
            <c:ext xmlns:c16="http://schemas.microsoft.com/office/drawing/2014/chart" uri="{C3380CC4-5D6E-409C-BE32-E72D297353CC}">
              <c16:uniqueId val="{00000002-C955-41A9-8A21-18438CFEB8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
4,952
35.92
11,327,239
11,001,110
254,294
4,510,539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固定資産税の増収により、類似団体平均を大幅に上回る税収があるため、</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となっているが、今後は人口減少・高齢化の進行により住民税の減少に加えて固定資産税の減少も見込まれるので、税の徴収強化等による歳入確保に努める。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99483</xdr:rowOff>
    </xdr:from>
    <xdr:to>
      <xdr:col>23</xdr:col>
      <xdr:colOff>133350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6100233"/>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59267</xdr:rowOff>
    </xdr:from>
    <xdr:to>
      <xdr:col>19</xdr:col>
      <xdr:colOff>133350</xdr:colOff>
      <xdr:row>36</xdr:row>
      <xdr:rowOff>35278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060017"/>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59267</xdr:rowOff>
    </xdr:from>
    <xdr:to>
      <xdr:col>15</xdr:col>
      <xdr:colOff>82550</xdr:colOff>
      <xdr:row>35</xdr:row>
      <xdr:rowOff>126295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0600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126295</xdr:rowOff>
    </xdr:from>
    <xdr:to>
      <xdr:col>11</xdr:col>
      <xdr:colOff>31750</xdr:colOff>
      <xdr:row>36</xdr:row>
      <xdr:rowOff>88900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1270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48683</xdr:rowOff>
    </xdr:from>
    <xdr:to>
      <xdr:col>23</xdr:col>
      <xdr:colOff>184150</xdr:colOff>
      <xdr:row>35</xdr:row>
      <xdr:rowOff>150283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141410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155928</xdr:rowOff>
    </xdr:from>
    <xdr:to>
      <xdr:col>19</xdr:col>
      <xdr:colOff>184150</xdr:colOff>
      <xdr:row>36</xdr:row>
      <xdr:rowOff>86078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96255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5925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8467</xdr:rowOff>
    </xdr:from>
    <xdr:to>
      <xdr:col>15</xdr:col>
      <xdr:colOff>133350</xdr:colOff>
      <xdr:row>35</xdr:row>
      <xdr:rowOff>110067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0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120244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577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75495</xdr:rowOff>
    </xdr:from>
    <xdr:to>
      <xdr:col>11</xdr:col>
      <xdr:colOff>82550</xdr:colOff>
      <xdr:row>36</xdr:row>
      <xdr:rowOff>5645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0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15822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584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固定資産税の増収により、類似団体平均を大幅に上回る税収があるため、</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今後は、引き続き行政改革を進め、事務事業や組織の効率化を図り、経常経費の削減に努める。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20828</xdr:rowOff>
    </xdr:from>
    <xdr:to>
      <xdr:col>23</xdr:col>
      <xdr:colOff>133350</xdr:colOff>
      <xdr:row>63</xdr:row>
      <xdr:rowOff>17780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9964928"/>
          <a:ext cx="838200" cy="85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63</xdr:row>
      <xdr:rowOff>17780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3091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141224</xdr:rowOff>
    </xdr:from>
    <xdr:to>
      <xdr:col>15</xdr:col>
      <xdr:colOff>82550</xdr:colOff>
      <xdr:row>62</xdr:row>
      <xdr:rowOff>1016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42822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165608</xdr:rowOff>
    </xdr:from>
    <xdr:to>
      <xdr:col>11</xdr:col>
      <xdr:colOff>31750</xdr:colOff>
      <xdr:row>60</xdr:row>
      <xdr:rowOff>141224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10970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141478</xdr:rowOff>
    </xdr:from>
    <xdr:to>
      <xdr:col>23</xdr:col>
      <xdr:colOff>184150</xdr:colOff>
      <xdr:row>58</xdr:row>
      <xdr:rowOff>71628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62755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983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121666</xdr:rowOff>
    </xdr:from>
    <xdr:to>
      <xdr:col>15</xdr:col>
      <xdr:colOff>133350</xdr:colOff>
      <xdr:row>62</xdr:row>
      <xdr:rowOff>51816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61993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90424</xdr:rowOff>
    </xdr:from>
    <xdr:to>
      <xdr:col>11</xdr:col>
      <xdr:colOff>82550</xdr:colOff>
      <xdr:row>61</xdr:row>
      <xdr:rowOff>20574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30751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114808</xdr:rowOff>
    </xdr:from>
    <xdr:to>
      <xdr:col>7</xdr:col>
      <xdr:colOff>31750</xdr:colOff>
      <xdr:row>59</xdr:row>
      <xdr:rowOff>44958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55135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33,726</a:t>
          </a:r>
          <a:r>
            <a:rPr kumimoji="1" lang="ja-JP" altLang="en-US" sz="1300">
              <a:latin typeface="ＭＳ Ｐゴシック" panose="020B0600070205080204" pitchFamily="50" charset="-128"/>
              <a:ea typeface="ＭＳ Ｐゴシック" panose="020B0600070205080204" pitchFamily="50" charset="-128"/>
            </a:rPr>
            <a:t>円増。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類似団体平均と比べ高くなっているのは、主に物件費を要因としており、保有する公共施設数が多く、その維持管理費用がかかっているためである。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経費削減や事務作業の見直し、取捨選択により費用増加の抑制に努める。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85261</xdr:rowOff>
    </xdr:from>
    <xdr:to>
      <xdr:col>23</xdr:col>
      <xdr:colOff>133350</xdr:colOff>
      <xdr:row>89</xdr:row>
      <xdr:rowOff>30069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5172861"/>
          <a:ext cx="838200" cy="11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18245</xdr:rowOff>
    </xdr:from>
    <xdr:to>
      <xdr:col>19</xdr:col>
      <xdr:colOff>133350</xdr:colOff>
      <xdr:row>88</xdr:row>
      <xdr:rowOff>85261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5105845"/>
          <a:ext cx="889000" cy="6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18245</xdr:rowOff>
    </xdr:from>
    <xdr:to>
      <xdr:col>15</xdr:col>
      <xdr:colOff>82550</xdr:colOff>
      <xdr:row>88</xdr:row>
      <xdr:rowOff>120188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5105845"/>
          <a:ext cx="889000" cy="10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82237</xdr:rowOff>
    </xdr:from>
    <xdr:to>
      <xdr:col>11</xdr:col>
      <xdr:colOff>31750</xdr:colOff>
      <xdr:row>88</xdr:row>
      <xdr:rowOff>120188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655487"/>
          <a:ext cx="889000" cy="5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150719</xdr:rowOff>
    </xdr:from>
    <xdr:to>
      <xdr:col>23</xdr:col>
      <xdr:colOff>184150</xdr:colOff>
      <xdr:row>89</xdr:row>
      <xdr:rowOff>80869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52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46596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513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34461</xdr:rowOff>
    </xdr:from>
    <xdr:to>
      <xdr:col>19</xdr:col>
      <xdr:colOff>184150</xdr:colOff>
      <xdr:row>88</xdr:row>
      <xdr:rowOff>136061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51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120838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5208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138895</xdr:rowOff>
    </xdr:from>
    <xdr:to>
      <xdr:col>15</xdr:col>
      <xdr:colOff>133350</xdr:colOff>
      <xdr:row>88</xdr:row>
      <xdr:rowOff>69045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505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53822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514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69388</xdr:rowOff>
    </xdr:from>
    <xdr:to>
      <xdr:col>11</xdr:col>
      <xdr:colOff>82550</xdr:colOff>
      <xdr:row>88</xdr:row>
      <xdr:rowOff>170988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515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155765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524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31437</xdr:rowOff>
    </xdr:from>
    <xdr:to>
      <xdr:col>7</xdr:col>
      <xdr:colOff>31750</xdr:colOff>
      <xdr:row>85</xdr:row>
      <xdr:rowOff>133037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6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117814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6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71966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8435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82550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6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122766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3637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86</xdr:row>
      <xdr:rowOff>21166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245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a:t>
          </a:r>
          <a:r>
            <a:rPr kumimoji="1" lang="en-US" altLang="ja-JP" sz="1300">
              <a:latin typeface="ＭＳ Ｐゴシック" panose="020B0600070205080204" pitchFamily="50" charset="-128"/>
              <a:ea typeface="ＭＳ Ｐゴシック" panose="020B0600070205080204" pitchFamily="50" charset="-128"/>
            </a:rPr>
            <a:t>5.68</a:t>
          </a:r>
          <a:r>
            <a:rPr kumimoji="1" lang="ja-JP" altLang="en-US" sz="1300">
              <a:latin typeface="ＭＳ Ｐゴシック" panose="020B0600070205080204" pitchFamily="50" charset="-128"/>
              <a:ea typeface="ＭＳ Ｐゴシック" panose="020B0600070205080204" pitchFamily="50" charset="-128"/>
            </a:rPr>
            <a:t>人上回っている。これは、ふたつの保育所を直営しており、職員を直接雇用していることが主な要因である。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今後、事務作業の見直しや外部委託をさら進め、適切な定員管理に努める。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40589</xdr:rowOff>
    </xdr:from>
    <xdr:to>
      <xdr:col>81</xdr:col>
      <xdr:colOff>44450</xdr:colOff>
      <xdr:row>62</xdr:row>
      <xdr:rowOff>56515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670489"/>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40589</xdr:rowOff>
    </xdr:from>
    <xdr:to>
      <xdr:col>77</xdr:col>
      <xdr:colOff>44450</xdr:colOff>
      <xdr:row>62</xdr:row>
      <xdr:rowOff>53137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670489"/>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29972</xdr:rowOff>
    </xdr:from>
    <xdr:to>
      <xdr:col>72</xdr:col>
      <xdr:colOff>203200</xdr:colOff>
      <xdr:row>62</xdr:row>
      <xdr:rowOff>53137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659872"/>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164744</xdr:rowOff>
    </xdr:from>
    <xdr:to>
      <xdr:col>68</xdr:col>
      <xdr:colOff>152400</xdr:colOff>
      <xdr:row>62</xdr:row>
      <xdr:rowOff>29972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623194"/>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149242</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161239</xdr:rowOff>
    </xdr:from>
    <xdr:to>
      <xdr:col>77</xdr:col>
      <xdr:colOff>95250</xdr:colOff>
      <xdr:row>62</xdr:row>
      <xdr:rowOff>91389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6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76166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70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2337</xdr:rowOff>
    </xdr:from>
    <xdr:to>
      <xdr:col>73</xdr:col>
      <xdr:colOff>44450</xdr:colOff>
      <xdr:row>62</xdr:row>
      <xdr:rowOff>103937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6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88714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7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150622</xdr:rowOff>
    </xdr:from>
    <xdr:to>
      <xdr:col>68</xdr:col>
      <xdr:colOff>203200</xdr:colOff>
      <xdr:row>62</xdr:row>
      <xdr:rowOff>80772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65549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113944</xdr:rowOff>
    </xdr:from>
    <xdr:to>
      <xdr:col>64</xdr:col>
      <xdr:colOff>152400</xdr:colOff>
      <xdr:row>62</xdr:row>
      <xdr:rowOff>44094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5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28871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65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高くなったものの、今後も大規模な起債等の予定がないため、ほぼ横ばいで推移していくと想定している。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8467</xdr:rowOff>
    </xdr:from>
    <xdr:to>
      <xdr:col>81</xdr:col>
      <xdr:colOff>44450</xdr:colOff>
      <xdr:row>36</xdr:row>
      <xdr:rowOff>88900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1806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423</xdr:rowOff>
    </xdr:from>
    <xdr:to>
      <xdr:col>77</xdr:col>
      <xdr:colOff>44450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1726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163830</xdr:rowOff>
    </xdr:from>
    <xdr:to>
      <xdr:col>72</xdr:col>
      <xdr:colOff>203200</xdr:colOff>
      <xdr:row>36</xdr:row>
      <xdr:rowOff>423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1645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163830</xdr:rowOff>
    </xdr:from>
    <xdr:to>
      <xdr:col>68</xdr:col>
      <xdr:colOff>152400</xdr:colOff>
      <xdr:row>36</xdr:row>
      <xdr:rowOff>56727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1645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130827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129117</xdr:rowOff>
    </xdr:from>
    <xdr:to>
      <xdr:col>77</xdr:col>
      <xdr:colOff>95250</xdr:colOff>
      <xdr:row>36</xdr:row>
      <xdr:rowOff>59267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69444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121073</xdr:rowOff>
    </xdr:from>
    <xdr:to>
      <xdr:col>73</xdr:col>
      <xdr:colOff>44450</xdr:colOff>
      <xdr:row>36</xdr:row>
      <xdr:rowOff>51223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1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61400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589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113030</xdr:rowOff>
    </xdr:from>
    <xdr:to>
      <xdr:col>68</xdr:col>
      <xdr:colOff>203200</xdr:colOff>
      <xdr:row>36</xdr:row>
      <xdr:rowOff>43180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53357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5927</xdr:rowOff>
    </xdr:from>
    <xdr:to>
      <xdr:col>64</xdr:col>
      <xdr:colOff>152400</xdr:colOff>
      <xdr:row>36</xdr:row>
      <xdr:rowOff>107527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1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117704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594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町債や債務負担行為等の将来負担が少なく、将来負担への充当可能財源の基金があるため、、毎年比率なしの状況でる。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
4,952
35.92
11,327,239
11,001,110
254,294
4,510,539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ポイント低く、前年比で</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ポイント低くなった。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これは、過年災対応等による超過勤務手当の減によるものと考えられる。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今後も適切な定員管理や行財政改革を通して、人件費の抑制に努める。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86780"/>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88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38</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44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これは、保有する施設が多いことにより高い水準となっている。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今後は、事務事業の見直しや特定財源の有効活用に努め、比率の上昇を抑えたい。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42418</xdr:rowOff>
    </xdr:from>
    <xdr:to>
      <xdr:col>82</xdr:col>
      <xdr:colOff>107950</xdr:colOff>
      <xdr:row>19</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614168"/>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27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42418</xdr:rowOff>
    </xdr:from>
    <xdr:to>
      <xdr:col>82</xdr:col>
      <xdr:colOff>196850</xdr:colOff>
      <xdr:row>19</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29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128795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42418</xdr:rowOff>
    </xdr:from>
    <xdr:to>
      <xdr:col>82</xdr:col>
      <xdr:colOff>196850</xdr:colOff>
      <xdr:row>15</xdr:row>
      <xdr:rowOff>42418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14986</xdr:rowOff>
    </xdr:from>
    <xdr:to>
      <xdr:col>82</xdr:col>
      <xdr:colOff>107950</xdr:colOff>
      <xdr:row>20</xdr:row>
      <xdr:rowOff>117856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27253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117856</xdr:rowOff>
    </xdr:from>
    <xdr:to>
      <xdr:col>78</xdr:col>
      <xdr:colOff>69850</xdr:colOff>
      <xdr:row>21</xdr:row>
      <xdr:rowOff>14986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5468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126492</xdr:rowOff>
    </xdr:from>
    <xdr:to>
      <xdr:col>78</xdr:col>
      <xdr:colOff>120650</xdr:colOff>
      <xdr:row>17</xdr:row>
      <xdr:rowOff>56642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66819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72136</xdr:rowOff>
    </xdr:from>
    <xdr:to>
      <xdr:col>73</xdr:col>
      <xdr:colOff>180975</xdr:colOff>
      <xdr:row>21</xdr:row>
      <xdr:rowOff>14986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50113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129286</xdr:rowOff>
    </xdr:from>
    <xdr:to>
      <xdr:col>69</xdr:col>
      <xdr:colOff>92075</xdr:colOff>
      <xdr:row>20</xdr:row>
      <xdr:rowOff>72136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38683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135636</xdr:rowOff>
    </xdr:from>
    <xdr:to>
      <xdr:col>82</xdr:col>
      <xdr:colOff>158750</xdr:colOff>
      <xdr:row>19</xdr:row>
      <xdr:rowOff>65786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44213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3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67056</xdr:rowOff>
    </xdr:from>
    <xdr:to>
      <xdr:col>78</xdr:col>
      <xdr:colOff>120650</xdr:colOff>
      <xdr:row>20</xdr:row>
      <xdr:rowOff>168656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4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153433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58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135636</xdr:rowOff>
    </xdr:from>
    <xdr:to>
      <xdr:col>74</xdr:col>
      <xdr:colOff>31750</xdr:colOff>
      <xdr:row>21</xdr:row>
      <xdr:rowOff>65786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5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50563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65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21336</xdr:rowOff>
    </xdr:from>
    <xdr:to>
      <xdr:col>69</xdr:col>
      <xdr:colOff>142875</xdr:colOff>
      <xdr:row>20</xdr:row>
      <xdr:rowOff>122936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4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107713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53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78486</xdr:rowOff>
    </xdr:from>
    <xdr:to>
      <xdr:col>65</xdr:col>
      <xdr:colOff>53975</xdr:colOff>
      <xdr:row>20</xdr:row>
      <xdr:rowOff>8636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164863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これは、前年度に実施した住民税非課税等価格高騰緊急支援給付金事業等による緊急支援を実施したことによるものと考えられる。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今後とも、適切な扶助及び特定財源の活用に努める。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51950"/>
          <a:ext cx="8382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853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194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19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その他は、各特別会計への繰出金がほとんどで、各特別会計の事業の見直しと経営改善に努める。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170434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47674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152146</xdr:rowOff>
    </xdr:from>
    <xdr:to>
      <xdr:col>78</xdr:col>
      <xdr:colOff>69850</xdr:colOff>
      <xdr:row>55</xdr:row>
      <xdr:rowOff>170434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581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152146</xdr:rowOff>
    </xdr:from>
    <xdr:to>
      <xdr:col>73</xdr:col>
      <xdr:colOff>180975</xdr:colOff>
      <xdr:row>56</xdr:row>
      <xdr:rowOff>49276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95818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117856</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9650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119634</xdr:rowOff>
    </xdr:from>
    <xdr:to>
      <xdr:col>78</xdr:col>
      <xdr:colOff>120650</xdr:colOff>
      <xdr:row>56</xdr:row>
      <xdr:rowOff>49784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59961</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101346</xdr:rowOff>
    </xdr:from>
    <xdr:to>
      <xdr:col>74</xdr:col>
      <xdr:colOff>31750</xdr:colOff>
      <xdr:row>56</xdr:row>
      <xdr:rowOff>31496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41673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高い。これは、企業誘致対策として、ローカル</a:t>
          </a:r>
          <a:r>
            <a:rPr kumimoji="1" lang="en-US" altLang="ja-JP" sz="1300">
              <a:latin typeface="ＭＳ Ｐゴシック" panose="020B0600070205080204" pitchFamily="50" charset="-128"/>
              <a:ea typeface="ＭＳ Ｐゴシック" panose="020B0600070205080204" pitchFamily="50" charset="-128"/>
            </a:rPr>
            <a:t>5G</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Wi</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Fi6</a:t>
          </a:r>
          <a:r>
            <a:rPr kumimoji="1" lang="ja-JP" altLang="en-US" sz="1300">
              <a:latin typeface="ＭＳ Ｐゴシック" panose="020B0600070205080204" pitchFamily="50" charset="-128"/>
              <a:ea typeface="ＭＳ Ｐゴシック" panose="020B0600070205080204" pitchFamily="50" charset="-128"/>
            </a:rPr>
            <a:t>などの無線通信及び光ファイバや</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等の有線通信を複合的に活用した先進的かつ利便性の高い通信網を整備し、これらを活用する企業等を町内に誘致し地域活性化を図ることを目的に高度化通信網構築事業に対し補助金を支出した。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今後も有効な補助金の支出となるよう事業の見直しに努める。　</a:t>
          </a: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170434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37235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303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30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1757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今後も電源関係の交付金や公共施設整備基金を活用し、大規模な起債が必要とならないよう健全な財政運営に努める。</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50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250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50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165100</xdr:rowOff>
    </xdr:from>
    <xdr:to>
      <xdr:col>11</xdr:col>
      <xdr:colOff>9525</xdr:colOff>
      <xdr:row>72</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250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114300</xdr:rowOff>
    </xdr:from>
    <xdr:to>
      <xdr:col>24</xdr:col>
      <xdr:colOff>76200</xdr:colOff>
      <xdr:row>73</xdr:row>
      <xdr:rowOff>44450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22877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114300</xdr:rowOff>
    </xdr:from>
    <xdr:to>
      <xdr:col>15</xdr:col>
      <xdr:colOff>149225</xdr:colOff>
      <xdr:row>73</xdr:row>
      <xdr:rowOff>44450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54627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114300</xdr:rowOff>
    </xdr:from>
    <xdr:to>
      <xdr:col>11</xdr:col>
      <xdr:colOff>60325</xdr:colOff>
      <xdr:row>73</xdr:row>
      <xdr:rowOff>44450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54627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114300</xdr:rowOff>
    </xdr:from>
    <xdr:to>
      <xdr:col>6</xdr:col>
      <xdr:colOff>171450</xdr:colOff>
      <xdr:row>73</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54627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ふるさと応援寄附金の寄付額が減ってきていることが影響していると考えられる。今後は、経費の削減及び特定財源の有効活用に努める。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80</xdr:row>
      <xdr:rowOff>35561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942316"/>
          <a:ext cx="838200" cy="80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28702</xdr:rowOff>
    </xdr:from>
    <xdr:to>
      <xdr:col>78</xdr:col>
      <xdr:colOff>69850</xdr:colOff>
      <xdr:row>80</xdr:row>
      <xdr:rowOff>35561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573252"/>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79</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38122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78</xdr:row>
      <xdr:rowOff>8128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7947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49293</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156211</xdr:rowOff>
    </xdr:from>
    <xdr:to>
      <xdr:col>78</xdr:col>
      <xdr:colOff>120650</xdr:colOff>
      <xdr:row>80</xdr:row>
      <xdr:rowOff>86361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71138</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84853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151957</xdr:rowOff>
    </xdr:from>
    <xdr:to>
      <xdr:col>29</xdr:col>
      <xdr:colOff>127000</xdr:colOff>
      <xdr:row>17</xdr:row>
      <xdr:rowOff>13499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42782"/>
          <a:ext cx="647700" cy="3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169726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05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151957</xdr:rowOff>
    </xdr:from>
    <xdr:to>
      <xdr:col>26</xdr:col>
      <xdr:colOff>50800</xdr:colOff>
      <xdr:row>17</xdr:row>
      <xdr:rowOff>49531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42782"/>
          <a:ext cx="698500" cy="69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49531</xdr:rowOff>
    </xdr:from>
    <xdr:to>
      <xdr:col>22</xdr:col>
      <xdr:colOff>114300</xdr:colOff>
      <xdr:row>17</xdr:row>
      <xdr:rowOff>110178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11806"/>
          <a:ext cx="698500" cy="6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110178</xdr:rowOff>
    </xdr:from>
    <xdr:to>
      <xdr:col>18</xdr:col>
      <xdr:colOff>177800</xdr:colOff>
      <xdr:row>17</xdr:row>
      <xdr:rowOff>140339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72453"/>
          <a:ext cx="698500" cy="30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134149</xdr:rowOff>
    </xdr:from>
    <xdr:to>
      <xdr:col>29</xdr:col>
      <xdr:colOff>177800</xdr:colOff>
      <xdr:row>17</xdr:row>
      <xdr:rowOff>64299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2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150676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7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101157</xdr:rowOff>
    </xdr:from>
    <xdr:to>
      <xdr:col>26</xdr:col>
      <xdr:colOff>101600</xdr:colOff>
      <xdr:row>17</xdr:row>
      <xdr:rowOff>31307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91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41484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60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170181</xdr:rowOff>
    </xdr:from>
    <xdr:to>
      <xdr:col>22</xdr:col>
      <xdr:colOff>165100</xdr:colOff>
      <xdr:row>17</xdr:row>
      <xdr:rowOff>100331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6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110508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2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59378</xdr:rowOff>
    </xdr:from>
    <xdr:to>
      <xdr:col>19</xdr:col>
      <xdr:colOff>38100</xdr:colOff>
      <xdr:row>17</xdr:row>
      <xdr:rowOff>160978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21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171155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9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89539</xdr:rowOff>
    </xdr:from>
    <xdr:to>
      <xdr:col>15</xdr:col>
      <xdr:colOff>101600</xdr:colOff>
      <xdr:row>18</xdr:row>
      <xdr:rowOff>19689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5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29866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48260</xdr:rowOff>
    </xdr:from>
    <xdr:to>
      <xdr:col>29</xdr:col>
      <xdr:colOff>127000</xdr:colOff>
      <xdr:row>36</xdr:row>
      <xdr:rowOff>101930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5972810"/>
          <a:ext cx="0" cy="1082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112107</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0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101930</xdr:rowOff>
    </xdr:from>
    <xdr:to>
      <xdr:col>30</xdr:col>
      <xdr:colOff>25400</xdr:colOff>
      <xdr:row>36</xdr:row>
      <xdr:rowOff>101930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055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306087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48260</xdr:rowOff>
    </xdr:from>
    <xdr:to>
      <xdr:col>30</xdr:col>
      <xdr:colOff>25400</xdr:colOff>
      <xdr:row>33</xdr:row>
      <xdr:rowOff>48260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5972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101930</xdr:rowOff>
    </xdr:from>
    <xdr:to>
      <xdr:col>29</xdr:col>
      <xdr:colOff>127000</xdr:colOff>
      <xdr:row>36</xdr:row>
      <xdr:rowOff>116611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55180"/>
          <a:ext cx="647700" cy="14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72979</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340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227902</xdr:rowOff>
    </xdr:from>
    <xdr:to>
      <xdr:col>29</xdr:col>
      <xdr:colOff>177800</xdr:colOff>
      <xdr:row>34</xdr:row>
      <xdr:rowOff>329502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4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116611</xdr:rowOff>
    </xdr:from>
    <xdr:to>
      <xdr:col>26</xdr:col>
      <xdr:colOff>50800</xdr:colOff>
      <xdr:row>36</xdr:row>
      <xdr:rowOff>163588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69861"/>
          <a:ext cx="698500" cy="46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236957</xdr:rowOff>
    </xdr:from>
    <xdr:to>
      <xdr:col>26</xdr:col>
      <xdr:colOff>101600</xdr:colOff>
      <xdr:row>34</xdr:row>
      <xdr:rowOff>338557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50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5833</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27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163588</xdr:rowOff>
    </xdr:from>
    <xdr:to>
      <xdr:col>22</xdr:col>
      <xdr:colOff>114300</xdr:colOff>
      <xdr:row>37</xdr:row>
      <xdr:rowOff>218325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16838"/>
          <a:ext cx="698500" cy="22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284772</xdr:rowOff>
    </xdr:from>
    <xdr:to>
      <xdr:col>22</xdr:col>
      <xdr:colOff>165100</xdr:colOff>
      <xdr:row>35</xdr:row>
      <xdr:rowOff>43472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52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53649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2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153530</xdr:rowOff>
    </xdr:from>
    <xdr:to>
      <xdr:col>18</xdr:col>
      <xdr:colOff>177800</xdr:colOff>
      <xdr:row>37</xdr:row>
      <xdr:rowOff>218325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06780"/>
          <a:ext cx="698500" cy="236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8586</xdr:rowOff>
    </xdr:from>
    <xdr:to>
      <xdr:col>19</xdr:col>
      <xdr:colOff>38100</xdr:colOff>
      <xdr:row>35</xdr:row>
      <xdr:rowOff>110186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120362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38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33160</xdr:rowOff>
    </xdr:from>
    <xdr:to>
      <xdr:col>15</xdr:col>
      <xdr:colOff>101600</xdr:colOff>
      <xdr:row>35</xdr:row>
      <xdr:rowOff>134760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144937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51130</xdr:rowOff>
    </xdr:from>
    <xdr:to>
      <xdr:col>29</xdr:col>
      <xdr:colOff>177800</xdr:colOff>
      <xdr:row>36</xdr:row>
      <xdr:rowOff>152730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0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302607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65811</xdr:rowOff>
    </xdr:from>
    <xdr:to>
      <xdr:col>26</xdr:col>
      <xdr:colOff>101600</xdr:colOff>
      <xdr:row>36</xdr:row>
      <xdr:rowOff>167411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19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152188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112788</xdr:rowOff>
    </xdr:from>
    <xdr:to>
      <xdr:col>22</xdr:col>
      <xdr:colOff>165100</xdr:colOff>
      <xdr:row>37</xdr:row>
      <xdr:rowOff>42938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66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27715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5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167525</xdr:rowOff>
    </xdr:from>
    <xdr:to>
      <xdr:col>19</xdr:col>
      <xdr:colOff>38100</xdr:colOff>
      <xdr:row>37</xdr:row>
      <xdr:rowOff>269125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9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253902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7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102730</xdr:rowOff>
    </xdr:from>
    <xdr:to>
      <xdr:col>15</xdr:col>
      <xdr:colOff>101600</xdr:colOff>
      <xdr:row>37</xdr:row>
      <xdr:rowOff>32880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5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17657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
4,952
35.92
11,327,239
11,001,110
254,294
4,510,539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66274</xdr:rowOff>
    </xdr:from>
    <xdr:to>
      <xdr:col>24</xdr:col>
      <xdr:colOff>63500</xdr:colOff>
      <xdr:row>34</xdr:row>
      <xdr:rowOff>104941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895574"/>
          <a:ext cx="838200" cy="3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104941</xdr:rowOff>
    </xdr:from>
    <xdr:to>
      <xdr:col>19</xdr:col>
      <xdr:colOff>177800</xdr:colOff>
      <xdr:row>34</xdr:row>
      <xdr:rowOff>122458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934241"/>
          <a:ext cx="889000" cy="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122458</xdr:rowOff>
    </xdr:from>
    <xdr:to>
      <xdr:col>15</xdr:col>
      <xdr:colOff>50800</xdr:colOff>
      <xdr:row>35</xdr:row>
      <xdr:rowOff>29103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951758"/>
          <a:ext cx="889000" cy="7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29103</xdr:rowOff>
    </xdr:from>
    <xdr:to>
      <xdr:col>10</xdr:col>
      <xdr:colOff>114300</xdr:colOff>
      <xdr:row>36</xdr:row>
      <xdr:rowOff>77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029853"/>
          <a:ext cx="889000" cy="14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15474</xdr:rowOff>
    </xdr:from>
    <xdr:to>
      <xdr:col>24</xdr:col>
      <xdr:colOff>114300</xdr:colOff>
      <xdr:row>34</xdr:row>
      <xdr:rowOff>117074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84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38351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69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54141</xdr:rowOff>
    </xdr:from>
    <xdr:to>
      <xdr:col>20</xdr:col>
      <xdr:colOff>38100</xdr:colOff>
      <xdr:row>34</xdr:row>
      <xdr:rowOff>155741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8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818</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6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71658</xdr:rowOff>
    </xdr:from>
    <xdr:to>
      <xdr:col>15</xdr:col>
      <xdr:colOff>101600</xdr:colOff>
      <xdr:row>35</xdr:row>
      <xdr:rowOff>1808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9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18335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67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149753</xdr:rowOff>
    </xdr:from>
    <xdr:to>
      <xdr:col>10</xdr:col>
      <xdr:colOff>165100</xdr:colOff>
      <xdr:row>35</xdr:row>
      <xdr:rowOff>79903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9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96430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75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120727</xdr:rowOff>
    </xdr:from>
    <xdr:to>
      <xdr:col>6</xdr:col>
      <xdr:colOff>38100</xdr:colOff>
      <xdr:row>36</xdr:row>
      <xdr:rowOff>50877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67404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89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46447</xdr:rowOff>
    </xdr:from>
    <xdr:to>
      <xdr:col>24</xdr:col>
      <xdr:colOff>63500</xdr:colOff>
      <xdr:row>52</xdr:row>
      <xdr:rowOff>134355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961847"/>
          <a:ext cx="838200" cy="8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134355</xdr:rowOff>
    </xdr:from>
    <xdr:to>
      <xdr:col>19</xdr:col>
      <xdr:colOff>177800</xdr:colOff>
      <xdr:row>52</xdr:row>
      <xdr:rowOff>167098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049755"/>
          <a:ext cx="889000" cy="3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158358</xdr:rowOff>
    </xdr:from>
    <xdr:to>
      <xdr:col>15</xdr:col>
      <xdr:colOff>50800</xdr:colOff>
      <xdr:row>52</xdr:row>
      <xdr:rowOff>167098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8902308"/>
          <a:ext cx="889000" cy="18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158358</xdr:rowOff>
    </xdr:from>
    <xdr:to>
      <xdr:col>10</xdr:col>
      <xdr:colOff>114300</xdr:colOff>
      <xdr:row>55</xdr:row>
      <xdr:rowOff>64212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8902308"/>
          <a:ext cx="889000" cy="59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167097</xdr:rowOff>
    </xdr:from>
    <xdr:to>
      <xdr:col>24</xdr:col>
      <xdr:colOff>114300</xdr:colOff>
      <xdr:row>52</xdr:row>
      <xdr:rowOff>97247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91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18524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76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83555</xdr:rowOff>
    </xdr:from>
    <xdr:to>
      <xdr:col>20</xdr:col>
      <xdr:colOff>38100</xdr:colOff>
      <xdr:row>53</xdr:row>
      <xdr:rowOff>13705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899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30232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77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116298</xdr:rowOff>
    </xdr:from>
    <xdr:to>
      <xdr:col>15</xdr:col>
      <xdr:colOff>101600</xdr:colOff>
      <xdr:row>53</xdr:row>
      <xdr:rowOff>46448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0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62975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880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107558</xdr:rowOff>
    </xdr:from>
    <xdr:to>
      <xdr:col>10</xdr:col>
      <xdr:colOff>165100</xdr:colOff>
      <xdr:row>52</xdr:row>
      <xdr:rowOff>37708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88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54235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862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13412</xdr:rowOff>
    </xdr:from>
    <xdr:to>
      <xdr:col>6</xdr:col>
      <xdr:colOff>38100</xdr:colOff>
      <xdr:row>55</xdr:row>
      <xdr:rowOff>115012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4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131539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1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149625</xdr:rowOff>
    </xdr:from>
    <xdr:to>
      <xdr:col>24</xdr:col>
      <xdr:colOff>63500</xdr:colOff>
      <xdr:row>76</xdr:row>
      <xdr:rowOff>52718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08375"/>
          <a:ext cx="838200" cy="7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52718</xdr:rowOff>
    </xdr:from>
    <xdr:to>
      <xdr:col>19</xdr:col>
      <xdr:colOff>177800</xdr:colOff>
      <xdr:row>77</xdr:row>
      <xdr:rowOff>6865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82918"/>
          <a:ext cx="889000" cy="12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6865</xdr:rowOff>
    </xdr:from>
    <xdr:to>
      <xdr:col>15</xdr:col>
      <xdr:colOff>50800</xdr:colOff>
      <xdr:row>77</xdr:row>
      <xdr:rowOff>83559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08515"/>
          <a:ext cx="889000" cy="7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122155</xdr:rowOff>
    </xdr:from>
    <xdr:to>
      <xdr:col>10</xdr:col>
      <xdr:colOff>114300</xdr:colOff>
      <xdr:row>77</xdr:row>
      <xdr:rowOff>83559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980905"/>
          <a:ext cx="889000" cy="30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98825</xdr:rowOff>
    </xdr:from>
    <xdr:to>
      <xdr:col>24</xdr:col>
      <xdr:colOff>114300</xdr:colOff>
      <xdr:row>76</xdr:row>
      <xdr:rowOff>28975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121702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0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1918</xdr:rowOff>
    </xdr:from>
    <xdr:to>
      <xdr:col>20</xdr:col>
      <xdr:colOff>38100</xdr:colOff>
      <xdr:row>76</xdr:row>
      <xdr:rowOff>103518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120045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127515</xdr:rowOff>
    </xdr:from>
    <xdr:to>
      <xdr:col>15</xdr:col>
      <xdr:colOff>101600</xdr:colOff>
      <xdr:row>77</xdr:row>
      <xdr:rowOff>57665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48792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32759</xdr:rowOff>
    </xdr:from>
    <xdr:to>
      <xdr:col>10</xdr:col>
      <xdr:colOff>165100</xdr:colOff>
      <xdr:row>77</xdr:row>
      <xdr:rowOff>134359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125486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2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71355</xdr:rowOff>
    </xdr:from>
    <xdr:to>
      <xdr:col>6</xdr:col>
      <xdr:colOff>38100</xdr:colOff>
      <xdr:row>76</xdr:row>
      <xdr:rowOff>1505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18032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7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129670</xdr:rowOff>
    </xdr:from>
    <xdr:to>
      <xdr:col>24</xdr:col>
      <xdr:colOff>63500</xdr:colOff>
      <xdr:row>97</xdr:row>
      <xdr:rowOff>29324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88870"/>
          <a:ext cx="838200" cy="7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85961</xdr:rowOff>
    </xdr:from>
    <xdr:to>
      <xdr:col>19</xdr:col>
      <xdr:colOff>177800</xdr:colOff>
      <xdr:row>97</xdr:row>
      <xdr:rowOff>29324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45161"/>
          <a:ext cx="889000" cy="1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85961</xdr:rowOff>
    </xdr:from>
    <xdr:to>
      <xdr:col>15</xdr:col>
      <xdr:colOff>50800</xdr:colOff>
      <xdr:row>98</xdr:row>
      <xdr:rowOff>40193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45161"/>
          <a:ext cx="889000" cy="29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108001</xdr:rowOff>
    </xdr:from>
    <xdr:to>
      <xdr:col>10</xdr:col>
      <xdr:colOff>114300</xdr:colOff>
      <xdr:row>98</xdr:row>
      <xdr:rowOff>40193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738651"/>
          <a:ext cx="889000" cy="10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78870</xdr:rowOff>
    </xdr:from>
    <xdr:to>
      <xdr:col>24</xdr:col>
      <xdr:colOff>114300</xdr:colOff>
      <xdr:row>97</xdr:row>
      <xdr:rowOff>9020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57297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149974</xdr:rowOff>
    </xdr:from>
    <xdr:to>
      <xdr:col>20</xdr:col>
      <xdr:colOff>38100</xdr:colOff>
      <xdr:row>97</xdr:row>
      <xdr:rowOff>80124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71251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35161</xdr:rowOff>
    </xdr:from>
    <xdr:to>
      <xdr:col>15</xdr:col>
      <xdr:colOff>101600</xdr:colOff>
      <xdr:row>96</xdr:row>
      <xdr:rowOff>136761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127888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160843</xdr:rowOff>
    </xdr:from>
    <xdr:to>
      <xdr:col>10</xdr:col>
      <xdr:colOff>165100</xdr:colOff>
      <xdr:row>98</xdr:row>
      <xdr:rowOff>90993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82120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57201</xdr:rowOff>
    </xdr:from>
    <xdr:to>
      <xdr:col>6</xdr:col>
      <xdr:colOff>38100</xdr:colOff>
      <xdr:row>97</xdr:row>
      <xdr:rowOff>158801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149928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8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165475</xdr:rowOff>
    </xdr:from>
    <xdr:to>
      <xdr:col>55</xdr:col>
      <xdr:colOff>0</xdr:colOff>
      <xdr:row>34</xdr:row>
      <xdr:rowOff>7318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308975"/>
          <a:ext cx="838200" cy="52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7318</xdr:rowOff>
    </xdr:from>
    <xdr:to>
      <xdr:col>50</xdr:col>
      <xdr:colOff>114300</xdr:colOff>
      <xdr:row>35</xdr:row>
      <xdr:rowOff>12642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836618"/>
          <a:ext cx="889000" cy="17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37966</xdr:rowOff>
    </xdr:from>
    <xdr:to>
      <xdr:col>45</xdr:col>
      <xdr:colOff>177800</xdr:colOff>
      <xdr:row>35</xdr:row>
      <xdr:rowOff>12642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695816"/>
          <a:ext cx="889000" cy="3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37966</xdr:rowOff>
    </xdr:from>
    <xdr:to>
      <xdr:col>41</xdr:col>
      <xdr:colOff>50800</xdr:colOff>
      <xdr:row>36</xdr:row>
      <xdr:rowOff>986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695816"/>
          <a:ext cx="889000" cy="47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114675</xdr:rowOff>
    </xdr:from>
    <xdr:to>
      <xdr:col>55</xdr:col>
      <xdr:colOff>50800</xdr:colOff>
      <xdr:row>31</xdr:row>
      <xdr:rowOff>44825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2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67702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21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127968</xdr:rowOff>
    </xdr:from>
    <xdr:to>
      <xdr:col>50</xdr:col>
      <xdr:colOff>165100</xdr:colOff>
      <xdr:row>34</xdr:row>
      <xdr:rowOff>58118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7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74645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56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133292</xdr:rowOff>
    </xdr:from>
    <xdr:to>
      <xdr:col>46</xdr:col>
      <xdr:colOff>38100</xdr:colOff>
      <xdr:row>35</xdr:row>
      <xdr:rowOff>63442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9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79969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73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158616</xdr:rowOff>
    </xdr:from>
    <xdr:to>
      <xdr:col>41</xdr:col>
      <xdr:colOff>101600</xdr:colOff>
      <xdr:row>33</xdr:row>
      <xdr:rowOff>88766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6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105293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42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121636</xdr:rowOff>
    </xdr:from>
    <xdr:to>
      <xdr:col>36</xdr:col>
      <xdr:colOff>165100</xdr:colOff>
      <xdr:row>36</xdr:row>
      <xdr:rowOff>51786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2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68313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89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5192</xdr:rowOff>
    </xdr:from>
    <xdr:to>
      <xdr:col>55</xdr:col>
      <xdr:colOff>0</xdr:colOff>
      <xdr:row>56</xdr:row>
      <xdr:rowOff>166074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06392"/>
          <a:ext cx="838200" cy="16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166074</xdr:rowOff>
    </xdr:from>
    <xdr:to>
      <xdr:col>50</xdr:col>
      <xdr:colOff>114300</xdr:colOff>
      <xdr:row>57</xdr:row>
      <xdr:rowOff>63936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67274"/>
          <a:ext cx="889000" cy="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63936</xdr:rowOff>
    </xdr:from>
    <xdr:to>
      <xdr:col>45</xdr:col>
      <xdr:colOff>177800</xdr:colOff>
      <xdr:row>58</xdr:row>
      <xdr:rowOff>23106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36586"/>
          <a:ext cx="889000" cy="1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80421</xdr:rowOff>
    </xdr:from>
    <xdr:to>
      <xdr:col>41</xdr:col>
      <xdr:colOff>50800</xdr:colOff>
      <xdr:row>58</xdr:row>
      <xdr:rowOff>23106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81621"/>
          <a:ext cx="889000" cy="2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125842</xdr:rowOff>
    </xdr:from>
    <xdr:to>
      <xdr:col>55</xdr:col>
      <xdr:colOff>50800</xdr:colOff>
      <xdr:row>56</xdr:row>
      <xdr:rowOff>55992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148719</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0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115274</xdr:rowOff>
    </xdr:from>
    <xdr:to>
      <xdr:col>50</xdr:col>
      <xdr:colOff>165100</xdr:colOff>
      <xdr:row>57</xdr:row>
      <xdr:rowOff>45424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36551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13136</xdr:rowOff>
    </xdr:from>
    <xdr:to>
      <xdr:col>46</xdr:col>
      <xdr:colOff>38100</xdr:colOff>
      <xdr:row>57</xdr:row>
      <xdr:rowOff>114736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105863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87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143756</xdr:rowOff>
    </xdr:from>
    <xdr:to>
      <xdr:col>41</xdr:col>
      <xdr:colOff>101600</xdr:colOff>
      <xdr:row>58</xdr:row>
      <xdr:rowOff>73906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65033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1000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29621</xdr:rowOff>
    </xdr:from>
    <xdr:to>
      <xdr:col>36</xdr:col>
      <xdr:colOff>165100</xdr:colOff>
      <xdr:row>56</xdr:row>
      <xdr:rowOff>131221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147748</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40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42929</xdr:rowOff>
    </xdr:from>
    <xdr:to>
      <xdr:col>55</xdr:col>
      <xdr:colOff>0</xdr:colOff>
      <xdr:row>77</xdr:row>
      <xdr:rowOff>165861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44579"/>
          <a:ext cx="838200" cy="12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42929</xdr:rowOff>
    </xdr:from>
    <xdr:to>
      <xdr:col>50</xdr:col>
      <xdr:colOff>114300</xdr:colOff>
      <xdr:row>78</xdr:row>
      <xdr:rowOff>12612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44579"/>
          <a:ext cx="889000" cy="14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12612</xdr:rowOff>
    </xdr:from>
    <xdr:to>
      <xdr:col>45</xdr:col>
      <xdr:colOff>177800</xdr:colOff>
      <xdr:row>78</xdr:row>
      <xdr:rowOff>105319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85712"/>
          <a:ext cx="889000" cy="9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59246</xdr:rowOff>
    </xdr:from>
    <xdr:to>
      <xdr:col>41</xdr:col>
      <xdr:colOff>50800</xdr:colOff>
      <xdr:row>78</xdr:row>
      <xdr:rowOff>105319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32346"/>
          <a:ext cx="889000" cy="4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115061</xdr:rowOff>
    </xdr:from>
    <xdr:to>
      <xdr:col>55</xdr:col>
      <xdr:colOff>50800</xdr:colOff>
      <xdr:row>78</xdr:row>
      <xdr:rowOff>45211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93488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163579</xdr:rowOff>
    </xdr:from>
    <xdr:to>
      <xdr:col>50</xdr:col>
      <xdr:colOff>165100</xdr:colOff>
      <xdr:row>77</xdr:row>
      <xdr:rowOff>93729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110256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6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133262</xdr:rowOff>
    </xdr:from>
    <xdr:to>
      <xdr:col>46</xdr:col>
      <xdr:colOff>38100</xdr:colOff>
      <xdr:row>78</xdr:row>
      <xdr:rowOff>63412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54539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2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54519</xdr:rowOff>
    </xdr:from>
    <xdr:to>
      <xdr:col>41</xdr:col>
      <xdr:colOff>101600</xdr:colOff>
      <xdr:row>78</xdr:row>
      <xdr:rowOff>156119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147246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2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8446</xdr:rowOff>
    </xdr:from>
    <xdr:to>
      <xdr:col>36</xdr:col>
      <xdr:colOff>165100</xdr:colOff>
      <xdr:row>78</xdr:row>
      <xdr:rowOff>110046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8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101173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7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167353</xdr:rowOff>
    </xdr:from>
    <xdr:to>
      <xdr:col>55</xdr:col>
      <xdr:colOff>0</xdr:colOff>
      <xdr:row>96</xdr:row>
      <xdr:rowOff>133139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283653"/>
          <a:ext cx="838200" cy="30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106773</xdr:rowOff>
    </xdr:from>
    <xdr:to>
      <xdr:col>50</xdr:col>
      <xdr:colOff>114300</xdr:colOff>
      <xdr:row>96</xdr:row>
      <xdr:rowOff>133139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65973"/>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106773</xdr:rowOff>
    </xdr:from>
    <xdr:to>
      <xdr:col>45</xdr:col>
      <xdr:colOff>177800</xdr:colOff>
      <xdr:row>97</xdr:row>
      <xdr:rowOff>32178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65973"/>
          <a:ext cx="889000" cy="9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122658</xdr:rowOff>
    </xdr:from>
    <xdr:to>
      <xdr:col>41</xdr:col>
      <xdr:colOff>50800</xdr:colOff>
      <xdr:row>97</xdr:row>
      <xdr:rowOff>32178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410408"/>
          <a:ext cx="889000" cy="25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171218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3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116553</xdr:rowOff>
    </xdr:from>
    <xdr:to>
      <xdr:col>55</xdr:col>
      <xdr:colOff>50800</xdr:colOff>
      <xdr:row>95</xdr:row>
      <xdr:rowOff>46703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139430</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8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82339</xdr:rowOff>
    </xdr:from>
    <xdr:to>
      <xdr:col>50</xdr:col>
      <xdr:colOff>165100</xdr:colOff>
      <xdr:row>97</xdr:row>
      <xdr:rowOff>12489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3616</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63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55973</xdr:rowOff>
    </xdr:from>
    <xdr:to>
      <xdr:col>46</xdr:col>
      <xdr:colOff>38100</xdr:colOff>
      <xdr:row>96</xdr:row>
      <xdr:rowOff>157573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2650</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29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152828</xdr:rowOff>
    </xdr:from>
    <xdr:to>
      <xdr:col>41</xdr:col>
      <xdr:colOff>101600</xdr:colOff>
      <xdr:row>97</xdr:row>
      <xdr:rowOff>82978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74105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71858</xdr:rowOff>
    </xdr:from>
    <xdr:to>
      <xdr:col>36</xdr:col>
      <xdr:colOff>165100</xdr:colOff>
      <xdr:row>96</xdr:row>
      <xdr:rowOff>2008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18535</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613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114638</xdr:rowOff>
    </xdr:from>
    <xdr:to>
      <xdr:col>85</xdr:col>
      <xdr:colOff>127000</xdr:colOff>
      <xdr:row>38</xdr:row>
      <xdr:rowOff>89583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458288"/>
          <a:ext cx="838200" cy="14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114638</xdr:rowOff>
    </xdr:from>
    <xdr:to>
      <xdr:col>81</xdr:col>
      <xdr:colOff>50800</xdr:colOff>
      <xdr:row>38</xdr:row>
      <xdr:rowOff>96807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458288"/>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96807</xdr:rowOff>
    </xdr:from>
    <xdr:to>
      <xdr:col>76</xdr:col>
      <xdr:colOff>114300</xdr:colOff>
      <xdr:row>39</xdr:row>
      <xdr:rowOff>22108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11907"/>
          <a:ext cx="889000" cy="9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153852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153560</xdr:rowOff>
    </xdr:from>
    <xdr:to>
      <xdr:col>71</xdr:col>
      <xdr:colOff>177800</xdr:colOff>
      <xdr:row>39</xdr:row>
      <xdr:rowOff>22108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68660"/>
          <a:ext cx="889000" cy="3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38783</xdr:rowOff>
    </xdr:from>
    <xdr:to>
      <xdr:col>85</xdr:col>
      <xdr:colOff>177800</xdr:colOff>
      <xdr:row>38</xdr:row>
      <xdr:rowOff>140383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5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169610</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4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63838</xdr:rowOff>
    </xdr:from>
    <xdr:to>
      <xdr:col>81</xdr:col>
      <xdr:colOff>101600</xdr:colOff>
      <xdr:row>37</xdr:row>
      <xdr:rowOff>165438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10515</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1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46007</xdr:rowOff>
    </xdr:from>
    <xdr:to>
      <xdr:col>76</xdr:col>
      <xdr:colOff>165100</xdr:colOff>
      <xdr:row>38</xdr:row>
      <xdr:rowOff>147607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164134</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33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142758</xdr:rowOff>
    </xdr:from>
    <xdr:to>
      <xdr:col>72</xdr:col>
      <xdr:colOff>38100</xdr:colOff>
      <xdr:row>39</xdr:row>
      <xdr:rowOff>72908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64035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102760</xdr:rowOff>
    </xdr:from>
    <xdr:to>
      <xdr:col>67</xdr:col>
      <xdr:colOff>101600</xdr:colOff>
      <xdr:row>39</xdr:row>
      <xdr:rowOff>32910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24037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41459</xdr:rowOff>
    </xdr:from>
    <xdr:to>
      <xdr:col>85</xdr:col>
      <xdr:colOff>127000</xdr:colOff>
      <xdr:row>79</xdr:row>
      <xdr:rowOff>41551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58600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41551</xdr:rowOff>
    </xdr:from>
    <xdr:to>
      <xdr:col>81</xdr:col>
      <xdr:colOff>50800</xdr:colOff>
      <xdr:row>79</xdr:row>
      <xdr:rowOff>41642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58610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41642</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58619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162109</xdr:rowOff>
    </xdr:from>
    <xdr:to>
      <xdr:col>85</xdr:col>
      <xdr:colOff>177800</xdr:colOff>
      <xdr:row>79</xdr:row>
      <xdr:rowOff>92259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5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77036</xdr:rowOff>
    </xdr:from>
    <xdr:ext cx="378565"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45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162201</xdr:rowOff>
    </xdr:from>
    <xdr:to>
      <xdr:col>81</xdr:col>
      <xdr:colOff>101600</xdr:colOff>
      <xdr:row>79</xdr:row>
      <xdr:rowOff>92351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5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83478</xdr:rowOff>
    </xdr:from>
    <xdr:ext cx="378565"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2017" y="13628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162292</xdr:rowOff>
    </xdr:from>
    <xdr:to>
      <xdr:col>76</xdr:col>
      <xdr:colOff>165100</xdr:colOff>
      <xdr:row>79</xdr:row>
      <xdr:rowOff>92442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5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83569</xdr:rowOff>
    </xdr:from>
    <xdr:ext cx="378565"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3017" y="1362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68903</xdr:rowOff>
    </xdr:from>
    <xdr:to>
      <xdr:col>85</xdr:col>
      <xdr:colOff>127000</xdr:colOff>
      <xdr:row>93</xdr:row>
      <xdr:rowOff>8863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5670853"/>
          <a:ext cx="838200" cy="2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134311</xdr:rowOff>
    </xdr:from>
    <xdr:to>
      <xdr:col>81</xdr:col>
      <xdr:colOff>50800</xdr:colOff>
      <xdr:row>93</xdr:row>
      <xdr:rowOff>8863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5907711"/>
          <a:ext cx="8890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134311</xdr:rowOff>
    </xdr:from>
    <xdr:to>
      <xdr:col>76</xdr:col>
      <xdr:colOff>114300</xdr:colOff>
      <xdr:row>93</xdr:row>
      <xdr:rowOff>110213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5907711"/>
          <a:ext cx="889000" cy="1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69910</xdr:rowOff>
    </xdr:from>
    <xdr:to>
      <xdr:col>71</xdr:col>
      <xdr:colOff>177800</xdr:colOff>
      <xdr:row>93</xdr:row>
      <xdr:rowOff>110213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5671860"/>
          <a:ext cx="889000" cy="38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18103</xdr:rowOff>
    </xdr:from>
    <xdr:to>
      <xdr:col>85</xdr:col>
      <xdr:colOff>177800</xdr:colOff>
      <xdr:row>91</xdr:row>
      <xdr:rowOff>119703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56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142580</xdr:rowOff>
    </xdr:from>
    <xdr:ext cx="599010"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557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129513</xdr:rowOff>
    </xdr:from>
    <xdr:to>
      <xdr:col>81</xdr:col>
      <xdr:colOff>101600</xdr:colOff>
      <xdr:row>93</xdr:row>
      <xdr:rowOff>59663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59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76190</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567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83511</xdr:rowOff>
    </xdr:from>
    <xdr:to>
      <xdr:col>76</xdr:col>
      <xdr:colOff>165100</xdr:colOff>
      <xdr:row>93</xdr:row>
      <xdr:rowOff>13661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58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30188</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563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59413</xdr:rowOff>
    </xdr:from>
    <xdr:to>
      <xdr:col>72</xdr:col>
      <xdr:colOff>38100</xdr:colOff>
      <xdr:row>93</xdr:row>
      <xdr:rowOff>161013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00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6090</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03795" y="1577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19110</xdr:rowOff>
    </xdr:from>
    <xdr:to>
      <xdr:col>67</xdr:col>
      <xdr:colOff>101600</xdr:colOff>
      <xdr:row>91</xdr:row>
      <xdr:rowOff>120710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56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137237</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14795" y="1539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55118</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7021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55118</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7021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4318</xdr:rowOff>
    </xdr:from>
    <xdr:to>
      <xdr:col>102</xdr:col>
      <xdr:colOff>165100</xdr:colOff>
      <xdr:row>38</xdr:row>
      <xdr:rowOff>105918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97045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138462</xdr:rowOff>
    </xdr:from>
    <xdr:to>
      <xdr:col>116</xdr:col>
      <xdr:colOff>63500</xdr:colOff>
      <xdr:row>57</xdr:row>
      <xdr:rowOff>105125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739662"/>
          <a:ext cx="838200" cy="1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14006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95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105125</xdr:rowOff>
    </xdr:from>
    <xdr:to>
      <xdr:col>111</xdr:col>
      <xdr:colOff>177800</xdr:colOff>
      <xdr:row>57</xdr:row>
      <xdr:rowOff>113773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877775"/>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110514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113773</xdr:rowOff>
    </xdr:from>
    <xdr:to>
      <xdr:col>107</xdr:col>
      <xdr:colOff>50800</xdr:colOff>
      <xdr:row>57</xdr:row>
      <xdr:rowOff>119545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886423"/>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119545</xdr:rowOff>
    </xdr:from>
    <xdr:to>
      <xdr:col>102</xdr:col>
      <xdr:colOff>114300</xdr:colOff>
      <xdr:row>57</xdr:row>
      <xdr:rowOff>124346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89219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87662</xdr:rowOff>
    </xdr:from>
    <xdr:to>
      <xdr:col>116</xdr:col>
      <xdr:colOff>114300</xdr:colOff>
      <xdr:row>57</xdr:row>
      <xdr:rowOff>17812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6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110539</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54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54325</xdr:rowOff>
    </xdr:from>
    <xdr:to>
      <xdr:col>112</xdr:col>
      <xdr:colOff>38100</xdr:colOff>
      <xdr:row>57</xdr:row>
      <xdr:rowOff>155925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1002</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60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62973</xdr:rowOff>
    </xdr:from>
    <xdr:to>
      <xdr:col>107</xdr:col>
      <xdr:colOff>101600</xdr:colOff>
      <xdr:row>57</xdr:row>
      <xdr:rowOff>164573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9650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6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68745</xdr:rowOff>
    </xdr:from>
    <xdr:to>
      <xdr:col>102</xdr:col>
      <xdr:colOff>165100</xdr:colOff>
      <xdr:row>57</xdr:row>
      <xdr:rowOff>170345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15422</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6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73546</xdr:rowOff>
    </xdr:from>
    <xdr:to>
      <xdr:col>98</xdr:col>
      <xdr:colOff>38100</xdr:colOff>
      <xdr:row>58</xdr:row>
      <xdr:rowOff>3696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20223</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62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109814</xdr:rowOff>
    </xdr:from>
    <xdr:to>
      <xdr:col>116</xdr:col>
      <xdr:colOff>63500</xdr:colOff>
      <xdr:row>76</xdr:row>
      <xdr:rowOff>92197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797114"/>
          <a:ext cx="838200" cy="3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108366</xdr:rowOff>
    </xdr:from>
    <xdr:to>
      <xdr:col>111</xdr:col>
      <xdr:colOff>177800</xdr:colOff>
      <xdr:row>74</xdr:row>
      <xdr:rowOff>109814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624216"/>
          <a:ext cx="889000" cy="1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108366</xdr:rowOff>
    </xdr:from>
    <xdr:to>
      <xdr:col>107</xdr:col>
      <xdr:colOff>50800</xdr:colOff>
      <xdr:row>74</xdr:row>
      <xdr:rowOff>89484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624216"/>
          <a:ext cx="889000" cy="15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89484</xdr:rowOff>
    </xdr:from>
    <xdr:to>
      <xdr:col>102</xdr:col>
      <xdr:colOff>114300</xdr:colOff>
      <xdr:row>75</xdr:row>
      <xdr:rowOff>37752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776784"/>
          <a:ext cx="889000" cy="11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41397</xdr:rowOff>
    </xdr:from>
    <xdr:to>
      <xdr:col>116</xdr:col>
      <xdr:colOff>114300</xdr:colOff>
      <xdr:row>76</xdr:row>
      <xdr:rowOff>142997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19824</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5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59014</xdr:rowOff>
    </xdr:from>
    <xdr:to>
      <xdr:col>112</xdr:col>
      <xdr:colOff>38100</xdr:colOff>
      <xdr:row>74</xdr:row>
      <xdr:rowOff>160614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5691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52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57566</xdr:rowOff>
    </xdr:from>
    <xdr:to>
      <xdr:col>107</xdr:col>
      <xdr:colOff>101600</xdr:colOff>
      <xdr:row>73</xdr:row>
      <xdr:rowOff>159166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5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4243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34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38684</xdr:rowOff>
    </xdr:from>
    <xdr:to>
      <xdr:col>102</xdr:col>
      <xdr:colOff>165100</xdr:colOff>
      <xdr:row>74</xdr:row>
      <xdr:rowOff>140284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156811</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50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158402</xdr:rowOff>
    </xdr:from>
    <xdr:to>
      <xdr:col>98</xdr:col>
      <xdr:colOff>38100</xdr:colOff>
      <xdr:row>75</xdr:row>
      <xdr:rowOff>88552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105079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2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2,215,285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円となっている。主な構成項目である補助費等は住民一人当たり５８８，７２５円となっており、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企業誘致対策として、ローカル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5G</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Wi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Fi6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などの無線通信及び光ファイバや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LAN</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等の有線通信を複合的に活用した先進的かつ利便性の高い通信網を整備し、これらを活用する企業等を町内に誘致し地域活性化を図ることを目的に高度化通信網構築事業に対し補助金を支出した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ことにより、類似団体平均と比べて高い水準となった。物件費についても類似団体平均と比べ住民一人当たり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414,476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円と高い水準となっているが、これは新型コロナウイルス感染症に加えて、原油価格・物価高騰の影響を受ける町民の負担軽減を図るとともに、町内における消費を喚起・下支えすることを目的に一人当たり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万円の商品券を発行したことによるもの。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また、積立金については、住民一人当たり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555,970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ふるさと応援寄附金と電源立地地域対策交付金基金により類似団体平均と比べ高い水準にある。本町独自及び単独の施策に係る経費により、総じて類似団体と比較し経費が高い傾向にある。今後も人口減少が見込まれる中、健全な財政運営を続けるためにも、事務事業の見直しや取捨選択、原子力関連歳入以外の財源確保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
4,952
35.92
11,327,239
11,001,110
254,294
4,510,539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58166</xdr:rowOff>
    </xdr:from>
    <xdr:to>
      <xdr:col>24</xdr:col>
      <xdr:colOff>63500</xdr:colOff>
      <xdr:row>31</xdr:row>
      <xdr:rowOff>16002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01666"/>
          <a:ext cx="838200" cy="1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16002</xdr:rowOff>
    </xdr:from>
    <xdr:to>
      <xdr:col>19</xdr:col>
      <xdr:colOff>177800</xdr:colOff>
      <xdr:row>32</xdr:row>
      <xdr:rowOff>169672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30952"/>
          <a:ext cx="889000" cy="3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58293</xdr:rowOff>
    </xdr:from>
    <xdr:to>
      <xdr:col>15</xdr:col>
      <xdr:colOff>50800</xdr:colOff>
      <xdr:row>32</xdr:row>
      <xdr:rowOff>169672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73243"/>
          <a:ext cx="889000" cy="2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58293</xdr:rowOff>
    </xdr:from>
    <xdr:to>
      <xdr:col>10</xdr:col>
      <xdr:colOff>114300</xdr:colOff>
      <xdr:row>31</xdr:row>
      <xdr:rowOff>106172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73243"/>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7366</xdr:rowOff>
    </xdr:from>
    <xdr:to>
      <xdr:col>24</xdr:col>
      <xdr:colOff>114300</xdr:colOff>
      <xdr:row>30</xdr:row>
      <xdr:rowOff>108966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131843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0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136652</xdr:rowOff>
    </xdr:from>
    <xdr:to>
      <xdr:col>20</xdr:col>
      <xdr:colOff>38100</xdr:colOff>
      <xdr:row>31</xdr:row>
      <xdr:rowOff>66802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8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83329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0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118872</xdr:rowOff>
    </xdr:from>
    <xdr:to>
      <xdr:col>15</xdr:col>
      <xdr:colOff>101600</xdr:colOff>
      <xdr:row>33</xdr:row>
      <xdr:rowOff>49022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65549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7493</xdr:rowOff>
    </xdr:from>
    <xdr:to>
      <xdr:col>10</xdr:col>
      <xdr:colOff>165100</xdr:colOff>
      <xdr:row>31</xdr:row>
      <xdr:rowOff>109093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125620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55372</xdr:rowOff>
    </xdr:from>
    <xdr:to>
      <xdr:col>6</xdr:col>
      <xdr:colOff>38100</xdr:colOff>
      <xdr:row>31</xdr:row>
      <xdr:rowOff>156972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2049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1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82624</xdr:rowOff>
    </xdr:from>
    <xdr:to>
      <xdr:col>24</xdr:col>
      <xdr:colOff>63500</xdr:colOff>
      <xdr:row>51</xdr:row>
      <xdr:rowOff>78340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8655124"/>
          <a:ext cx="838200" cy="16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78340</xdr:rowOff>
    </xdr:from>
    <xdr:to>
      <xdr:col>19</xdr:col>
      <xdr:colOff>177800</xdr:colOff>
      <xdr:row>51</xdr:row>
      <xdr:rowOff>116414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822290"/>
          <a:ext cx="889000" cy="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76064</xdr:rowOff>
    </xdr:from>
    <xdr:to>
      <xdr:col>15</xdr:col>
      <xdr:colOff>50800</xdr:colOff>
      <xdr:row>51</xdr:row>
      <xdr:rowOff>116414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820014"/>
          <a:ext cx="889000" cy="4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160021</xdr:rowOff>
    </xdr:from>
    <xdr:to>
      <xdr:col>10</xdr:col>
      <xdr:colOff>114300</xdr:colOff>
      <xdr:row>51</xdr:row>
      <xdr:rowOff>76064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8732521"/>
          <a:ext cx="889000" cy="8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31824</xdr:rowOff>
    </xdr:from>
    <xdr:to>
      <xdr:col>24</xdr:col>
      <xdr:colOff>114300</xdr:colOff>
      <xdr:row>50</xdr:row>
      <xdr:rowOff>133424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86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156301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55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27540</xdr:rowOff>
    </xdr:from>
    <xdr:to>
      <xdr:col>20</xdr:col>
      <xdr:colOff>38100</xdr:colOff>
      <xdr:row>51</xdr:row>
      <xdr:rowOff>129140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7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145667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65614</xdr:rowOff>
    </xdr:from>
    <xdr:to>
      <xdr:col>15</xdr:col>
      <xdr:colOff>101600</xdr:colOff>
      <xdr:row>51</xdr:row>
      <xdr:rowOff>167214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8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12291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58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25264</xdr:rowOff>
    </xdr:from>
    <xdr:to>
      <xdr:col>10</xdr:col>
      <xdr:colOff>165100</xdr:colOff>
      <xdr:row>51</xdr:row>
      <xdr:rowOff>126864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7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143391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54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109221</xdr:rowOff>
    </xdr:from>
    <xdr:to>
      <xdr:col>6</xdr:col>
      <xdr:colOff>38100</xdr:colOff>
      <xdr:row>51</xdr:row>
      <xdr:rowOff>39371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86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55898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845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55749</xdr:rowOff>
    </xdr:from>
    <xdr:to>
      <xdr:col>24</xdr:col>
      <xdr:colOff>63500</xdr:colOff>
      <xdr:row>74</xdr:row>
      <xdr:rowOff>144784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43049"/>
          <a:ext cx="838200" cy="8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159222</xdr:rowOff>
    </xdr:from>
    <xdr:to>
      <xdr:col>19</xdr:col>
      <xdr:colOff>177800</xdr:colOff>
      <xdr:row>74</xdr:row>
      <xdr:rowOff>144784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75072"/>
          <a:ext cx="889000" cy="1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159222</xdr:rowOff>
    </xdr:from>
    <xdr:to>
      <xdr:col>15</xdr:col>
      <xdr:colOff>50800</xdr:colOff>
      <xdr:row>74</xdr:row>
      <xdr:rowOff>107339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75072"/>
          <a:ext cx="889000" cy="11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107339</xdr:rowOff>
    </xdr:from>
    <xdr:to>
      <xdr:col>10</xdr:col>
      <xdr:colOff>114300</xdr:colOff>
      <xdr:row>75</xdr:row>
      <xdr:rowOff>48173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94639"/>
          <a:ext cx="889000" cy="11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4949</xdr:rowOff>
    </xdr:from>
    <xdr:to>
      <xdr:col>24</xdr:col>
      <xdr:colOff>114300</xdr:colOff>
      <xdr:row>74</xdr:row>
      <xdr:rowOff>106549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9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27826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4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93984</xdr:rowOff>
    </xdr:from>
    <xdr:to>
      <xdr:col>20</xdr:col>
      <xdr:colOff>38100</xdr:colOff>
      <xdr:row>75</xdr:row>
      <xdr:rowOff>24134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40661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5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108422</xdr:rowOff>
    </xdr:from>
    <xdr:to>
      <xdr:col>15</xdr:col>
      <xdr:colOff>101600</xdr:colOff>
      <xdr:row>74</xdr:row>
      <xdr:rowOff>38572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55099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9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56539</xdr:rowOff>
    </xdr:from>
    <xdr:to>
      <xdr:col>10</xdr:col>
      <xdr:colOff>165100</xdr:colOff>
      <xdr:row>74</xdr:row>
      <xdr:rowOff>158139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4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3216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1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168823</xdr:rowOff>
    </xdr:from>
    <xdr:to>
      <xdr:col>6</xdr:col>
      <xdr:colOff>38100</xdr:colOff>
      <xdr:row>75</xdr:row>
      <xdr:rowOff>98973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115500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62174</xdr:rowOff>
    </xdr:from>
    <xdr:to>
      <xdr:col>24</xdr:col>
      <xdr:colOff>63500</xdr:colOff>
      <xdr:row>95</xdr:row>
      <xdr:rowOff>170115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49924"/>
          <a:ext cx="838200" cy="10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170115</xdr:rowOff>
    </xdr:from>
    <xdr:to>
      <xdr:col>19</xdr:col>
      <xdr:colOff>177800</xdr:colOff>
      <xdr:row>96</xdr:row>
      <xdr:rowOff>151876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57865"/>
          <a:ext cx="889000" cy="15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139948</xdr:rowOff>
    </xdr:from>
    <xdr:to>
      <xdr:col>15</xdr:col>
      <xdr:colOff>50800</xdr:colOff>
      <xdr:row>96</xdr:row>
      <xdr:rowOff>151876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599148"/>
          <a:ext cx="889000" cy="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139948</xdr:rowOff>
    </xdr:from>
    <xdr:to>
      <xdr:col>10</xdr:col>
      <xdr:colOff>114300</xdr:colOff>
      <xdr:row>97</xdr:row>
      <xdr:rowOff>100515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99148"/>
          <a:ext cx="889000" cy="1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11374</xdr:rowOff>
    </xdr:from>
    <xdr:to>
      <xdr:col>24</xdr:col>
      <xdr:colOff>114300</xdr:colOff>
      <xdr:row>95</xdr:row>
      <xdr:rowOff>112974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34251</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5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119315</xdr:rowOff>
    </xdr:from>
    <xdr:to>
      <xdr:col>20</xdr:col>
      <xdr:colOff>38100</xdr:colOff>
      <xdr:row>96</xdr:row>
      <xdr:rowOff>49465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0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65992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18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101076</xdr:rowOff>
    </xdr:from>
    <xdr:to>
      <xdr:col>15</xdr:col>
      <xdr:colOff>101600</xdr:colOff>
      <xdr:row>97</xdr:row>
      <xdr:rowOff>31226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47753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33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89148</xdr:rowOff>
    </xdr:from>
    <xdr:to>
      <xdr:col>10</xdr:col>
      <xdr:colOff>165100</xdr:colOff>
      <xdr:row>97</xdr:row>
      <xdr:rowOff>19298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35825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32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49715</xdr:rowOff>
    </xdr:from>
    <xdr:to>
      <xdr:col>6</xdr:col>
      <xdr:colOff>38100</xdr:colOff>
      <xdr:row>97</xdr:row>
      <xdr:rowOff>151315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142442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7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43307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29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43307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43307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43307</xdr:rowOff>
    </xdr:from>
    <xdr:to>
      <xdr:col>41</xdr:col>
      <xdr:colOff>50800</xdr:colOff>
      <xdr:row>39</xdr:row>
      <xdr:rowOff>43497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2985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164147</xdr:rowOff>
    </xdr:from>
    <xdr:to>
      <xdr:col>36</xdr:col>
      <xdr:colOff>165100</xdr:colOff>
      <xdr:row>39</xdr:row>
      <xdr:rowOff>94297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85424</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159845</xdr:rowOff>
    </xdr:from>
    <xdr:to>
      <xdr:col>55</xdr:col>
      <xdr:colOff>0</xdr:colOff>
      <xdr:row>56</xdr:row>
      <xdr:rowOff>9732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418145"/>
          <a:ext cx="838200" cy="19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9732</xdr:rowOff>
    </xdr:from>
    <xdr:to>
      <xdr:col>50</xdr:col>
      <xdr:colOff>114300</xdr:colOff>
      <xdr:row>56</xdr:row>
      <xdr:rowOff>44762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10932"/>
          <a:ext cx="889000" cy="3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19191</xdr:rowOff>
    </xdr:from>
    <xdr:to>
      <xdr:col>45</xdr:col>
      <xdr:colOff>177800</xdr:colOff>
      <xdr:row>56</xdr:row>
      <xdr:rowOff>44762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448941"/>
          <a:ext cx="889000" cy="19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19191</xdr:rowOff>
    </xdr:from>
    <xdr:to>
      <xdr:col>41</xdr:col>
      <xdr:colOff>50800</xdr:colOff>
      <xdr:row>56</xdr:row>
      <xdr:rowOff>147367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48941"/>
          <a:ext cx="889000" cy="29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109045</xdr:rowOff>
    </xdr:from>
    <xdr:to>
      <xdr:col>55</xdr:col>
      <xdr:colOff>50800</xdr:colOff>
      <xdr:row>55</xdr:row>
      <xdr:rowOff>39195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131922</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21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130382</xdr:rowOff>
    </xdr:from>
    <xdr:to>
      <xdr:col>50</xdr:col>
      <xdr:colOff>165100</xdr:colOff>
      <xdr:row>56</xdr:row>
      <xdr:rowOff>60532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6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51659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65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165412</xdr:rowOff>
    </xdr:from>
    <xdr:to>
      <xdr:col>46</xdr:col>
      <xdr:colOff>38100</xdr:colOff>
      <xdr:row>56</xdr:row>
      <xdr:rowOff>95562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86689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6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139841</xdr:rowOff>
    </xdr:from>
    <xdr:to>
      <xdr:col>41</xdr:col>
      <xdr:colOff>101600</xdr:colOff>
      <xdr:row>55</xdr:row>
      <xdr:rowOff>69991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3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86518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17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96567</xdr:rowOff>
    </xdr:from>
    <xdr:to>
      <xdr:col>36</xdr:col>
      <xdr:colOff>165100</xdr:colOff>
      <xdr:row>57</xdr:row>
      <xdr:rowOff>26717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9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17844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79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151400</xdr:rowOff>
    </xdr:from>
    <xdr:to>
      <xdr:col>55</xdr:col>
      <xdr:colOff>0</xdr:colOff>
      <xdr:row>77</xdr:row>
      <xdr:rowOff>115587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838700"/>
          <a:ext cx="838200" cy="47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115587</xdr:rowOff>
    </xdr:from>
    <xdr:to>
      <xdr:col>50</xdr:col>
      <xdr:colOff>114300</xdr:colOff>
      <xdr:row>77</xdr:row>
      <xdr:rowOff>134260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17237"/>
          <a:ext cx="889000" cy="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168782</xdr:rowOff>
    </xdr:from>
    <xdr:to>
      <xdr:col>45</xdr:col>
      <xdr:colOff>177800</xdr:colOff>
      <xdr:row>77</xdr:row>
      <xdr:rowOff>134260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027532"/>
          <a:ext cx="889000" cy="30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168782</xdr:rowOff>
    </xdr:from>
    <xdr:to>
      <xdr:col>41</xdr:col>
      <xdr:colOff>50800</xdr:colOff>
      <xdr:row>78</xdr:row>
      <xdr:rowOff>38946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027532"/>
          <a:ext cx="889000" cy="38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100600</xdr:rowOff>
    </xdr:from>
    <xdr:to>
      <xdr:col>55</xdr:col>
      <xdr:colOff>50800</xdr:colOff>
      <xdr:row>75</xdr:row>
      <xdr:rowOff>30750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7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123477</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63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64787</xdr:rowOff>
    </xdr:from>
    <xdr:to>
      <xdr:col>50</xdr:col>
      <xdr:colOff>165100</xdr:colOff>
      <xdr:row>77</xdr:row>
      <xdr:rowOff>166387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157514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5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83460</xdr:rowOff>
    </xdr:from>
    <xdr:to>
      <xdr:col>46</xdr:col>
      <xdr:colOff>38100</xdr:colOff>
      <xdr:row>78</xdr:row>
      <xdr:rowOff>13610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4737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117983</xdr:rowOff>
    </xdr:from>
    <xdr:to>
      <xdr:col>41</xdr:col>
      <xdr:colOff>101600</xdr:colOff>
      <xdr:row>76</xdr:row>
      <xdr:rowOff>48133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9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64660</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61795" y="1275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159596</xdr:rowOff>
    </xdr:from>
    <xdr:to>
      <xdr:col>36</xdr:col>
      <xdr:colOff>165100</xdr:colOff>
      <xdr:row>78</xdr:row>
      <xdr:rowOff>89746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6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80873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124653</xdr:rowOff>
    </xdr:from>
    <xdr:to>
      <xdr:col>55</xdr:col>
      <xdr:colOff>0</xdr:colOff>
      <xdr:row>96</xdr:row>
      <xdr:rowOff>18844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069503"/>
          <a:ext cx="838200" cy="40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169487</xdr:rowOff>
    </xdr:from>
    <xdr:to>
      <xdr:col>50</xdr:col>
      <xdr:colOff>114300</xdr:colOff>
      <xdr:row>96</xdr:row>
      <xdr:rowOff>18844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285787"/>
          <a:ext cx="889000" cy="19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169487</xdr:rowOff>
    </xdr:from>
    <xdr:to>
      <xdr:col>45</xdr:col>
      <xdr:colOff>177800</xdr:colOff>
      <xdr:row>96</xdr:row>
      <xdr:rowOff>128462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285787"/>
          <a:ext cx="889000" cy="30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28344</xdr:rowOff>
    </xdr:from>
    <xdr:to>
      <xdr:col>41</xdr:col>
      <xdr:colOff>50800</xdr:colOff>
      <xdr:row>96</xdr:row>
      <xdr:rowOff>128462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316094"/>
          <a:ext cx="889000" cy="27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73853</xdr:rowOff>
    </xdr:from>
    <xdr:to>
      <xdr:col>55</xdr:col>
      <xdr:colOff>50800</xdr:colOff>
      <xdr:row>94</xdr:row>
      <xdr:rowOff>4003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01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96730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87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139494</xdr:rowOff>
    </xdr:from>
    <xdr:to>
      <xdr:col>50</xdr:col>
      <xdr:colOff>165100</xdr:colOff>
      <xdr:row>96</xdr:row>
      <xdr:rowOff>69644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60771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5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118687</xdr:rowOff>
    </xdr:from>
    <xdr:to>
      <xdr:col>46</xdr:col>
      <xdr:colOff>38100</xdr:colOff>
      <xdr:row>95</xdr:row>
      <xdr:rowOff>48837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3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65364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1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77662</xdr:rowOff>
    </xdr:from>
    <xdr:to>
      <xdr:col>41</xdr:col>
      <xdr:colOff>101600</xdr:colOff>
      <xdr:row>97</xdr:row>
      <xdr:rowOff>7812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170389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2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148994</xdr:rowOff>
    </xdr:from>
    <xdr:to>
      <xdr:col>36</xdr:col>
      <xdr:colOff>165100</xdr:colOff>
      <xdr:row>95</xdr:row>
      <xdr:rowOff>79144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95671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04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163425</xdr:rowOff>
    </xdr:from>
    <xdr:to>
      <xdr:col>85</xdr:col>
      <xdr:colOff>127000</xdr:colOff>
      <xdr:row>35</xdr:row>
      <xdr:rowOff>141333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649825"/>
          <a:ext cx="838200" cy="49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141333</xdr:rowOff>
    </xdr:from>
    <xdr:to>
      <xdr:col>81</xdr:col>
      <xdr:colOff>50800</xdr:colOff>
      <xdr:row>36</xdr:row>
      <xdr:rowOff>31556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42083"/>
          <a:ext cx="889000" cy="6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31556</xdr:rowOff>
    </xdr:from>
    <xdr:to>
      <xdr:col>76</xdr:col>
      <xdr:colOff>114300</xdr:colOff>
      <xdr:row>37</xdr:row>
      <xdr:rowOff>81244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03756"/>
          <a:ext cx="889000" cy="2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81244</xdr:rowOff>
    </xdr:from>
    <xdr:to>
      <xdr:col>71</xdr:col>
      <xdr:colOff>177800</xdr:colOff>
      <xdr:row>38</xdr:row>
      <xdr:rowOff>55902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24894"/>
          <a:ext cx="889000" cy="14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112625</xdr:rowOff>
    </xdr:from>
    <xdr:to>
      <xdr:col>85</xdr:col>
      <xdr:colOff>177800</xdr:colOff>
      <xdr:row>33</xdr:row>
      <xdr:rowOff>42775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135502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45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90533</xdr:rowOff>
    </xdr:from>
    <xdr:to>
      <xdr:col>81</xdr:col>
      <xdr:colOff>101600</xdr:colOff>
      <xdr:row>36</xdr:row>
      <xdr:rowOff>20683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37210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6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152206</xdr:rowOff>
    </xdr:from>
    <xdr:to>
      <xdr:col>76</xdr:col>
      <xdr:colOff>165100</xdr:colOff>
      <xdr:row>36</xdr:row>
      <xdr:rowOff>82356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5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98883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2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30444</xdr:rowOff>
    </xdr:from>
    <xdr:to>
      <xdr:col>72</xdr:col>
      <xdr:colOff>38100</xdr:colOff>
      <xdr:row>37</xdr:row>
      <xdr:rowOff>132044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123171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5102</xdr:rowOff>
    </xdr:from>
    <xdr:to>
      <xdr:col>67</xdr:col>
      <xdr:colOff>101600</xdr:colOff>
      <xdr:row>38</xdr:row>
      <xdr:rowOff>106702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2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97829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106393</xdr:rowOff>
    </xdr:from>
    <xdr:to>
      <xdr:col>85</xdr:col>
      <xdr:colOff>127000</xdr:colOff>
      <xdr:row>54</xdr:row>
      <xdr:rowOff>109841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364693"/>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106393</xdr:rowOff>
    </xdr:from>
    <xdr:to>
      <xdr:col>81</xdr:col>
      <xdr:colOff>50800</xdr:colOff>
      <xdr:row>55</xdr:row>
      <xdr:rowOff>171068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364693"/>
          <a:ext cx="889000" cy="23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171068</xdr:rowOff>
    </xdr:from>
    <xdr:to>
      <xdr:col>76</xdr:col>
      <xdr:colOff>114300</xdr:colOff>
      <xdr:row>56</xdr:row>
      <xdr:rowOff>85651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00818"/>
          <a:ext cx="889000" cy="8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85651</xdr:rowOff>
    </xdr:from>
    <xdr:to>
      <xdr:col>71</xdr:col>
      <xdr:colOff>177800</xdr:colOff>
      <xdr:row>56</xdr:row>
      <xdr:rowOff>120254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86851"/>
          <a:ext cx="889000" cy="3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59041</xdr:rowOff>
    </xdr:from>
    <xdr:to>
      <xdr:col>85</xdr:col>
      <xdr:colOff>177800</xdr:colOff>
      <xdr:row>54</xdr:row>
      <xdr:rowOff>160641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1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81918</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16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55593</xdr:rowOff>
    </xdr:from>
    <xdr:to>
      <xdr:col>81</xdr:col>
      <xdr:colOff>101600</xdr:colOff>
      <xdr:row>54</xdr:row>
      <xdr:rowOff>157193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3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2270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08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120268</xdr:rowOff>
    </xdr:from>
    <xdr:to>
      <xdr:col>76</xdr:col>
      <xdr:colOff>165100</xdr:colOff>
      <xdr:row>56</xdr:row>
      <xdr:rowOff>50418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66945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32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34851</xdr:rowOff>
    </xdr:from>
    <xdr:to>
      <xdr:col>72</xdr:col>
      <xdr:colOff>38100</xdr:colOff>
      <xdr:row>56</xdr:row>
      <xdr:rowOff>136451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152978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69454</xdr:rowOff>
    </xdr:from>
    <xdr:to>
      <xdr:col>67</xdr:col>
      <xdr:colOff>101600</xdr:colOff>
      <xdr:row>56</xdr:row>
      <xdr:rowOff>171054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16131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4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114638</xdr:rowOff>
    </xdr:from>
    <xdr:to>
      <xdr:col>85</xdr:col>
      <xdr:colOff>127000</xdr:colOff>
      <xdr:row>78</xdr:row>
      <xdr:rowOff>89584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16288"/>
          <a:ext cx="838200" cy="14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114638</xdr:rowOff>
    </xdr:from>
    <xdr:to>
      <xdr:col>81</xdr:col>
      <xdr:colOff>50800</xdr:colOff>
      <xdr:row>78</xdr:row>
      <xdr:rowOff>96806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16288"/>
          <a:ext cx="889000" cy="1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96806</xdr:rowOff>
    </xdr:from>
    <xdr:to>
      <xdr:col>76</xdr:col>
      <xdr:colOff>114300</xdr:colOff>
      <xdr:row>79</xdr:row>
      <xdr:rowOff>22109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69906"/>
          <a:ext cx="889000" cy="9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153852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153561</xdr:rowOff>
    </xdr:from>
    <xdr:to>
      <xdr:col>71</xdr:col>
      <xdr:colOff>177800</xdr:colOff>
      <xdr:row>79</xdr:row>
      <xdr:rowOff>22109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26661"/>
          <a:ext cx="889000" cy="3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38784</xdr:rowOff>
    </xdr:from>
    <xdr:to>
      <xdr:col>85</xdr:col>
      <xdr:colOff>177800</xdr:colOff>
      <xdr:row>78</xdr:row>
      <xdr:rowOff>140384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169611</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9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63838</xdr:rowOff>
    </xdr:from>
    <xdr:to>
      <xdr:col>81</xdr:col>
      <xdr:colOff>101600</xdr:colOff>
      <xdr:row>77</xdr:row>
      <xdr:rowOff>165438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10515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46006</xdr:rowOff>
    </xdr:from>
    <xdr:to>
      <xdr:col>76</xdr:col>
      <xdr:colOff>165100</xdr:colOff>
      <xdr:row>78</xdr:row>
      <xdr:rowOff>147606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1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164133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19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142759</xdr:rowOff>
    </xdr:from>
    <xdr:to>
      <xdr:col>72</xdr:col>
      <xdr:colOff>38100</xdr:colOff>
      <xdr:row>79</xdr:row>
      <xdr:rowOff>72909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64036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0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102761</xdr:rowOff>
    </xdr:from>
    <xdr:to>
      <xdr:col>67</xdr:col>
      <xdr:colOff>101600</xdr:colOff>
      <xdr:row>79</xdr:row>
      <xdr:rowOff>32911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24038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41459</xdr:rowOff>
    </xdr:from>
    <xdr:to>
      <xdr:col>85</xdr:col>
      <xdr:colOff>127000</xdr:colOff>
      <xdr:row>99</xdr:row>
      <xdr:rowOff>41551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701500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41551</xdr:rowOff>
    </xdr:from>
    <xdr:to>
      <xdr:col>81</xdr:col>
      <xdr:colOff>50800</xdr:colOff>
      <xdr:row>99</xdr:row>
      <xdr:rowOff>41642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701510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41642</xdr:rowOff>
    </xdr:from>
    <xdr:to>
      <xdr:col>76</xdr:col>
      <xdr:colOff>114300</xdr:colOff>
      <xdr:row>99</xdr:row>
      <xdr:rowOff>44450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701519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44450</xdr:rowOff>
    </xdr:from>
    <xdr:to>
      <xdr:col>71</xdr:col>
      <xdr:colOff>177800</xdr:colOff>
      <xdr:row>99</xdr:row>
      <xdr:rowOff>44450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162109</xdr:rowOff>
    </xdr:from>
    <xdr:to>
      <xdr:col>85</xdr:col>
      <xdr:colOff>177800</xdr:colOff>
      <xdr:row>99</xdr:row>
      <xdr:rowOff>92259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9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77036</xdr:rowOff>
    </xdr:from>
    <xdr:ext cx="378565"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8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162201</xdr:rowOff>
    </xdr:from>
    <xdr:to>
      <xdr:col>81</xdr:col>
      <xdr:colOff>101600</xdr:colOff>
      <xdr:row>99</xdr:row>
      <xdr:rowOff>92351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83478</xdr:rowOff>
    </xdr:from>
    <xdr:ext cx="378565"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2017" y="170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162292</xdr:rowOff>
    </xdr:from>
    <xdr:to>
      <xdr:col>76</xdr:col>
      <xdr:colOff>165100</xdr:colOff>
      <xdr:row>99</xdr:row>
      <xdr:rowOff>92442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9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83569</xdr:rowOff>
    </xdr:from>
    <xdr:ext cx="378565"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3017" y="1705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165100</xdr:rowOff>
    </xdr:from>
    <xdr:to>
      <xdr:col>72</xdr:col>
      <xdr:colOff>38100</xdr:colOff>
      <xdr:row>99</xdr:row>
      <xdr:rowOff>95250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86377</xdr:rowOff>
    </xdr:from>
    <xdr:ext cx="249299"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7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165100</xdr:rowOff>
    </xdr:from>
    <xdr:to>
      <xdr:col>67</xdr:col>
      <xdr:colOff>101600</xdr:colOff>
      <xdr:row>99</xdr:row>
      <xdr:rowOff>95250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86377</xdr:rowOff>
    </xdr:from>
    <xdr:ext cx="249299"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8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149210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492860"/>
          <a:ext cx="889000" cy="16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149210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9545300" y="6492860"/>
          <a:ext cx="889000" cy="16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166631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68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98410</xdr:rowOff>
    </xdr:from>
    <xdr:to>
      <xdr:col>107</xdr:col>
      <xdr:colOff>101600</xdr:colOff>
      <xdr:row>38</xdr:row>
      <xdr:rowOff>28559</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4420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45087</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199428" y="621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954,955</a:t>
          </a:r>
          <a:r>
            <a:rPr kumimoji="1" lang="ja-JP" altLang="en-US" sz="1300">
              <a:latin typeface="ＭＳ Ｐゴシック" panose="020B0600070205080204" pitchFamily="50" charset="-128"/>
              <a:ea typeface="ＭＳ Ｐゴシック" panose="020B0600070205080204" pitchFamily="50" charset="-128"/>
            </a:rPr>
            <a:t>円と類似団体内で最も高い金額となっており、これはふるさと応援寄附金事業の増額によるもの。商工費については、住民一人当たり</a:t>
          </a:r>
          <a:r>
            <a:rPr kumimoji="1" lang="en-US" altLang="ja-JP" sz="1300">
              <a:latin typeface="ＭＳ Ｐゴシック" panose="020B0600070205080204" pitchFamily="50" charset="-128"/>
              <a:ea typeface="ＭＳ Ｐゴシック" panose="020B0600070205080204" pitchFamily="50" charset="-128"/>
            </a:rPr>
            <a:t>147,441</a:t>
          </a:r>
          <a:r>
            <a:rPr kumimoji="1" lang="ja-JP" altLang="en-US" sz="1300">
              <a:latin typeface="ＭＳ Ｐゴシック" panose="020B0600070205080204" pitchFamily="50" charset="-128"/>
              <a:ea typeface="ＭＳ Ｐゴシック" panose="020B0600070205080204" pitchFamily="50" charset="-128"/>
            </a:rPr>
            <a:t>と前年度と比べ</a:t>
          </a:r>
          <a:r>
            <a:rPr kumimoji="1" lang="en-US" altLang="ja-JP" sz="1300">
              <a:latin typeface="ＭＳ Ｐゴシック" panose="020B0600070205080204" pitchFamily="50" charset="-128"/>
              <a:ea typeface="ＭＳ Ｐゴシック" panose="020B0600070205080204" pitchFamily="50" charset="-128"/>
            </a:rPr>
            <a:t>104,667</a:t>
          </a:r>
          <a:r>
            <a:rPr kumimoji="1" lang="ja-JP" altLang="en-US" sz="1300">
              <a:latin typeface="ＭＳ Ｐゴシック" panose="020B0600070205080204" pitchFamily="50" charset="-128"/>
              <a:ea typeface="ＭＳ Ｐゴシック" panose="020B0600070205080204" pitchFamily="50" charset="-128"/>
            </a:rPr>
            <a:t>円の増となっているが、これは企業誘致対策事業として高度化通信網構築事業補助金を実施したことによるものである。また、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衛生費、消防費については、廃棄物処理及び常備消防を近隣市への事務委託料のうち、公債費に係る負担金を一括して支出したことにより増額となった。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本町独自及び単独の施策に係る経費により、総じて類似団体と比較し経費が高い傾向にある。今後も人口減少が見込まれる中、健全な財政運営を続けるためにも、事務事業の見直し取捨選択委や財源の確保が今後いっそう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a:t>
          </a:r>
          <a:r>
            <a:rPr kumimoji="1" lang="en-US" altLang="ja-JP" sz="1400">
              <a:latin typeface="ＭＳ ゴシック" pitchFamily="49" charset="-128"/>
              <a:ea typeface="ＭＳ ゴシック" pitchFamily="49" charset="-128"/>
            </a:rPr>
            <a:t>272,377</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254,294</a:t>
          </a:r>
          <a:r>
            <a:rPr kumimoji="1" lang="ja-JP" altLang="en-US" sz="1400">
              <a:latin typeface="ＭＳ ゴシック" pitchFamily="49" charset="-128"/>
              <a:ea typeface="ＭＳ ゴシック" pitchFamily="49" charset="-128"/>
            </a:rPr>
            <a:t>千円に減少しており、比率についても</a:t>
          </a:r>
          <a:r>
            <a:rPr kumimoji="1" lang="en-US" altLang="ja-JP" sz="1400">
              <a:latin typeface="ＭＳ ゴシック" pitchFamily="49" charset="-128"/>
              <a:ea typeface="ＭＳ ゴシック" pitchFamily="49" charset="-128"/>
            </a:rPr>
            <a:t>8.37%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5.64%</a:t>
          </a:r>
          <a:r>
            <a:rPr kumimoji="1" lang="ja-JP" altLang="en-US" sz="1400">
              <a:latin typeface="ＭＳ ゴシック" pitchFamily="49" charset="-128"/>
              <a:ea typeface="ＭＳ ゴシック" pitchFamily="49" charset="-128"/>
            </a:rPr>
            <a:t>に減少している。適正な範囲の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に収まるように、歳入歳出決算見込額を適確に把握し、不用額分の補正減に努める。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いずれの年度及び会計においても黒字決算の状況である。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年度までの償還計画で進め、償還を完了した。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今後とも電源関係の交付金や公共施設整備基金等を活用し、新規の起債が必要とならないように適切な財政運営に努める。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減債基金積立不足算定額については、特にないので今後とも不足がでないように努める。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一般会計等に係る地方債については、償還完了となった。また、それ以外の高額な起債や債務負担行為はなく、将来負担額は横ばいである。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今後とも将来世代への負担とならないような財政運営に努める。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佐賀県玄海町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財政調整基金に８３１百万円積み立てて、取崩は行わなかった。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基金全体としては、１，５３８百万円取り崩したが、財政調整基金及び公共施設整備基金に係る積立金の増額により、令和４年度と比べて１，２２３百万円増となっている。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については、将来の財源不足へ対応するため、また、公共施設の長寿命化、地域振興や地域福祉の向上等を目的とする積立て、普通建設事業等へ活用するための取り崩しを行っている。今後の施設の大規模改修等、歳出の増大に備えて積極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玄海町のまちづくりを応援するために贈られた寄附金を財源として、寄附者のまちづくりに対する意向を具体化することにより、多様な人々の参加による個性と活力のあるふるさとづくりを推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・公共施設整備基金：町内の公共施設を整備し、町民の福祉の向上を図る。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・電源立地地域対策交付金基金：公共用施設の整備を図り、企業導入及び産業の近代化を推進し、地域住民の福祉の向上を図る。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・地域づくり基金：自ら考え、自ら行う地域づくりを推進する。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・地域振興基金：明るい活力ある地域振興を推進し、地域住民の福祉の増進を図る。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ふるさと応援寄付金基金及び公共施設整備基金の増額による。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ふるさと応援寄付金基金を積極的に活用していく。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電源立地地域対策交付金基金を有効的に活用し、一般財源の負担を減らしていく。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令和５年度の基金残高は、５，７０８百万円となっており、前年度から８３１百万円の増加となっている。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令和４年度と同様に積立てのみで取崩がなかったため、増額となっている。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短期的には固定資産税等により増額するものの、中長期的には減少していくと見込んでいる。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突発的な災害への対応や、年度間の財源の不均衡の調整など健全な財政運営を図るため、一定基準を設けたうえで計画的な運用を行っていく。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平成３０年度から変動なしとなっている。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今後は、利子分を積み立てる予定。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11327239</v>
      </c>
      <c r="BO4" s="449"/>
      <c r="BP4" s="449"/>
      <c r="BQ4" s="449"/>
      <c r="BR4" s="449"/>
      <c r="BS4" s="449"/>
      <c r="BT4" s="449"/>
      <c r="BU4" s="450"/>
      <c r="BV4" s="448">
        <v>9777290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5.6</v>
      </c>
      <c r="CU4" s="589"/>
      <c r="CV4" s="589"/>
      <c r="CW4" s="589"/>
      <c r="CX4" s="589"/>
      <c r="CY4" s="589"/>
      <c r="CZ4" s="589"/>
      <c r="DA4" s="590"/>
      <c r="DB4" s="588">
        <v>8.4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11001110</v>
      </c>
      <c r="BO5" s="420"/>
      <c r="BP5" s="420"/>
      <c r="BQ5" s="420"/>
      <c r="BR5" s="420"/>
      <c r="BS5" s="420"/>
      <c r="BT5" s="420"/>
      <c r="BU5" s="421"/>
      <c r="BV5" s="419">
        <v>9325518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67.8</v>
      </c>
      <c r="CU5" s="417"/>
      <c r="CV5" s="417"/>
      <c r="CW5" s="417"/>
      <c r="CX5" s="417"/>
      <c r="CY5" s="417"/>
      <c r="CZ5" s="417"/>
      <c r="DA5" s="418"/>
      <c r="DB5" s="416">
        <v>85.5</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132</v>
      </c>
      <c r="AV6" s="478"/>
      <c r="AW6" s="478"/>
      <c r="AX6" s="478"/>
      <c r="AY6" s="433" t="s">
        <v>98</v>
      </c>
      <c r="AZ6" s="434"/>
      <c r="BA6" s="434"/>
      <c r="BB6" s="434"/>
      <c r="BC6" s="434"/>
      <c r="BD6" s="434"/>
      <c r="BE6" s="434"/>
      <c r="BF6" s="434"/>
      <c r="BG6" s="434"/>
      <c r="BH6" s="434"/>
      <c r="BI6" s="434"/>
      <c r="BJ6" s="434"/>
      <c r="BK6" s="434"/>
      <c r="BL6" s="434"/>
      <c r="BM6" s="435"/>
      <c r="BN6" s="419">
        <v>326129</v>
      </c>
      <c r="BO6" s="420"/>
      <c r="BP6" s="420"/>
      <c r="BQ6" s="420"/>
      <c r="BR6" s="420"/>
      <c r="BS6" s="420"/>
      <c r="BT6" s="420"/>
      <c r="BU6" s="421"/>
      <c r="BV6" s="419">
        <v>451772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67.8</v>
      </c>
      <c r="CU6" s="563"/>
      <c r="CV6" s="563"/>
      <c r="CW6" s="563"/>
      <c r="CX6" s="563"/>
      <c r="CY6" s="563"/>
      <c r="CZ6" s="563"/>
      <c r="DA6" s="564"/>
      <c r="DB6" s="562">
        <v>85.5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71835</v>
      </c>
      <c r="BO7" s="420"/>
      <c r="BP7" s="420"/>
      <c r="BQ7" s="420"/>
      <c r="BR7" s="420"/>
      <c r="BS7" s="420"/>
      <c r="BT7" s="420"/>
      <c r="BU7" s="421"/>
      <c r="BV7" s="419">
        <v>179395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4510539</v>
      </c>
      <c r="CU7" s="420"/>
      <c r="CV7" s="420"/>
      <c r="CW7" s="420"/>
      <c r="CX7" s="420"/>
      <c r="CY7" s="420"/>
      <c r="CZ7" s="420"/>
      <c r="DA7" s="421"/>
      <c r="DB7" s="419">
        <v>3255295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254294</v>
      </c>
      <c r="BO8" s="420"/>
      <c r="BP8" s="420"/>
      <c r="BQ8" s="420"/>
      <c r="BR8" s="420"/>
      <c r="BS8" s="420"/>
      <c r="BT8" s="420"/>
      <c r="BU8" s="421"/>
      <c r="BV8" s="419">
        <v>272377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1.26</v>
      </c>
      <c r="CU8" s="523"/>
      <c r="CV8" s="523"/>
      <c r="CW8" s="523"/>
      <c r="CX8" s="523"/>
      <c r="CY8" s="523"/>
      <c r="CZ8" s="523"/>
      <c r="DA8" s="524"/>
      <c r="DB8" s="522">
        <v>1.18</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5609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-18083</v>
      </c>
      <c r="BO9" s="420"/>
      <c r="BP9" s="420"/>
      <c r="BQ9" s="420"/>
      <c r="BR9" s="420"/>
      <c r="BS9" s="420"/>
      <c r="BT9" s="420"/>
      <c r="BU9" s="421"/>
      <c r="BV9" s="419">
        <v>-112675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0.1</v>
      </c>
      <c r="CU9" s="417"/>
      <c r="CV9" s="417"/>
      <c r="CW9" s="417"/>
      <c r="CX9" s="417"/>
      <c r="CY9" s="417"/>
      <c r="CZ9" s="417"/>
      <c r="DA9" s="418"/>
      <c r="DB9" s="416">
        <v>0.1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5902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831327</v>
      </c>
      <c r="BO10" s="420"/>
      <c r="BP10" s="420"/>
      <c r="BQ10" s="420"/>
      <c r="BR10" s="420"/>
      <c r="BS10" s="420"/>
      <c r="BT10" s="420"/>
      <c r="BU10" s="421"/>
      <c r="BV10" s="419">
        <v>522236</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4966</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4952</v>
      </c>
      <c r="S13" s="507"/>
      <c r="T13" s="507"/>
      <c r="U13" s="507"/>
      <c r="V13" s="508"/>
      <c r="W13" s="509" t="s">
        <v>130</v>
      </c>
      <c r="X13" s="405"/>
      <c r="Y13" s="405"/>
      <c r="Z13" s="405"/>
      <c r="AA13" s="405"/>
      <c r="AB13" s="406"/>
      <c r="AC13" s="372">
        <v>679</v>
      </c>
      <c r="AD13" s="373"/>
      <c r="AE13" s="373"/>
      <c r="AF13" s="373"/>
      <c r="AG13" s="374"/>
      <c r="AH13" s="372">
        <v>778</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813244</v>
      </c>
      <c r="BO13" s="420"/>
      <c r="BP13" s="420"/>
      <c r="BQ13" s="420"/>
      <c r="BR13" s="420"/>
      <c r="BS13" s="420"/>
      <c r="BT13" s="420"/>
      <c r="BU13" s="421"/>
      <c r="BV13" s="419">
        <v>409561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v>
      </c>
      <c r="CU13" s="417"/>
      <c r="CV13" s="417"/>
      <c r="CW13" s="417"/>
      <c r="CX13" s="417"/>
      <c r="CY13" s="417"/>
      <c r="CZ13" s="417"/>
      <c r="DA13" s="418"/>
      <c r="DB13" s="416">
        <v>0</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5130</v>
      </c>
      <c r="S14" s="507"/>
      <c r="T14" s="507"/>
      <c r="U14" s="507"/>
      <c r="V14" s="508"/>
      <c r="W14" s="510"/>
      <c r="X14" s="408"/>
      <c r="Y14" s="408"/>
      <c r="Z14" s="408"/>
      <c r="AA14" s="408"/>
      <c r="AB14" s="409"/>
      <c r="AC14" s="499">
        <v>21.1</v>
      </c>
      <c r="AD14" s="500"/>
      <c r="AE14" s="500"/>
      <c r="AF14" s="500"/>
      <c r="AG14" s="501"/>
      <c r="AH14" s="499">
        <v>23.4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5119</v>
      </c>
      <c r="S15" s="507"/>
      <c r="T15" s="507"/>
      <c r="U15" s="507"/>
      <c r="V15" s="508"/>
      <c r="W15" s="509" t="s">
        <v>137</v>
      </c>
      <c r="X15" s="405"/>
      <c r="Y15" s="405"/>
      <c r="Z15" s="405"/>
      <c r="AA15" s="405"/>
      <c r="AB15" s="406"/>
      <c r="AC15" s="372">
        <v>816</v>
      </c>
      <c r="AD15" s="373"/>
      <c r="AE15" s="373"/>
      <c r="AF15" s="373"/>
      <c r="AG15" s="374"/>
      <c r="AH15" s="372">
        <v>759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3425554</v>
      </c>
      <c r="BO15" s="449"/>
      <c r="BP15" s="449"/>
      <c r="BQ15" s="449"/>
      <c r="BR15" s="449"/>
      <c r="BS15" s="449"/>
      <c r="BT15" s="449"/>
      <c r="BU15" s="450"/>
      <c r="BV15" s="448">
        <v>2482871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25.3</v>
      </c>
      <c r="AD16" s="500"/>
      <c r="AE16" s="500"/>
      <c r="AF16" s="500"/>
      <c r="AG16" s="501"/>
      <c r="AH16" s="499">
        <v>22.8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2223146</v>
      </c>
      <c r="BO16" s="420"/>
      <c r="BP16" s="420"/>
      <c r="BQ16" s="420"/>
      <c r="BR16" s="420"/>
      <c r="BS16" s="420"/>
      <c r="BT16" s="420"/>
      <c r="BU16" s="421"/>
      <c r="BV16" s="419">
        <v>2216743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1729</v>
      </c>
      <c r="AD17" s="373"/>
      <c r="AE17" s="373"/>
      <c r="AF17" s="373"/>
      <c r="AG17" s="374"/>
      <c r="AH17" s="372">
        <v>1794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4510539</v>
      </c>
      <c r="BO17" s="420"/>
      <c r="BP17" s="420"/>
      <c r="BQ17" s="420"/>
      <c r="BR17" s="420"/>
      <c r="BS17" s="420"/>
      <c r="BT17" s="420"/>
      <c r="BU17" s="421"/>
      <c r="BV17" s="419">
        <v>3255295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35.92</v>
      </c>
      <c r="M18" s="472"/>
      <c r="N18" s="472"/>
      <c r="O18" s="472"/>
      <c r="P18" s="472"/>
      <c r="Q18" s="472"/>
      <c r="R18" s="473"/>
      <c r="S18" s="473"/>
      <c r="T18" s="473"/>
      <c r="U18" s="473"/>
      <c r="V18" s="474"/>
      <c r="W18" s="490"/>
      <c r="X18" s="491"/>
      <c r="Y18" s="491"/>
      <c r="Z18" s="491"/>
      <c r="AA18" s="491"/>
      <c r="AB18" s="515"/>
      <c r="AC18" s="389">
        <v>53.6</v>
      </c>
      <c r="AD18" s="390"/>
      <c r="AE18" s="390"/>
      <c r="AF18" s="390"/>
      <c r="AG18" s="475"/>
      <c r="AH18" s="389">
        <v>53.9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3193618</v>
      </c>
      <c r="BO18" s="420"/>
      <c r="BP18" s="420"/>
      <c r="BQ18" s="420"/>
      <c r="BR18" s="420"/>
      <c r="BS18" s="420"/>
      <c r="BT18" s="420"/>
      <c r="BU18" s="421"/>
      <c r="BV18" s="419">
        <v>2811586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156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7058781</v>
      </c>
      <c r="BO19" s="420"/>
      <c r="BP19" s="420"/>
      <c r="BQ19" s="420"/>
      <c r="BR19" s="420"/>
      <c r="BS19" s="420"/>
      <c r="BT19" s="420"/>
      <c r="BU19" s="421"/>
      <c r="BV19" s="419">
        <v>6021179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2231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t="s">
        <v>121</v>
      </c>
      <c r="BO22" s="449"/>
      <c r="BP22" s="449"/>
      <c r="BQ22" s="449"/>
      <c r="BR22" s="449"/>
      <c r="BS22" s="449"/>
      <c r="BT22" s="449"/>
      <c r="BU22" s="450"/>
      <c r="BV22" s="448">
        <v>3900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t="s">
        <v>121</v>
      </c>
      <c r="BO23" s="420"/>
      <c r="BP23" s="420"/>
      <c r="BQ23" s="420"/>
      <c r="BR23" s="420"/>
      <c r="BS23" s="420"/>
      <c r="BT23" s="420"/>
      <c r="BU23" s="421"/>
      <c r="BV23" s="419" t="s">
        <v>121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7960</v>
      </c>
      <c r="R24" s="373"/>
      <c r="S24" s="373"/>
      <c r="T24" s="373"/>
      <c r="U24" s="373"/>
      <c r="V24" s="374"/>
      <c r="W24" s="462"/>
      <c r="X24" s="399"/>
      <c r="Y24" s="400"/>
      <c r="Z24" s="375" t="s">
        <v>162</v>
      </c>
      <c r="AA24" s="376"/>
      <c r="AB24" s="376"/>
      <c r="AC24" s="376"/>
      <c r="AD24" s="376"/>
      <c r="AE24" s="376"/>
      <c r="AF24" s="376"/>
      <c r="AG24" s="377"/>
      <c r="AH24" s="372">
        <v>112</v>
      </c>
      <c r="AI24" s="373"/>
      <c r="AJ24" s="373"/>
      <c r="AK24" s="373"/>
      <c r="AL24" s="374"/>
      <c r="AM24" s="372">
        <v>317968</v>
      </c>
      <c r="AN24" s="373"/>
      <c r="AO24" s="373"/>
      <c r="AP24" s="373"/>
      <c r="AQ24" s="373"/>
      <c r="AR24" s="374"/>
      <c r="AS24" s="372">
        <v>2839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t="s">
        <v>121</v>
      </c>
      <c r="BO24" s="420"/>
      <c r="BP24" s="420"/>
      <c r="BQ24" s="420"/>
      <c r="BR24" s="420"/>
      <c r="BS24" s="420"/>
      <c r="BT24" s="420"/>
      <c r="BU24" s="421"/>
      <c r="BV24" s="419">
        <v>3900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6510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718954</v>
      </c>
      <c r="BO25" s="449"/>
      <c r="BP25" s="449"/>
      <c r="BQ25" s="449"/>
      <c r="BR25" s="449"/>
      <c r="BS25" s="449"/>
      <c r="BT25" s="449"/>
      <c r="BU25" s="450"/>
      <c r="BV25" s="448">
        <v>793616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5350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11788</v>
      </c>
      <c r="AN26" s="373"/>
      <c r="AO26" s="373"/>
      <c r="AP26" s="373"/>
      <c r="AQ26" s="373"/>
      <c r="AR26" s="374"/>
      <c r="AS26" s="372">
        <v>2947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4000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372984</v>
      </c>
      <c r="BO27" s="454"/>
      <c r="BP27" s="454"/>
      <c r="BQ27" s="454"/>
      <c r="BR27" s="454"/>
      <c r="BS27" s="454"/>
      <c r="BT27" s="454"/>
      <c r="BU27" s="455"/>
      <c r="BV27" s="453">
        <v>369463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3140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5708144</v>
      </c>
      <c r="BO28" s="449"/>
      <c r="BP28" s="449"/>
      <c r="BQ28" s="449"/>
      <c r="BR28" s="449"/>
      <c r="BS28" s="449"/>
      <c r="BT28" s="449"/>
      <c r="BU28" s="450"/>
      <c r="BV28" s="448">
        <v>4876817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8</v>
      </c>
      <c r="M29" s="373"/>
      <c r="N29" s="373"/>
      <c r="O29" s="373"/>
      <c r="P29" s="374"/>
      <c r="Q29" s="372">
        <v>2900</v>
      </c>
      <c r="R29" s="373"/>
      <c r="S29" s="373"/>
      <c r="T29" s="373"/>
      <c r="U29" s="373"/>
      <c r="V29" s="374"/>
      <c r="W29" s="463"/>
      <c r="X29" s="464"/>
      <c r="Y29" s="465"/>
      <c r="Z29" s="375" t="s">
        <v>178</v>
      </c>
      <c r="AA29" s="376"/>
      <c r="AB29" s="376"/>
      <c r="AC29" s="376"/>
      <c r="AD29" s="376"/>
      <c r="AE29" s="376"/>
      <c r="AF29" s="376"/>
      <c r="AG29" s="377"/>
      <c r="AH29" s="372">
        <v>113</v>
      </c>
      <c r="AI29" s="373"/>
      <c r="AJ29" s="373"/>
      <c r="AK29" s="373"/>
      <c r="AL29" s="374"/>
      <c r="AM29" s="372">
        <v>322101</v>
      </c>
      <c r="AN29" s="373"/>
      <c r="AO29" s="373"/>
      <c r="AP29" s="373"/>
      <c r="AQ29" s="373"/>
      <c r="AR29" s="374"/>
      <c r="AS29" s="372">
        <v>2850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7399</v>
      </c>
      <c r="BO29" s="420"/>
      <c r="BP29" s="420"/>
      <c r="BQ29" s="420"/>
      <c r="BR29" s="420"/>
      <c r="BS29" s="420"/>
      <c r="BT29" s="420"/>
      <c r="BU29" s="421"/>
      <c r="BV29" s="419">
        <v>7399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14274882</v>
      </c>
      <c r="BO30" s="454"/>
      <c r="BP30" s="454"/>
      <c r="BQ30" s="454"/>
      <c r="BR30" s="454"/>
      <c r="BS30" s="454"/>
      <c r="BT30" s="454"/>
      <c r="BU30" s="455"/>
      <c r="BV30" s="453">
        <v>13882868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佐賀県後期高齢者医療広域連合</v>
      </c>
      <c r="BZ34" s="368"/>
      <c r="CA34" s="368"/>
      <c r="CB34" s="368"/>
      <c r="CC34" s="368"/>
      <c r="CD34" s="368"/>
      <c r="CE34" s="368"/>
      <c r="CF34" s="368"/>
      <c r="CG34" s="368"/>
      <c r="CH34" s="368"/>
      <c r="CI34" s="368"/>
      <c r="CJ34" s="368"/>
      <c r="CK34" s="368"/>
      <c r="CL34" s="368"/>
      <c r="CM34" s="368"/>
      <c r="CN34" s="181"/>
      <c r="CO34" s="367">
        <f>IF(CQ34="","",MAX(C34:D43,U34:V43,AM34:AN43,BE34:BF43,BW34:BX43)+1)</f>
        <v>11</v>
      </c>
      <c r="CP34" s="367"/>
      <c r="CQ34" s="368" t="str">
        <f>IF('各会計、関係団体の財政状況及び健全化判断比率'!BS7="","",'各会計、関係団体の財政状況及び健全化判断比率'!BS7)</f>
        <v>一般財団法人　玄海町みんなの地域商社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佐賀県市町総合事務組合（一般会計）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佐賀県後期高齢者医療広域連合（医療）（特別会計）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佐賀県市町総合事務組合（交通災害）（特別会計）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WBhU1LMAwZZq5wBBOq5C7eYU48AFxlGdMIzRR0fzuMcDozqCth4IgPH7bigmahC0y+dXjAmba2BtD0J0HV3fyQ==" saltValue="cmNjIt/gw5/y9OHDIW0+o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4977033</v>
      </c>
      <c r="S5" s="677"/>
      <c r="T5" s="677"/>
      <c r="U5" s="677"/>
      <c r="V5" s="677"/>
      <c r="W5" s="677"/>
      <c r="X5" s="677"/>
      <c r="Y5" s="702"/>
      <c r="Z5" s="715">
        <v>43.9</v>
      </c>
      <c r="AA5" s="715"/>
      <c r="AB5" s="715"/>
      <c r="AC5" s="715"/>
      <c r="AD5" s="716">
        <v>4493924</v>
      </c>
      <c r="AE5" s="716"/>
      <c r="AF5" s="716"/>
      <c r="AG5" s="716"/>
      <c r="AH5" s="716"/>
      <c r="AI5" s="716"/>
      <c r="AJ5" s="716"/>
      <c r="AK5" s="716"/>
      <c r="AL5" s="703">
        <v>95.4</v>
      </c>
      <c r="AM5" s="685"/>
      <c r="AN5" s="685"/>
      <c r="AO5" s="704"/>
      <c r="AP5" s="679" t="s">
        <v>217</v>
      </c>
      <c r="AQ5" s="680"/>
      <c r="AR5" s="680"/>
      <c r="AS5" s="680"/>
      <c r="AT5" s="680"/>
      <c r="AU5" s="680"/>
      <c r="AV5" s="680"/>
      <c r="AW5" s="680"/>
      <c r="AX5" s="680"/>
      <c r="AY5" s="680"/>
      <c r="AZ5" s="680"/>
      <c r="BA5" s="680"/>
      <c r="BB5" s="680"/>
      <c r="BC5" s="680"/>
      <c r="BD5" s="680"/>
      <c r="BE5" s="680"/>
      <c r="BF5" s="681"/>
      <c r="BG5" s="621">
        <v>4489608</v>
      </c>
      <c r="BH5" s="622"/>
      <c r="BI5" s="622"/>
      <c r="BJ5" s="622"/>
      <c r="BK5" s="622"/>
      <c r="BL5" s="622"/>
      <c r="BM5" s="622"/>
      <c r="BN5" s="623"/>
      <c r="BO5" s="659">
        <v>90.2</v>
      </c>
      <c r="BP5" s="659"/>
      <c r="BQ5" s="659"/>
      <c r="BR5" s="659"/>
      <c r="BS5" s="660" t="s">
        <v>121</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43033</v>
      </c>
      <c r="S6" s="622"/>
      <c r="T6" s="622"/>
      <c r="U6" s="622"/>
      <c r="V6" s="622"/>
      <c r="W6" s="622"/>
      <c r="X6" s="622"/>
      <c r="Y6" s="623"/>
      <c r="Z6" s="659">
        <v>0.4</v>
      </c>
      <c r="AA6" s="659"/>
      <c r="AB6" s="659"/>
      <c r="AC6" s="659"/>
      <c r="AD6" s="660">
        <v>43033</v>
      </c>
      <c r="AE6" s="660"/>
      <c r="AF6" s="660"/>
      <c r="AG6" s="660"/>
      <c r="AH6" s="660"/>
      <c r="AI6" s="660"/>
      <c r="AJ6" s="660"/>
      <c r="AK6" s="660"/>
      <c r="AL6" s="624">
        <v>0.9</v>
      </c>
      <c r="AM6" s="625"/>
      <c r="AN6" s="625"/>
      <c r="AO6" s="661"/>
      <c r="AP6" s="618" t="s">
        <v>222</v>
      </c>
      <c r="AQ6" s="619"/>
      <c r="AR6" s="619"/>
      <c r="AS6" s="619"/>
      <c r="AT6" s="619"/>
      <c r="AU6" s="619"/>
      <c r="AV6" s="619"/>
      <c r="AW6" s="619"/>
      <c r="AX6" s="619"/>
      <c r="AY6" s="619"/>
      <c r="AZ6" s="619"/>
      <c r="BA6" s="619"/>
      <c r="BB6" s="619"/>
      <c r="BC6" s="619"/>
      <c r="BD6" s="619"/>
      <c r="BE6" s="619"/>
      <c r="BF6" s="620"/>
      <c r="BG6" s="621">
        <v>4489608</v>
      </c>
      <c r="BH6" s="622"/>
      <c r="BI6" s="622"/>
      <c r="BJ6" s="622"/>
      <c r="BK6" s="622"/>
      <c r="BL6" s="622"/>
      <c r="BM6" s="622"/>
      <c r="BN6" s="623"/>
      <c r="BO6" s="659">
        <v>90.2</v>
      </c>
      <c r="BP6" s="659"/>
      <c r="BQ6" s="659"/>
      <c r="BR6" s="659"/>
      <c r="BS6" s="660" t="s">
        <v>121</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89599</v>
      </c>
      <c r="CS6" s="622"/>
      <c r="CT6" s="622"/>
      <c r="CU6" s="622"/>
      <c r="CV6" s="622"/>
      <c r="CW6" s="622"/>
      <c r="CX6" s="622"/>
      <c r="CY6" s="623"/>
      <c r="CZ6" s="703">
        <v>0.8</v>
      </c>
      <c r="DA6" s="685"/>
      <c r="DB6" s="685"/>
      <c r="DC6" s="705"/>
      <c r="DD6" s="627">
        <v>1156</v>
      </c>
      <c r="DE6" s="622"/>
      <c r="DF6" s="622"/>
      <c r="DG6" s="622"/>
      <c r="DH6" s="622"/>
      <c r="DI6" s="622"/>
      <c r="DJ6" s="622"/>
      <c r="DK6" s="622"/>
      <c r="DL6" s="622"/>
      <c r="DM6" s="622"/>
      <c r="DN6" s="622"/>
      <c r="DO6" s="622"/>
      <c r="DP6" s="623"/>
      <c r="DQ6" s="627">
        <v>89599</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184</v>
      </c>
      <c r="S7" s="622"/>
      <c r="T7" s="622"/>
      <c r="U7" s="622"/>
      <c r="V7" s="622"/>
      <c r="W7" s="622"/>
      <c r="X7" s="622"/>
      <c r="Y7" s="623"/>
      <c r="Z7" s="659">
        <v>0</v>
      </c>
      <c r="AA7" s="659"/>
      <c r="AB7" s="659"/>
      <c r="AC7" s="659"/>
      <c r="AD7" s="660">
        <v>184</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280408</v>
      </c>
      <c r="BH7" s="622"/>
      <c r="BI7" s="622"/>
      <c r="BJ7" s="622"/>
      <c r="BK7" s="622"/>
      <c r="BL7" s="622"/>
      <c r="BM7" s="622"/>
      <c r="BN7" s="623"/>
      <c r="BO7" s="659">
        <v>5.6</v>
      </c>
      <c r="BP7" s="659"/>
      <c r="BQ7" s="659"/>
      <c r="BR7" s="659"/>
      <c r="BS7" s="660" t="s">
        <v>121</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4742305</v>
      </c>
      <c r="CS7" s="622"/>
      <c r="CT7" s="622"/>
      <c r="CU7" s="622"/>
      <c r="CV7" s="622"/>
      <c r="CW7" s="622"/>
      <c r="CX7" s="622"/>
      <c r="CY7" s="623"/>
      <c r="CZ7" s="659">
        <v>43.1</v>
      </c>
      <c r="DA7" s="659"/>
      <c r="DB7" s="659"/>
      <c r="DC7" s="659"/>
      <c r="DD7" s="627">
        <v>19137</v>
      </c>
      <c r="DE7" s="622"/>
      <c r="DF7" s="622"/>
      <c r="DG7" s="622"/>
      <c r="DH7" s="622"/>
      <c r="DI7" s="622"/>
      <c r="DJ7" s="622"/>
      <c r="DK7" s="622"/>
      <c r="DL7" s="622"/>
      <c r="DM7" s="622"/>
      <c r="DN7" s="622"/>
      <c r="DO7" s="622"/>
      <c r="DP7" s="623"/>
      <c r="DQ7" s="627">
        <v>2873464</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2149</v>
      </c>
      <c r="S8" s="622"/>
      <c r="T8" s="622"/>
      <c r="U8" s="622"/>
      <c r="V8" s="622"/>
      <c r="W8" s="622"/>
      <c r="X8" s="622"/>
      <c r="Y8" s="623"/>
      <c r="Z8" s="659">
        <v>0</v>
      </c>
      <c r="AA8" s="659"/>
      <c r="AB8" s="659"/>
      <c r="AC8" s="659"/>
      <c r="AD8" s="660">
        <v>2149</v>
      </c>
      <c r="AE8" s="660"/>
      <c r="AF8" s="660"/>
      <c r="AG8" s="660"/>
      <c r="AH8" s="660"/>
      <c r="AI8" s="660"/>
      <c r="AJ8" s="660"/>
      <c r="AK8" s="660"/>
      <c r="AL8" s="624">
        <v>0</v>
      </c>
      <c r="AM8" s="625"/>
      <c r="AN8" s="625"/>
      <c r="AO8" s="661"/>
      <c r="AP8" s="618" t="s">
        <v>228</v>
      </c>
      <c r="AQ8" s="619"/>
      <c r="AR8" s="619"/>
      <c r="AS8" s="619"/>
      <c r="AT8" s="619"/>
      <c r="AU8" s="619"/>
      <c r="AV8" s="619"/>
      <c r="AW8" s="619"/>
      <c r="AX8" s="619"/>
      <c r="AY8" s="619"/>
      <c r="AZ8" s="619"/>
      <c r="BA8" s="619"/>
      <c r="BB8" s="619"/>
      <c r="BC8" s="619"/>
      <c r="BD8" s="619"/>
      <c r="BE8" s="619"/>
      <c r="BF8" s="620"/>
      <c r="BG8" s="621">
        <v>9200</v>
      </c>
      <c r="BH8" s="622"/>
      <c r="BI8" s="622"/>
      <c r="BJ8" s="622"/>
      <c r="BK8" s="622"/>
      <c r="BL8" s="622"/>
      <c r="BM8" s="622"/>
      <c r="BN8" s="623"/>
      <c r="BO8" s="659">
        <v>0.2</v>
      </c>
      <c r="BP8" s="659"/>
      <c r="BQ8" s="659"/>
      <c r="BR8" s="659"/>
      <c r="BS8" s="660" t="s">
        <v>121</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1332688</v>
      </c>
      <c r="CS8" s="622"/>
      <c r="CT8" s="622"/>
      <c r="CU8" s="622"/>
      <c r="CV8" s="622"/>
      <c r="CW8" s="622"/>
      <c r="CX8" s="622"/>
      <c r="CY8" s="623"/>
      <c r="CZ8" s="659">
        <v>12.1</v>
      </c>
      <c r="DA8" s="659"/>
      <c r="DB8" s="659"/>
      <c r="DC8" s="659"/>
      <c r="DD8" s="627">
        <v>116757</v>
      </c>
      <c r="DE8" s="622"/>
      <c r="DF8" s="622"/>
      <c r="DG8" s="622"/>
      <c r="DH8" s="622"/>
      <c r="DI8" s="622"/>
      <c r="DJ8" s="622"/>
      <c r="DK8" s="622"/>
      <c r="DL8" s="622"/>
      <c r="DM8" s="622"/>
      <c r="DN8" s="622"/>
      <c r="DO8" s="622"/>
      <c r="DP8" s="623"/>
      <c r="DQ8" s="627">
        <v>884680</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2430</v>
      </c>
      <c r="S9" s="622"/>
      <c r="T9" s="622"/>
      <c r="U9" s="622"/>
      <c r="V9" s="622"/>
      <c r="W9" s="622"/>
      <c r="X9" s="622"/>
      <c r="Y9" s="623"/>
      <c r="Z9" s="659">
        <v>0</v>
      </c>
      <c r="AA9" s="659"/>
      <c r="AB9" s="659"/>
      <c r="AC9" s="659"/>
      <c r="AD9" s="660">
        <v>2430</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208377</v>
      </c>
      <c r="BH9" s="622"/>
      <c r="BI9" s="622"/>
      <c r="BJ9" s="622"/>
      <c r="BK9" s="622"/>
      <c r="BL9" s="622"/>
      <c r="BM9" s="622"/>
      <c r="BN9" s="623"/>
      <c r="BO9" s="659">
        <v>4.2</v>
      </c>
      <c r="BP9" s="659"/>
      <c r="BQ9" s="659"/>
      <c r="BR9" s="659"/>
      <c r="BS9" s="660" t="s">
        <v>121</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870779</v>
      </c>
      <c r="CS9" s="622"/>
      <c r="CT9" s="622"/>
      <c r="CU9" s="622"/>
      <c r="CV9" s="622"/>
      <c r="CW9" s="622"/>
      <c r="CX9" s="622"/>
      <c r="CY9" s="623"/>
      <c r="CZ9" s="659">
        <v>7.9</v>
      </c>
      <c r="DA9" s="659"/>
      <c r="DB9" s="659"/>
      <c r="DC9" s="659"/>
      <c r="DD9" s="627" t="s">
        <v>121</v>
      </c>
      <c r="DE9" s="622"/>
      <c r="DF9" s="622"/>
      <c r="DG9" s="622"/>
      <c r="DH9" s="622"/>
      <c r="DI9" s="622"/>
      <c r="DJ9" s="622"/>
      <c r="DK9" s="622"/>
      <c r="DL9" s="622"/>
      <c r="DM9" s="622"/>
      <c r="DN9" s="622"/>
      <c r="DO9" s="622"/>
      <c r="DP9" s="623"/>
      <c r="DQ9" s="627">
        <v>698287</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22134</v>
      </c>
      <c r="BH10" s="622"/>
      <c r="BI10" s="622"/>
      <c r="BJ10" s="622"/>
      <c r="BK10" s="622"/>
      <c r="BL10" s="622"/>
      <c r="BM10" s="622"/>
      <c r="BN10" s="623"/>
      <c r="BO10" s="659">
        <v>0.4</v>
      </c>
      <c r="BP10" s="659"/>
      <c r="BQ10" s="659"/>
      <c r="BR10" s="659"/>
      <c r="BS10" s="660" t="s">
        <v>121</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30</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30</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148579</v>
      </c>
      <c r="S11" s="622"/>
      <c r="T11" s="622"/>
      <c r="U11" s="622"/>
      <c r="V11" s="622"/>
      <c r="W11" s="622"/>
      <c r="X11" s="622"/>
      <c r="Y11" s="623"/>
      <c r="Z11" s="624">
        <v>1.3</v>
      </c>
      <c r="AA11" s="625"/>
      <c r="AB11" s="625"/>
      <c r="AC11" s="626"/>
      <c r="AD11" s="627">
        <v>148579</v>
      </c>
      <c r="AE11" s="622"/>
      <c r="AF11" s="622"/>
      <c r="AG11" s="622"/>
      <c r="AH11" s="622"/>
      <c r="AI11" s="622"/>
      <c r="AJ11" s="622"/>
      <c r="AK11" s="623"/>
      <c r="AL11" s="624">
        <v>3.2</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40697</v>
      </c>
      <c r="BH11" s="622"/>
      <c r="BI11" s="622"/>
      <c r="BJ11" s="622"/>
      <c r="BK11" s="622"/>
      <c r="BL11" s="622"/>
      <c r="BM11" s="622"/>
      <c r="BN11" s="623"/>
      <c r="BO11" s="659">
        <v>0.8</v>
      </c>
      <c r="BP11" s="659"/>
      <c r="BQ11" s="659"/>
      <c r="BR11" s="659"/>
      <c r="BS11" s="660" t="s">
        <v>121</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723019</v>
      </c>
      <c r="CS11" s="622"/>
      <c r="CT11" s="622"/>
      <c r="CU11" s="622"/>
      <c r="CV11" s="622"/>
      <c r="CW11" s="622"/>
      <c r="CX11" s="622"/>
      <c r="CY11" s="623"/>
      <c r="CZ11" s="659">
        <v>6.6</v>
      </c>
      <c r="DA11" s="659"/>
      <c r="DB11" s="659"/>
      <c r="DC11" s="659"/>
      <c r="DD11" s="627">
        <v>179947</v>
      </c>
      <c r="DE11" s="622"/>
      <c r="DF11" s="622"/>
      <c r="DG11" s="622"/>
      <c r="DH11" s="622"/>
      <c r="DI11" s="622"/>
      <c r="DJ11" s="622"/>
      <c r="DK11" s="622"/>
      <c r="DL11" s="622"/>
      <c r="DM11" s="622"/>
      <c r="DN11" s="622"/>
      <c r="DO11" s="622"/>
      <c r="DP11" s="623"/>
      <c r="DQ11" s="627">
        <v>382164</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4142561</v>
      </c>
      <c r="BH12" s="622"/>
      <c r="BI12" s="622"/>
      <c r="BJ12" s="622"/>
      <c r="BK12" s="622"/>
      <c r="BL12" s="622"/>
      <c r="BM12" s="622"/>
      <c r="BN12" s="623"/>
      <c r="BO12" s="659">
        <v>83.2</v>
      </c>
      <c r="BP12" s="659"/>
      <c r="BQ12" s="659"/>
      <c r="BR12" s="659"/>
      <c r="BS12" s="660" t="s">
        <v>121</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732193</v>
      </c>
      <c r="CS12" s="622"/>
      <c r="CT12" s="622"/>
      <c r="CU12" s="622"/>
      <c r="CV12" s="622"/>
      <c r="CW12" s="622"/>
      <c r="CX12" s="622"/>
      <c r="CY12" s="623"/>
      <c r="CZ12" s="659">
        <v>6.7</v>
      </c>
      <c r="DA12" s="659"/>
      <c r="DB12" s="659"/>
      <c r="DC12" s="659"/>
      <c r="DD12" s="627">
        <v>7185</v>
      </c>
      <c r="DE12" s="622"/>
      <c r="DF12" s="622"/>
      <c r="DG12" s="622"/>
      <c r="DH12" s="622"/>
      <c r="DI12" s="622"/>
      <c r="DJ12" s="622"/>
      <c r="DK12" s="622"/>
      <c r="DL12" s="622"/>
      <c r="DM12" s="622"/>
      <c r="DN12" s="622"/>
      <c r="DO12" s="622"/>
      <c r="DP12" s="623"/>
      <c r="DQ12" s="627">
        <v>581582</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4142561</v>
      </c>
      <c r="BH13" s="622"/>
      <c r="BI13" s="622"/>
      <c r="BJ13" s="622"/>
      <c r="BK13" s="622"/>
      <c r="BL13" s="622"/>
      <c r="BM13" s="622"/>
      <c r="BN13" s="623"/>
      <c r="BO13" s="659">
        <v>83.2</v>
      </c>
      <c r="BP13" s="659"/>
      <c r="BQ13" s="659"/>
      <c r="BR13" s="659"/>
      <c r="BS13" s="660" t="s">
        <v>121</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947468</v>
      </c>
      <c r="CS13" s="622"/>
      <c r="CT13" s="622"/>
      <c r="CU13" s="622"/>
      <c r="CV13" s="622"/>
      <c r="CW13" s="622"/>
      <c r="CX13" s="622"/>
      <c r="CY13" s="623"/>
      <c r="CZ13" s="659">
        <v>8.6</v>
      </c>
      <c r="DA13" s="659"/>
      <c r="DB13" s="659"/>
      <c r="DC13" s="659"/>
      <c r="DD13" s="627">
        <v>504282</v>
      </c>
      <c r="DE13" s="622"/>
      <c r="DF13" s="622"/>
      <c r="DG13" s="622"/>
      <c r="DH13" s="622"/>
      <c r="DI13" s="622"/>
      <c r="DJ13" s="622"/>
      <c r="DK13" s="622"/>
      <c r="DL13" s="622"/>
      <c r="DM13" s="622"/>
      <c r="DN13" s="622"/>
      <c r="DO13" s="622"/>
      <c r="DP13" s="623"/>
      <c r="DQ13" s="627">
        <v>529444</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259</v>
      </c>
      <c r="S14" s="622"/>
      <c r="T14" s="622"/>
      <c r="U14" s="622"/>
      <c r="V14" s="622"/>
      <c r="W14" s="622"/>
      <c r="X14" s="622"/>
      <c r="Y14" s="623"/>
      <c r="Z14" s="659">
        <v>0</v>
      </c>
      <c r="AA14" s="659"/>
      <c r="AB14" s="659"/>
      <c r="AC14" s="659"/>
      <c r="AD14" s="660">
        <v>259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28526</v>
      </c>
      <c r="BH14" s="622"/>
      <c r="BI14" s="622"/>
      <c r="BJ14" s="622"/>
      <c r="BK14" s="622"/>
      <c r="BL14" s="622"/>
      <c r="BM14" s="622"/>
      <c r="BN14" s="623"/>
      <c r="BO14" s="659">
        <v>0.6</v>
      </c>
      <c r="BP14" s="659"/>
      <c r="BQ14" s="659"/>
      <c r="BR14" s="659"/>
      <c r="BS14" s="660" t="s">
        <v>121</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444688</v>
      </c>
      <c r="CS14" s="622"/>
      <c r="CT14" s="622"/>
      <c r="CU14" s="622"/>
      <c r="CV14" s="622"/>
      <c r="CW14" s="622"/>
      <c r="CX14" s="622"/>
      <c r="CY14" s="623"/>
      <c r="CZ14" s="659">
        <v>4</v>
      </c>
      <c r="DA14" s="659"/>
      <c r="DB14" s="659"/>
      <c r="DC14" s="659"/>
      <c r="DD14" s="627">
        <v>16024</v>
      </c>
      <c r="DE14" s="622"/>
      <c r="DF14" s="622"/>
      <c r="DG14" s="622"/>
      <c r="DH14" s="622"/>
      <c r="DI14" s="622"/>
      <c r="DJ14" s="622"/>
      <c r="DK14" s="622"/>
      <c r="DL14" s="622"/>
      <c r="DM14" s="622"/>
      <c r="DN14" s="622"/>
      <c r="DO14" s="622"/>
      <c r="DP14" s="623"/>
      <c r="DQ14" s="627">
        <v>134136</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38113</v>
      </c>
      <c r="BH15" s="622"/>
      <c r="BI15" s="622"/>
      <c r="BJ15" s="622"/>
      <c r="BK15" s="622"/>
      <c r="BL15" s="622"/>
      <c r="BM15" s="622"/>
      <c r="BN15" s="623"/>
      <c r="BO15" s="659">
        <v>0.8</v>
      </c>
      <c r="BP15" s="659"/>
      <c r="BQ15" s="659"/>
      <c r="BR15" s="659"/>
      <c r="BS15" s="660" t="s">
        <v>121</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1032119</v>
      </c>
      <c r="CS15" s="622"/>
      <c r="CT15" s="622"/>
      <c r="CU15" s="622"/>
      <c r="CV15" s="622"/>
      <c r="CW15" s="622"/>
      <c r="CX15" s="622"/>
      <c r="CY15" s="623"/>
      <c r="CZ15" s="659">
        <v>9.4</v>
      </c>
      <c r="DA15" s="659"/>
      <c r="DB15" s="659"/>
      <c r="DC15" s="659"/>
      <c r="DD15" s="627">
        <v>283153</v>
      </c>
      <c r="DE15" s="622"/>
      <c r="DF15" s="622"/>
      <c r="DG15" s="622"/>
      <c r="DH15" s="622"/>
      <c r="DI15" s="622"/>
      <c r="DJ15" s="622"/>
      <c r="DK15" s="622"/>
      <c r="DL15" s="622"/>
      <c r="DM15" s="622"/>
      <c r="DN15" s="622"/>
      <c r="DO15" s="622"/>
      <c r="DP15" s="623"/>
      <c r="DQ15" s="627">
        <v>522385</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3572</v>
      </c>
      <c r="S16" s="622"/>
      <c r="T16" s="622"/>
      <c r="U16" s="622"/>
      <c r="V16" s="622"/>
      <c r="W16" s="622"/>
      <c r="X16" s="622"/>
      <c r="Y16" s="623"/>
      <c r="Z16" s="659">
        <v>0</v>
      </c>
      <c r="AA16" s="659"/>
      <c r="AB16" s="659"/>
      <c r="AC16" s="659"/>
      <c r="AD16" s="660">
        <v>3572</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82322</v>
      </c>
      <c r="CS16" s="622"/>
      <c r="CT16" s="622"/>
      <c r="CU16" s="622"/>
      <c r="CV16" s="622"/>
      <c r="CW16" s="622"/>
      <c r="CX16" s="622"/>
      <c r="CY16" s="623"/>
      <c r="CZ16" s="659">
        <v>0.7</v>
      </c>
      <c r="DA16" s="659"/>
      <c r="DB16" s="659"/>
      <c r="DC16" s="659"/>
      <c r="DD16" s="627" t="s">
        <v>121</v>
      </c>
      <c r="DE16" s="622"/>
      <c r="DF16" s="622"/>
      <c r="DG16" s="622"/>
      <c r="DH16" s="622"/>
      <c r="DI16" s="622"/>
      <c r="DJ16" s="622"/>
      <c r="DK16" s="622"/>
      <c r="DL16" s="622"/>
      <c r="DM16" s="622"/>
      <c r="DN16" s="622"/>
      <c r="DO16" s="622"/>
      <c r="DP16" s="623"/>
      <c r="DQ16" s="627">
        <v>32981</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16895</v>
      </c>
      <c r="S17" s="622"/>
      <c r="T17" s="622"/>
      <c r="U17" s="622"/>
      <c r="V17" s="622"/>
      <c r="W17" s="622"/>
      <c r="X17" s="622"/>
      <c r="Y17" s="623"/>
      <c r="Z17" s="659">
        <v>0.1</v>
      </c>
      <c r="AA17" s="659"/>
      <c r="AB17" s="659"/>
      <c r="AC17" s="659"/>
      <c r="AD17" s="660">
        <v>16895</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3900</v>
      </c>
      <c r="CS17" s="622"/>
      <c r="CT17" s="622"/>
      <c r="CU17" s="622"/>
      <c r="CV17" s="622"/>
      <c r="CW17" s="622"/>
      <c r="CX17" s="622"/>
      <c r="CY17" s="623"/>
      <c r="CZ17" s="659">
        <v>0</v>
      </c>
      <c r="DA17" s="659"/>
      <c r="DB17" s="659"/>
      <c r="DC17" s="659"/>
      <c r="DD17" s="627" t="s">
        <v>121</v>
      </c>
      <c r="DE17" s="622"/>
      <c r="DF17" s="622"/>
      <c r="DG17" s="622"/>
      <c r="DH17" s="622"/>
      <c r="DI17" s="622"/>
      <c r="DJ17" s="622"/>
      <c r="DK17" s="622"/>
      <c r="DL17" s="622"/>
      <c r="DM17" s="622"/>
      <c r="DN17" s="622"/>
      <c r="DO17" s="622"/>
      <c r="DP17" s="623"/>
      <c r="DQ17" s="627">
        <v>3900</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1299</v>
      </c>
      <c r="S18" s="622"/>
      <c r="T18" s="622"/>
      <c r="U18" s="622"/>
      <c r="V18" s="622"/>
      <c r="W18" s="622"/>
      <c r="X18" s="622"/>
      <c r="Y18" s="623"/>
      <c r="Z18" s="659">
        <v>0</v>
      </c>
      <c r="AA18" s="659"/>
      <c r="AB18" s="659"/>
      <c r="AC18" s="659"/>
      <c r="AD18" s="660">
        <v>1299</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1114</v>
      </c>
      <c r="S19" s="622"/>
      <c r="T19" s="622"/>
      <c r="U19" s="622"/>
      <c r="V19" s="622"/>
      <c r="W19" s="622"/>
      <c r="X19" s="622"/>
      <c r="Y19" s="623"/>
      <c r="Z19" s="659">
        <v>0</v>
      </c>
      <c r="AA19" s="659"/>
      <c r="AB19" s="659"/>
      <c r="AC19" s="659"/>
      <c r="AD19" s="660">
        <v>1114</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487425</v>
      </c>
      <c r="BH19" s="622"/>
      <c r="BI19" s="622"/>
      <c r="BJ19" s="622"/>
      <c r="BK19" s="622"/>
      <c r="BL19" s="622"/>
      <c r="BM19" s="622"/>
      <c r="BN19" s="623"/>
      <c r="BO19" s="659">
        <v>9.8000000000000007</v>
      </c>
      <c r="BP19" s="659"/>
      <c r="BQ19" s="659"/>
      <c r="BR19" s="659"/>
      <c r="BS19" s="660" t="s">
        <v>121</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185</v>
      </c>
      <c r="S20" s="622"/>
      <c r="T20" s="622"/>
      <c r="U20" s="622"/>
      <c r="V20" s="622"/>
      <c r="W20" s="622"/>
      <c r="X20" s="622"/>
      <c r="Y20" s="623"/>
      <c r="Z20" s="659">
        <v>0</v>
      </c>
      <c r="AA20" s="659"/>
      <c r="AB20" s="659"/>
      <c r="AC20" s="659"/>
      <c r="AD20" s="660">
        <v>185</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4316</v>
      </c>
      <c r="BH20" s="622"/>
      <c r="BI20" s="622"/>
      <c r="BJ20" s="622"/>
      <c r="BK20" s="622"/>
      <c r="BL20" s="622"/>
      <c r="BM20" s="622"/>
      <c r="BN20" s="623"/>
      <c r="BO20" s="659">
        <v>0.1</v>
      </c>
      <c r="BP20" s="659"/>
      <c r="BQ20" s="659"/>
      <c r="BR20" s="659"/>
      <c r="BS20" s="660" t="s">
        <v>121</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11001110</v>
      </c>
      <c r="CS20" s="622"/>
      <c r="CT20" s="622"/>
      <c r="CU20" s="622"/>
      <c r="CV20" s="622"/>
      <c r="CW20" s="622"/>
      <c r="CX20" s="622"/>
      <c r="CY20" s="623"/>
      <c r="CZ20" s="659">
        <v>100</v>
      </c>
      <c r="DA20" s="659"/>
      <c r="DB20" s="659"/>
      <c r="DC20" s="659"/>
      <c r="DD20" s="627">
        <v>1127641</v>
      </c>
      <c r="DE20" s="622"/>
      <c r="DF20" s="622"/>
      <c r="DG20" s="622"/>
      <c r="DH20" s="622"/>
      <c r="DI20" s="622"/>
      <c r="DJ20" s="622"/>
      <c r="DK20" s="622"/>
      <c r="DL20" s="622"/>
      <c r="DM20" s="622"/>
      <c r="DN20" s="622"/>
      <c r="DO20" s="622"/>
      <c r="DP20" s="623"/>
      <c r="DQ20" s="627">
        <v>6732652</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20055</v>
      </c>
      <c r="S21" s="622"/>
      <c r="T21" s="622"/>
      <c r="U21" s="622"/>
      <c r="V21" s="622"/>
      <c r="W21" s="622"/>
      <c r="X21" s="622"/>
      <c r="Y21" s="623"/>
      <c r="Z21" s="659">
        <v>0.2</v>
      </c>
      <c r="AA21" s="659"/>
      <c r="AB21" s="659"/>
      <c r="AC21" s="659"/>
      <c r="AD21" s="660" t="s">
        <v>121</v>
      </c>
      <c r="AE21" s="660"/>
      <c r="AF21" s="660"/>
      <c r="AG21" s="660"/>
      <c r="AH21" s="660"/>
      <c r="AI21" s="660"/>
      <c r="AJ21" s="660"/>
      <c r="AK21" s="660"/>
      <c r="AL21" s="624" t="s">
        <v>121</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4316</v>
      </c>
      <c r="BH21" s="622"/>
      <c r="BI21" s="622"/>
      <c r="BJ21" s="622"/>
      <c r="BK21" s="622"/>
      <c r="BL21" s="622"/>
      <c r="BM21" s="622"/>
      <c r="BN21" s="623"/>
      <c r="BO21" s="659">
        <v>0.1</v>
      </c>
      <c r="BP21" s="659"/>
      <c r="BQ21" s="659"/>
      <c r="BR21" s="659"/>
      <c r="BS21" s="660" t="s">
        <v>121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t="s">
        <v>121</v>
      </c>
      <c r="S22" s="622"/>
      <c r="T22" s="622"/>
      <c r="U22" s="622"/>
      <c r="V22" s="622"/>
      <c r="W22" s="622"/>
      <c r="X22" s="622"/>
      <c r="Y22" s="623"/>
      <c r="Z22" s="659" t="s">
        <v>121</v>
      </c>
      <c r="AA22" s="659"/>
      <c r="AB22" s="659"/>
      <c r="AC22" s="659"/>
      <c r="AD22" s="660" t="s">
        <v>121</v>
      </c>
      <c r="AE22" s="660"/>
      <c r="AF22" s="660"/>
      <c r="AG22" s="660"/>
      <c r="AH22" s="660"/>
      <c r="AI22" s="660"/>
      <c r="AJ22" s="660"/>
      <c r="AK22" s="660"/>
      <c r="AL22" s="624" t="s">
        <v>121</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20055</v>
      </c>
      <c r="S23" s="622"/>
      <c r="T23" s="622"/>
      <c r="U23" s="622"/>
      <c r="V23" s="622"/>
      <c r="W23" s="622"/>
      <c r="X23" s="622"/>
      <c r="Y23" s="623"/>
      <c r="Z23" s="659">
        <v>0.2</v>
      </c>
      <c r="AA23" s="659"/>
      <c r="AB23" s="659"/>
      <c r="AC23" s="659"/>
      <c r="AD23" s="660" t="s">
        <v>121</v>
      </c>
      <c r="AE23" s="660"/>
      <c r="AF23" s="660"/>
      <c r="AG23" s="660"/>
      <c r="AH23" s="660"/>
      <c r="AI23" s="660"/>
      <c r="AJ23" s="660"/>
      <c r="AK23" s="660"/>
      <c r="AL23" s="624" t="s">
        <v>121</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1483277</v>
      </c>
      <c r="CS24" s="677"/>
      <c r="CT24" s="677"/>
      <c r="CU24" s="677"/>
      <c r="CV24" s="677"/>
      <c r="CW24" s="677"/>
      <c r="CX24" s="677"/>
      <c r="CY24" s="702"/>
      <c r="CZ24" s="703">
        <v>13.5</v>
      </c>
      <c r="DA24" s="685"/>
      <c r="DB24" s="685"/>
      <c r="DC24" s="705"/>
      <c r="DD24" s="701">
        <v>1077672</v>
      </c>
      <c r="DE24" s="677"/>
      <c r="DF24" s="677"/>
      <c r="DG24" s="677"/>
      <c r="DH24" s="677"/>
      <c r="DI24" s="677"/>
      <c r="DJ24" s="677"/>
      <c r="DK24" s="702"/>
      <c r="DL24" s="701">
        <v>1048596</v>
      </c>
      <c r="DM24" s="677"/>
      <c r="DN24" s="677"/>
      <c r="DO24" s="677"/>
      <c r="DP24" s="677"/>
      <c r="DQ24" s="677"/>
      <c r="DR24" s="677"/>
      <c r="DS24" s="677"/>
      <c r="DT24" s="677"/>
      <c r="DU24" s="677"/>
      <c r="DV24" s="702"/>
      <c r="DW24" s="703">
        <v>22.2</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5215488</v>
      </c>
      <c r="S25" s="622"/>
      <c r="T25" s="622"/>
      <c r="U25" s="622"/>
      <c r="V25" s="622"/>
      <c r="W25" s="622"/>
      <c r="X25" s="622"/>
      <c r="Y25" s="623"/>
      <c r="Z25" s="659">
        <v>46</v>
      </c>
      <c r="AA25" s="659"/>
      <c r="AB25" s="659"/>
      <c r="AC25" s="659"/>
      <c r="AD25" s="660">
        <v>4712324</v>
      </c>
      <c r="AE25" s="660"/>
      <c r="AF25" s="660"/>
      <c r="AG25" s="660"/>
      <c r="AH25" s="660"/>
      <c r="AI25" s="660"/>
      <c r="AJ25" s="660"/>
      <c r="AK25" s="660"/>
      <c r="AL25" s="624">
        <v>100</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v>483109</v>
      </c>
      <c r="BH25" s="622"/>
      <c r="BI25" s="622"/>
      <c r="BJ25" s="622"/>
      <c r="BK25" s="622"/>
      <c r="BL25" s="622"/>
      <c r="BM25" s="622"/>
      <c r="BN25" s="623"/>
      <c r="BO25" s="659">
        <v>9.6999999999999993</v>
      </c>
      <c r="BP25" s="659"/>
      <c r="BQ25" s="659"/>
      <c r="BR25" s="659"/>
      <c r="BS25" s="660" t="s">
        <v>121</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1057005</v>
      </c>
      <c r="CS25" s="634"/>
      <c r="CT25" s="634"/>
      <c r="CU25" s="634"/>
      <c r="CV25" s="634"/>
      <c r="CW25" s="634"/>
      <c r="CX25" s="634"/>
      <c r="CY25" s="635"/>
      <c r="CZ25" s="624">
        <v>9.6</v>
      </c>
      <c r="DA25" s="636"/>
      <c r="DB25" s="636"/>
      <c r="DC25" s="637"/>
      <c r="DD25" s="627">
        <v>925533</v>
      </c>
      <c r="DE25" s="634"/>
      <c r="DF25" s="634"/>
      <c r="DG25" s="634"/>
      <c r="DH25" s="634"/>
      <c r="DI25" s="634"/>
      <c r="DJ25" s="634"/>
      <c r="DK25" s="635"/>
      <c r="DL25" s="627">
        <v>914043</v>
      </c>
      <c r="DM25" s="634"/>
      <c r="DN25" s="634"/>
      <c r="DO25" s="634"/>
      <c r="DP25" s="634"/>
      <c r="DQ25" s="634"/>
      <c r="DR25" s="634"/>
      <c r="DS25" s="634"/>
      <c r="DT25" s="634"/>
      <c r="DU25" s="634"/>
      <c r="DV25" s="635"/>
      <c r="DW25" s="624">
        <v>19.399999999999999</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712</v>
      </c>
      <c r="S26" s="622"/>
      <c r="T26" s="622"/>
      <c r="U26" s="622"/>
      <c r="V26" s="622"/>
      <c r="W26" s="622"/>
      <c r="X26" s="622"/>
      <c r="Y26" s="623"/>
      <c r="Z26" s="659">
        <v>0</v>
      </c>
      <c r="AA26" s="659"/>
      <c r="AB26" s="659"/>
      <c r="AC26" s="659"/>
      <c r="AD26" s="660">
        <v>712</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674677</v>
      </c>
      <c r="CS26" s="622"/>
      <c r="CT26" s="622"/>
      <c r="CU26" s="622"/>
      <c r="CV26" s="622"/>
      <c r="CW26" s="622"/>
      <c r="CX26" s="622"/>
      <c r="CY26" s="623"/>
      <c r="CZ26" s="624">
        <v>6.1</v>
      </c>
      <c r="DA26" s="636"/>
      <c r="DB26" s="636"/>
      <c r="DC26" s="637"/>
      <c r="DD26" s="627">
        <v>564318</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8617</v>
      </c>
      <c r="S27" s="622"/>
      <c r="T27" s="622"/>
      <c r="U27" s="622"/>
      <c r="V27" s="622"/>
      <c r="W27" s="622"/>
      <c r="X27" s="622"/>
      <c r="Y27" s="623"/>
      <c r="Z27" s="659">
        <v>0.1</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4977033</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422372</v>
      </c>
      <c r="CS27" s="634"/>
      <c r="CT27" s="634"/>
      <c r="CU27" s="634"/>
      <c r="CV27" s="634"/>
      <c r="CW27" s="634"/>
      <c r="CX27" s="634"/>
      <c r="CY27" s="635"/>
      <c r="CZ27" s="624">
        <v>3.8</v>
      </c>
      <c r="DA27" s="636"/>
      <c r="DB27" s="636"/>
      <c r="DC27" s="637"/>
      <c r="DD27" s="627">
        <v>148239</v>
      </c>
      <c r="DE27" s="634"/>
      <c r="DF27" s="634"/>
      <c r="DG27" s="634"/>
      <c r="DH27" s="634"/>
      <c r="DI27" s="634"/>
      <c r="DJ27" s="634"/>
      <c r="DK27" s="635"/>
      <c r="DL27" s="627">
        <v>134553</v>
      </c>
      <c r="DM27" s="634"/>
      <c r="DN27" s="634"/>
      <c r="DO27" s="634"/>
      <c r="DP27" s="634"/>
      <c r="DQ27" s="634"/>
      <c r="DR27" s="634"/>
      <c r="DS27" s="634"/>
      <c r="DT27" s="634"/>
      <c r="DU27" s="634"/>
      <c r="DV27" s="635"/>
      <c r="DW27" s="624">
        <v>2.9</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63404</v>
      </c>
      <c r="S28" s="622"/>
      <c r="T28" s="622"/>
      <c r="U28" s="622"/>
      <c r="V28" s="622"/>
      <c r="W28" s="622"/>
      <c r="X28" s="622"/>
      <c r="Y28" s="623"/>
      <c r="Z28" s="659">
        <v>0.6</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3900</v>
      </c>
      <c r="CS28" s="622"/>
      <c r="CT28" s="622"/>
      <c r="CU28" s="622"/>
      <c r="CV28" s="622"/>
      <c r="CW28" s="622"/>
      <c r="CX28" s="622"/>
      <c r="CY28" s="623"/>
      <c r="CZ28" s="624">
        <v>0</v>
      </c>
      <c r="DA28" s="636"/>
      <c r="DB28" s="636"/>
      <c r="DC28" s="637"/>
      <c r="DD28" s="627">
        <v>3900</v>
      </c>
      <c r="DE28" s="622"/>
      <c r="DF28" s="622"/>
      <c r="DG28" s="622"/>
      <c r="DH28" s="622"/>
      <c r="DI28" s="622"/>
      <c r="DJ28" s="622"/>
      <c r="DK28" s="623"/>
      <c r="DL28" s="627" t="s">
        <v>121</v>
      </c>
      <c r="DM28" s="622"/>
      <c r="DN28" s="622"/>
      <c r="DO28" s="622"/>
      <c r="DP28" s="622"/>
      <c r="DQ28" s="622"/>
      <c r="DR28" s="622"/>
      <c r="DS28" s="622"/>
      <c r="DT28" s="622"/>
      <c r="DU28" s="622"/>
      <c r="DV28" s="623"/>
      <c r="DW28" s="624" t="s">
        <v>121</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6741</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3900</v>
      </c>
      <c r="CS29" s="634"/>
      <c r="CT29" s="634"/>
      <c r="CU29" s="634"/>
      <c r="CV29" s="634"/>
      <c r="CW29" s="634"/>
      <c r="CX29" s="634"/>
      <c r="CY29" s="635"/>
      <c r="CZ29" s="624">
        <v>0</v>
      </c>
      <c r="DA29" s="636"/>
      <c r="DB29" s="636"/>
      <c r="DC29" s="637"/>
      <c r="DD29" s="627">
        <v>3900</v>
      </c>
      <c r="DE29" s="634"/>
      <c r="DF29" s="634"/>
      <c r="DG29" s="634"/>
      <c r="DH29" s="634"/>
      <c r="DI29" s="634"/>
      <c r="DJ29" s="634"/>
      <c r="DK29" s="635"/>
      <c r="DL29" s="627" t="s">
        <v>121</v>
      </c>
      <c r="DM29" s="634"/>
      <c r="DN29" s="634"/>
      <c r="DO29" s="634"/>
      <c r="DP29" s="634"/>
      <c r="DQ29" s="634"/>
      <c r="DR29" s="634"/>
      <c r="DS29" s="634"/>
      <c r="DT29" s="634"/>
      <c r="DU29" s="634"/>
      <c r="DV29" s="635"/>
      <c r="DW29" s="624" t="s">
        <v>121</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1588436</v>
      </c>
      <c r="S30" s="622"/>
      <c r="T30" s="622"/>
      <c r="U30" s="622"/>
      <c r="V30" s="622"/>
      <c r="W30" s="622"/>
      <c r="X30" s="622"/>
      <c r="Y30" s="623"/>
      <c r="Z30" s="659">
        <v>14</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3900</v>
      </c>
      <c r="CS30" s="622"/>
      <c r="CT30" s="622"/>
      <c r="CU30" s="622"/>
      <c r="CV30" s="622"/>
      <c r="CW30" s="622"/>
      <c r="CX30" s="622"/>
      <c r="CY30" s="623"/>
      <c r="CZ30" s="624">
        <v>0</v>
      </c>
      <c r="DA30" s="636"/>
      <c r="DB30" s="636"/>
      <c r="DC30" s="637"/>
      <c r="DD30" s="627">
        <v>3900</v>
      </c>
      <c r="DE30" s="622"/>
      <c r="DF30" s="622"/>
      <c r="DG30" s="622"/>
      <c r="DH30" s="622"/>
      <c r="DI30" s="622"/>
      <c r="DJ30" s="622"/>
      <c r="DK30" s="623"/>
      <c r="DL30" s="627" t="s">
        <v>121</v>
      </c>
      <c r="DM30" s="622"/>
      <c r="DN30" s="622"/>
      <c r="DO30" s="622"/>
      <c r="DP30" s="622"/>
      <c r="DQ30" s="622"/>
      <c r="DR30" s="622"/>
      <c r="DS30" s="622"/>
      <c r="DT30" s="622"/>
      <c r="DU30" s="622"/>
      <c r="DV30" s="623"/>
      <c r="DW30" s="624" t="s">
        <v>121</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99.9</v>
      </c>
      <c r="BH31" s="684"/>
      <c r="BI31" s="684"/>
      <c r="BJ31" s="684"/>
      <c r="BK31" s="684"/>
      <c r="BL31" s="684"/>
      <c r="BM31" s="685">
        <v>99.7</v>
      </c>
      <c r="BN31" s="684"/>
      <c r="BO31" s="684"/>
      <c r="BP31" s="684"/>
      <c r="BQ31" s="686"/>
      <c r="BR31" s="683">
        <v>99.9</v>
      </c>
      <c r="BS31" s="684"/>
      <c r="BT31" s="684"/>
      <c r="BU31" s="684"/>
      <c r="BV31" s="684"/>
      <c r="BW31" s="684"/>
      <c r="BX31" s="685">
        <v>99.5</v>
      </c>
      <c r="BY31" s="684"/>
      <c r="BZ31" s="684"/>
      <c r="CA31" s="684"/>
      <c r="CB31" s="686"/>
      <c r="CD31" s="642"/>
      <c r="CE31" s="643"/>
      <c r="CF31" s="618" t="s">
        <v>301</v>
      </c>
      <c r="CG31" s="619"/>
      <c r="CH31" s="619"/>
      <c r="CI31" s="619"/>
      <c r="CJ31" s="619"/>
      <c r="CK31" s="619"/>
      <c r="CL31" s="619"/>
      <c r="CM31" s="619"/>
      <c r="CN31" s="619"/>
      <c r="CO31" s="619"/>
      <c r="CP31" s="619"/>
      <c r="CQ31" s="620"/>
      <c r="CR31" s="621" t="s">
        <v>121</v>
      </c>
      <c r="CS31" s="634"/>
      <c r="CT31" s="634"/>
      <c r="CU31" s="634"/>
      <c r="CV31" s="634"/>
      <c r="CW31" s="634"/>
      <c r="CX31" s="634"/>
      <c r="CY31" s="635"/>
      <c r="CZ31" s="624" t="s">
        <v>121</v>
      </c>
      <c r="DA31" s="636"/>
      <c r="DB31" s="636"/>
      <c r="DC31" s="637"/>
      <c r="DD31" s="627" t="s">
        <v>121</v>
      </c>
      <c r="DE31" s="634"/>
      <c r="DF31" s="634"/>
      <c r="DG31" s="634"/>
      <c r="DH31" s="634"/>
      <c r="DI31" s="634"/>
      <c r="DJ31" s="634"/>
      <c r="DK31" s="635"/>
      <c r="DL31" s="627" t="s">
        <v>121</v>
      </c>
      <c r="DM31" s="634"/>
      <c r="DN31" s="634"/>
      <c r="DO31" s="634"/>
      <c r="DP31" s="634"/>
      <c r="DQ31" s="634"/>
      <c r="DR31" s="634"/>
      <c r="DS31" s="634"/>
      <c r="DT31" s="634"/>
      <c r="DU31" s="634"/>
      <c r="DV31" s="635"/>
      <c r="DW31" s="624" t="s">
        <v>121</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601404</v>
      </c>
      <c r="S32" s="622"/>
      <c r="T32" s="622"/>
      <c r="U32" s="622"/>
      <c r="V32" s="622"/>
      <c r="W32" s="622"/>
      <c r="X32" s="622"/>
      <c r="Y32" s="623"/>
      <c r="Z32" s="659">
        <v>5.3</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303</v>
      </c>
      <c r="AX32" s="618" t="s">
        <v>304</v>
      </c>
      <c r="AY32" s="619"/>
      <c r="AZ32" s="619"/>
      <c r="BA32" s="619"/>
      <c r="BB32" s="619"/>
      <c r="BC32" s="619"/>
      <c r="BD32" s="619"/>
      <c r="BE32" s="619"/>
      <c r="BF32" s="620"/>
      <c r="BG32" s="687">
        <v>99.4</v>
      </c>
      <c r="BH32" s="634"/>
      <c r="BI32" s="634"/>
      <c r="BJ32" s="634"/>
      <c r="BK32" s="634"/>
      <c r="BL32" s="634"/>
      <c r="BM32" s="625">
        <v>98.8</v>
      </c>
      <c r="BN32" s="634"/>
      <c r="BO32" s="634"/>
      <c r="BP32" s="634"/>
      <c r="BQ32" s="657"/>
      <c r="BR32" s="687">
        <v>99.5</v>
      </c>
      <c r="BS32" s="634"/>
      <c r="BT32" s="634"/>
      <c r="BU32" s="634"/>
      <c r="BV32" s="634"/>
      <c r="BW32" s="634"/>
      <c r="BX32" s="625">
        <v>98.7</v>
      </c>
      <c r="BY32" s="634"/>
      <c r="BZ32" s="634"/>
      <c r="CA32" s="634"/>
      <c r="CB32" s="657"/>
      <c r="CD32" s="644"/>
      <c r="CE32" s="645"/>
      <c r="CF32" s="618" t="s">
        <v>305</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25295</v>
      </c>
      <c r="S33" s="622"/>
      <c r="T33" s="622"/>
      <c r="U33" s="622"/>
      <c r="V33" s="622"/>
      <c r="W33" s="622"/>
      <c r="X33" s="622"/>
      <c r="Y33" s="623"/>
      <c r="Z33" s="659">
        <v>0.2</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100</v>
      </c>
      <c r="BH33" s="606"/>
      <c r="BI33" s="606"/>
      <c r="BJ33" s="606"/>
      <c r="BK33" s="606"/>
      <c r="BL33" s="606"/>
      <c r="BM33" s="652">
        <v>99.8</v>
      </c>
      <c r="BN33" s="606"/>
      <c r="BO33" s="606"/>
      <c r="BP33" s="606"/>
      <c r="BQ33" s="669"/>
      <c r="BR33" s="682">
        <v>99.9</v>
      </c>
      <c r="BS33" s="606"/>
      <c r="BT33" s="606"/>
      <c r="BU33" s="606"/>
      <c r="BV33" s="606"/>
      <c r="BW33" s="606"/>
      <c r="BX33" s="652">
        <v>99.6</v>
      </c>
      <c r="BY33" s="606"/>
      <c r="BZ33" s="606"/>
      <c r="CA33" s="606"/>
      <c r="CB33" s="669"/>
      <c r="CD33" s="618" t="s">
        <v>308</v>
      </c>
      <c r="CE33" s="619"/>
      <c r="CF33" s="619"/>
      <c r="CG33" s="619"/>
      <c r="CH33" s="619"/>
      <c r="CI33" s="619"/>
      <c r="CJ33" s="619"/>
      <c r="CK33" s="619"/>
      <c r="CL33" s="619"/>
      <c r="CM33" s="619"/>
      <c r="CN33" s="619"/>
      <c r="CO33" s="619"/>
      <c r="CP33" s="619"/>
      <c r="CQ33" s="620"/>
      <c r="CR33" s="621">
        <v>8307870</v>
      </c>
      <c r="CS33" s="634"/>
      <c r="CT33" s="634"/>
      <c r="CU33" s="634"/>
      <c r="CV33" s="634"/>
      <c r="CW33" s="634"/>
      <c r="CX33" s="634"/>
      <c r="CY33" s="635"/>
      <c r="CZ33" s="624">
        <v>75.5</v>
      </c>
      <c r="DA33" s="636"/>
      <c r="DB33" s="636"/>
      <c r="DC33" s="637"/>
      <c r="DD33" s="627">
        <v>5209748</v>
      </c>
      <c r="DE33" s="634"/>
      <c r="DF33" s="634"/>
      <c r="DG33" s="634"/>
      <c r="DH33" s="634"/>
      <c r="DI33" s="634"/>
      <c r="DJ33" s="634"/>
      <c r="DK33" s="635"/>
      <c r="DL33" s="627">
        <v>2145022</v>
      </c>
      <c r="DM33" s="634"/>
      <c r="DN33" s="634"/>
      <c r="DO33" s="634"/>
      <c r="DP33" s="634"/>
      <c r="DQ33" s="634"/>
      <c r="DR33" s="634"/>
      <c r="DS33" s="634"/>
      <c r="DT33" s="634"/>
      <c r="DU33" s="634"/>
      <c r="DV33" s="635"/>
      <c r="DW33" s="624">
        <v>45.5</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1562494</v>
      </c>
      <c r="S34" s="622"/>
      <c r="T34" s="622"/>
      <c r="U34" s="622"/>
      <c r="V34" s="622"/>
      <c r="W34" s="622"/>
      <c r="X34" s="622"/>
      <c r="Y34" s="623"/>
      <c r="Z34" s="659">
        <v>13.8</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2058290</v>
      </c>
      <c r="CS34" s="622"/>
      <c r="CT34" s="622"/>
      <c r="CU34" s="622"/>
      <c r="CV34" s="622"/>
      <c r="CW34" s="622"/>
      <c r="CX34" s="622"/>
      <c r="CY34" s="623"/>
      <c r="CZ34" s="624">
        <v>18.7</v>
      </c>
      <c r="DA34" s="636"/>
      <c r="DB34" s="636"/>
      <c r="DC34" s="637"/>
      <c r="DD34" s="627">
        <v>1180709</v>
      </c>
      <c r="DE34" s="622"/>
      <c r="DF34" s="622"/>
      <c r="DG34" s="622"/>
      <c r="DH34" s="622"/>
      <c r="DI34" s="622"/>
      <c r="DJ34" s="622"/>
      <c r="DK34" s="623"/>
      <c r="DL34" s="627">
        <v>1004223</v>
      </c>
      <c r="DM34" s="622"/>
      <c r="DN34" s="622"/>
      <c r="DO34" s="622"/>
      <c r="DP34" s="622"/>
      <c r="DQ34" s="622"/>
      <c r="DR34" s="622"/>
      <c r="DS34" s="622"/>
      <c r="DT34" s="622"/>
      <c r="DU34" s="622"/>
      <c r="DV34" s="623"/>
      <c r="DW34" s="624">
        <v>21.3</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1585946</v>
      </c>
      <c r="S35" s="622"/>
      <c r="T35" s="622"/>
      <c r="U35" s="622"/>
      <c r="V35" s="622"/>
      <c r="W35" s="622"/>
      <c r="X35" s="622"/>
      <c r="Y35" s="623"/>
      <c r="Z35" s="659">
        <v>14</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151360</v>
      </c>
      <c r="CS35" s="634"/>
      <c r="CT35" s="634"/>
      <c r="CU35" s="634"/>
      <c r="CV35" s="634"/>
      <c r="CW35" s="634"/>
      <c r="CX35" s="634"/>
      <c r="CY35" s="635"/>
      <c r="CZ35" s="624">
        <v>1.4</v>
      </c>
      <c r="DA35" s="636"/>
      <c r="DB35" s="636"/>
      <c r="DC35" s="637"/>
      <c r="DD35" s="627">
        <v>89374</v>
      </c>
      <c r="DE35" s="634"/>
      <c r="DF35" s="634"/>
      <c r="DG35" s="634"/>
      <c r="DH35" s="634"/>
      <c r="DI35" s="634"/>
      <c r="DJ35" s="634"/>
      <c r="DK35" s="635"/>
      <c r="DL35" s="627">
        <v>89374</v>
      </c>
      <c r="DM35" s="634"/>
      <c r="DN35" s="634"/>
      <c r="DO35" s="634"/>
      <c r="DP35" s="634"/>
      <c r="DQ35" s="634"/>
      <c r="DR35" s="634"/>
      <c r="DS35" s="634"/>
      <c r="DT35" s="634"/>
      <c r="DU35" s="634"/>
      <c r="DV35" s="635"/>
      <c r="DW35" s="624">
        <v>1.9</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451772</v>
      </c>
      <c r="S36" s="622"/>
      <c r="T36" s="622"/>
      <c r="U36" s="622"/>
      <c r="V36" s="622"/>
      <c r="W36" s="622"/>
      <c r="X36" s="622"/>
      <c r="Y36" s="623"/>
      <c r="Z36" s="659">
        <v>4</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1012473</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48344</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2923606</v>
      </c>
      <c r="CS36" s="622"/>
      <c r="CT36" s="622"/>
      <c r="CU36" s="622"/>
      <c r="CV36" s="622"/>
      <c r="CW36" s="622"/>
      <c r="CX36" s="622"/>
      <c r="CY36" s="623"/>
      <c r="CZ36" s="624">
        <v>26.6</v>
      </c>
      <c r="DA36" s="636"/>
      <c r="DB36" s="636"/>
      <c r="DC36" s="637"/>
      <c r="DD36" s="627">
        <v>1721699</v>
      </c>
      <c r="DE36" s="622"/>
      <c r="DF36" s="622"/>
      <c r="DG36" s="622"/>
      <c r="DH36" s="622"/>
      <c r="DI36" s="622"/>
      <c r="DJ36" s="622"/>
      <c r="DK36" s="623"/>
      <c r="DL36" s="627">
        <v>811573</v>
      </c>
      <c r="DM36" s="622"/>
      <c r="DN36" s="622"/>
      <c r="DO36" s="622"/>
      <c r="DP36" s="622"/>
      <c r="DQ36" s="622"/>
      <c r="DR36" s="622"/>
      <c r="DS36" s="622"/>
      <c r="DT36" s="622"/>
      <c r="DU36" s="622"/>
      <c r="DV36" s="623"/>
      <c r="DW36" s="624">
        <v>17.2</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216930</v>
      </c>
      <c r="S37" s="622"/>
      <c r="T37" s="622"/>
      <c r="U37" s="622"/>
      <c r="V37" s="622"/>
      <c r="W37" s="622"/>
      <c r="X37" s="622"/>
      <c r="Y37" s="623"/>
      <c r="Z37" s="659">
        <v>1.9</v>
      </c>
      <c r="AA37" s="659"/>
      <c r="AB37" s="659"/>
      <c r="AC37" s="659"/>
      <c r="AD37" s="660">
        <v>12</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420546</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19480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1720</v>
      </c>
      <c r="CS37" s="634"/>
      <c r="CT37" s="634"/>
      <c r="CU37" s="634"/>
      <c r="CV37" s="634"/>
      <c r="CW37" s="634"/>
      <c r="CX37" s="634"/>
      <c r="CY37" s="635"/>
      <c r="CZ37" s="624">
        <v>0</v>
      </c>
      <c r="DA37" s="636"/>
      <c r="DB37" s="636"/>
      <c r="DC37" s="637"/>
      <c r="DD37" s="627">
        <v>1720</v>
      </c>
      <c r="DE37" s="634"/>
      <c r="DF37" s="634"/>
      <c r="DG37" s="634"/>
      <c r="DH37" s="634"/>
      <c r="DI37" s="634"/>
      <c r="DJ37" s="634"/>
      <c r="DK37" s="635"/>
      <c r="DL37" s="627">
        <v>1720</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t="s">
        <v>121</v>
      </c>
      <c r="S38" s="622"/>
      <c r="T38" s="622"/>
      <c r="U38" s="622"/>
      <c r="V38" s="622"/>
      <c r="W38" s="622"/>
      <c r="X38" s="622"/>
      <c r="Y38" s="623"/>
      <c r="Z38" s="659" t="s">
        <v>121</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287837</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731</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304090</v>
      </c>
      <c r="CS38" s="622"/>
      <c r="CT38" s="622"/>
      <c r="CU38" s="622"/>
      <c r="CV38" s="622"/>
      <c r="CW38" s="622"/>
      <c r="CX38" s="622"/>
      <c r="CY38" s="623"/>
      <c r="CZ38" s="624">
        <v>2.8</v>
      </c>
      <c r="DA38" s="636"/>
      <c r="DB38" s="636"/>
      <c r="DC38" s="637"/>
      <c r="DD38" s="627">
        <v>243468</v>
      </c>
      <c r="DE38" s="622"/>
      <c r="DF38" s="622"/>
      <c r="DG38" s="622"/>
      <c r="DH38" s="622"/>
      <c r="DI38" s="622"/>
      <c r="DJ38" s="622"/>
      <c r="DK38" s="623"/>
      <c r="DL38" s="627">
        <v>239852</v>
      </c>
      <c r="DM38" s="622"/>
      <c r="DN38" s="622"/>
      <c r="DO38" s="622"/>
      <c r="DP38" s="622"/>
      <c r="DQ38" s="622"/>
      <c r="DR38" s="622"/>
      <c r="DS38" s="622"/>
      <c r="DT38" s="622"/>
      <c r="DU38" s="622"/>
      <c r="DV38" s="623"/>
      <c r="DW38" s="624">
        <v>5.0999999999999996</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t="s">
        <v>121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1374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2760948</v>
      </c>
      <c r="CS39" s="634"/>
      <c r="CT39" s="634"/>
      <c r="CU39" s="634"/>
      <c r="CV39" s="634"/>
      <c r="CW39" s="634"/>
      <c r="CX39" s="634"/>
      <c r="CY39" s="635"/>
      <c r="CZ39" s="624">
        <v>25.1</v>
      </c>
      <c r="DA39" s="636"/>
      <c r="DB39" s="636"/>
      <c r="DC39" s="637"/>
      <c r="DD39" s="627">
        <v>1974498</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t="s">
        <v>121</v>
      </c>
      <c r="S40" s="622"/>
      <c r="T40" s="622"/>
      <c r="U40" s="622"/>
      <c r="V40" s="622"/>
      <c r="W40" s="622"/>
      <c r="X40" s="622"/>
      <c r="Y40" s="623"/>
      <c r="Z40" s="659" t="s">
        <v>121</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129</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109576</v>
      </c>
      <c r="CS40" s="622"/>
      <c r="CT40" s="622"/>
      <c r="CU40" s="622"/>
      <c r="CV40" s="622"/>
      <c r="CW40" s="622"/>
      <c r="CX40" s="622"/>
      <c r="CY40" s="623"/>
      <c r="CZ40" s="624">
        <v>1</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11327239</v>
      </c>
      <c r="S41" s="646"/>
      <c r="T41" s="646"/>
      <c r="U41" s="646"/>
      <c r="V41" s="646"/>
      <c r="W41" s="646"/>
      <c r="X41" s="646"/>
      <c r="Y41" s="649"/>
      <c r="Z41" s="650">
        <v>100</v>
      </c>
      <c r="AA41" s="650"/>
      <c r="AB41" s="650"/>
      <c r="AC41" s="650"/>
      <c r="AD41" s="651">
        <v>4713048</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68844</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235246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367</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1209963</v>
      </c>
      <c r="CS42" s="634"/>
      <c r="CT42" s="634"/>
      <c r="CU42" s="634"/>
      <c r="CV42" s="634"/>
      <c r="CW42" s="634"/>
      <c r="CX42" s="634"/>
      <c r="CY42" s="635"/>
      <c r="CZ42" s="624">
        <v>11</v>
      </c>
      <c r="DA42" s="636"/>
      <c r="DB42" s="636"/>
      <c r="DC42" s="637"/>
      <c r="DD42" s="627">
        <v>445232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35607</v>
      </c>
      <c r="CS43" s="634"/>
      <c r="CT43" s="634"/>
      <c r="CU43" s="634"/>
      <c r="CV43" s="634"/>
      <c r="CW43" s="634"/>
      <c r="CX43" s="634"/>
      <c r="CY43" s="635"/>
      <c r="CZ43" s="624">
        <v>0.3</v>
      </c>
      <c r="DA43" s="636"/>
      <c r="DB43" s="636"/>
      <c r="DC43" s="637"/>
      <c r="DD43" s="627">
        <v>26634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1127641</v>
      </c>
      <c r="CS44" s="622"/>
      <c r="CT44" s="622"/>
      <c r="CU44" s="622"/>
      <c r="CV44" s="622"/>
      <c r="CW44" s="622"/>
      <c r="CX44" s="622"/>
      <c r="CY44" s="623"/>
      <c r="CZ44" s="624">
        <v>10.3</v>
      </c>
      <c r="DA44" s="625"/>
      <c r="DB44" s="625"/>
      <c r="DC44" s="626"/>
      <c r="DD44" s="627">
        <v>412251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166475</v>
      </c>
      <c r="CS45" s="634"/>
      <c r="CT45" s="634"/>
      <c r="CU45" s="634"/>
      <c r="CV45" s="634"/>
      <c r="CW45" s="634"/>
      <c r="CX45" s="634"/>
      <c r="CY45" s="635"/>
      <c r="CZ45" s="624">
        <v>1.5</v>
      </c>
      <c r="DA45" s="636"/>
      <c r="DB45" s="636"/>
      <c r="DC45" s="637"/>
      <c r="DD45" s="627">
        <v>37116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961166</v>
      </c>
      <c r="CS46" s="622"/>
      <c r="CT46" s="622"/>
      <c r="CU46" s="622"/>
      <c r="CV46" s="622"/>
      <c r="CW46" s="622"/>
      <c r="CX46" s="622"/>
      <c r="CY46" s="623"/>
      <c r="CZ46" s="624">
        <v>8.6999999999999993</v>
      </c>
      <c r="DA46" s="625"/>
      <c r="DB46" s="625"/>
      <c r="DC46" s="626"/>
      <c r="DD46" s="627">
        <v>375135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82322</v>
      </c>
      <c r="CS47" s="634"/>
      <c r="CT47" s="634"/>
      <c r="CU47" s="634"/>
      <c r="CV47" s="634"/>
      <c r="CW47" s="634"/>
      <c r="CX47" s="634"/>
      <c r="CY47" s="635"/>
      <c r="CZ47" s="624">
        <v>0.7</v>
      </c>
      <c r="DA47" s="636"/>
      <c r="DB47" s="636"/>
      <c r="DC47" s="637"/>
      <c r="DD47" s="627">
        <v>32981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11001110</v>
      </c>
      <c r="CS49" s="606"/>
      <c r="CT49" s="606"/>
      <c r="CU49" s="606"/>
      <c r="CV49" s="606"/>
      <c r="CW49" s="606"/>
      <c r="CX49" s="606"/>
      <c r="CY49" s="607"/>
      <c r="CZ49" s="608">
        <v>100</v>
      </c>
      <c r="DA49" s="609"/>
      <c r="DB49" s="609"/>
      <c r="DC49" s="610"/>
      <c r="DD49" s="611">
        <v>6732652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x8BCQc+EjsrnM18DCFARRUckqMJ9VzMmAZRyA9eY1+i9APJjqsXWFNK7moGydLg6xnFnAK+xz/7Klc68hcTWA==" saltValue="G1/edO7UMcQzk01k8otq3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11327</v>
      </c>
      <c r="R7" s="1103"/>
      <c r="S7" s="1103"/>
      <c r="T7" s="1103"/>
      <c r="U7" s="1103"/>
      <c r="V7" s="1103">
        <v>11001</v>
      </c>
      <c r="W7" s="1103"/>
      <c r="X7" s="1103"/>
      <c r="Y7" s="1103"/>
      <c r="Z7" s="1103"/>
      <c r="AA7" s="1103">
        <v>326</v>
      </c>
      <c r="AB7" s="1103"/>
      <c r="AC7" s="1103"/>
      <c r="AD7" s="1103"/>
      <c r="AE7" s="1104"/>
      <c r="AF7" s="1105">
        <v>254</v>
      </c>
      <c r="AG7" s="1106"/>
      <c r="AH7" s="1106"/>
      <c r="AI7" s="1106"/>
      <c r="AJ7" s="1107"/>
      <c r="AK7" s="1108">
        <v>1586</v>
      </c>
      <c r="AL7" s="1109"/>
      <c r="AM7" s="1109"/>
      <c r="AN7" s="1109"/>
      <c r="AO7" s="1109"/>
      <c r="AP7" s="1109">
        <v>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549</v>
      </c>
      <c r="BT7" s="1100"/>
      <c r="BU7" s="1100"/>
      <c r="BV7" s="1100"/>
      <c r="BW7" s="1100"/>
      <c r="BX7" s="1100"/>
      <c r="BY7" s="1100"/>
      <c r="BZ7" s="1100"/>
      <c r="CA7" s="1100"/>
      <c r="CB7" s="1100"/>
      <c r="CC7" s="1100"/>
      <c r="CD7" s="1100"/>
      <c r="CE7" s="1100"/>
      <c r="CF7" s="1100"/>
      <c r="CG7" s="1112"/>
      <c r="CH7" s="1096">
        <v>16</v>
      </c>
      <c r="CI7" s="1097"/>
      <c r="CJ7" s="1097"/>
      <c r="CK7" s="1097"/>
      <c r="CL7" s="1098"/>
      <c r="CM7" s="1096">
        <v>48</v>
      </c>
      <c r="CN7" s="1097"/>
      <c r="CO7" s="1097"/>
      <c r="CP7" s="1097"/>
      <c r="CQ7" s="1098"/>
      <c r="CR7" s="1096">
        <v>20</v>
      </c>
      <c r="CS7" s="1097"/>
      <c r="CT7" s="1097"/>
      <c r="CU7" s="1097"/>
      <c r="CV7" s="1098"/>
      <c r="CW7" s="1096">
        <v>5</v>
      </c>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11327</v>
      </c>
      <c r="R23" s="1061"/>
      <c r="S23" s="1061"/>
      <c r="T23" s="1061"/>
      <c r="U23" s="1061"/>
      <c r="V23" s="1061">
        <v>11001</v>
      </c>
      <c r="W23" s="1061"/>
      <c r="X23" s="1061"/>
      <c r="Y23" s="1061"/>
      <c r="Z23" s="1061"/>
      <c r="AA23" s="1061">
        <v>326</v>
      </c>
      <c r="AB23" s="1061"/>
      <c r="AC23" s="1061"/>
      <c r="AD23" s="1061"/>
      <c r="AE23" s="1068"/>
      <c r="AF23" s="1069">
        <v>254</v>
      </c>
      <c r="AG23" s="1061"/>
      <c r="AH23" s="1061"/>
      <c r="AI23" s="1061"/>
      <c r="AJ23" s="1070"/>
      <c r="AK23" s="1071"/>
      <c r="AL23" s="1072"/>
      <c r="AM23" s="1072"/>
      <c r="AN23" s="1072"/>
      <c r="AO23" s="1072"/>
      <c r="AP23" s="1061">
        <v>0</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930</v>
      </c>
      <c r="R28" s="1051"/>
      <c r="S28" s="1051"/>
      <c r="T28" s="1051"/>
      <c r="U28" s="1051"/>
      <c r="V28" s="1051">
        <v>882</v>
      </c>
      <c r="W28" s="1051"/>
      <c r="X28" s="1051"/>
      <c r="Y28" s="1051"/>
      <c r="Z28" s="1051"/>
      <c r="AA28" s="1051">
        <v>48</v>
      </c>
      <c r="AB28" s="1051"/>
      <c r="AC28" s="1051"/>
      <c r="AD28" s="1051"/>
      <c r="AE28" s="1052"/>
      <c r="AF28" s="1053">
        <v>48</v>
      </c>
      <c r="AG28" s="1051"/>
      <c r="AH28" s="1051"/>
      <c r="AI28" s="1051"/>
      <c r="AJ28" s="1054"/>
      <c r="AK28" s="1042">
        <v>69</v>
      </c>
      <c r="AL28" s="1043"/>
      <c r="AM28" s="1043"/>
      <c r="AN28" s="1043"/>
      <c r="AO28" s="1043"/>
      <c r="AP28" s="1043" t="s">
        <v>543</v>
      </c>
      <c r="AQ28" s="1043"/>
      <c r="AR28" s="1043"/>
      <c r="AS28" s="1043"/>
      <c r="AT28" s="1043"/>
      <c r="AU28" s="1043" t="s">
        <v>543</v>
      </c>
      <c r="AV28" s="1043"/>
      <c r="AW28" s="1043"/>
      <c r="AX28" s="1043"/>
      <c r="AY28" s="1043"/>
      <c r="AZ28" s="1044" t="s">
        <v>544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779</v>
      </c>
      <c r="R29" s="1039"/>
      <c r="S29" s="1039"/>
      <c r="T29" s="1039"/>
      <c r="U29" s="1039"/>
      <c r="V29" s="1039">
        <v>760</v>
      </c>
      <c r="W29" s="1039"/>
      <c r="X29" s="1039"/>
      <c r="Y29" s="1039"/>
      <c r="Z29" s="1039"/>
      <c r="AA29" s="1039">
        <v>19</v>
      </c>
      <c r="AB29" s="1039"/>
      <c r="AC29" s="1039"/>
      <c r="AD29" s="1039"/>
      <c r="AE29" s="1040"/>
      <c r="AF29" s="1035">
        <v>19</v>
      </c>
      <c r="AG29" s="1036"/>
      <c r="AH29" s="1036"/>
      <c r="AI29" s="1036"/>
      <c r="AJ29" s="1037"/>
      <c r="AK29" s="980">
        <v>40</v>
      </c>
      <c r="AL29" s="971"/>
      <c r="AM29" s="971"/>
      <c r="AN29" s="971"/>
      <c r="AO29" s="971"/>
      <c r="AP29" s="971" t="s">
        <v>543</v>
      </c>
      <c r="AQ29" s="971"/>
      <c r="AR29" s="971"/>
      <c r="AS29" s="971"/>
      <c r="AT29" s="971"/>
      <c r="AU29" s="971" t="s">
        <v>545</v>
      </c>
      <c r="AV29" s="971"/>
      <c r="AW29" s="971"/>
      <c r="AX29" s="971"/>
      <c r="AY29" s="971"/>
      <c r="AZ29" s="1041" t="s">
        <v>546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87</v>
      </c>
      <c r="R30" s="1039"/>
      <c r="S30" s="1039"/>
      <c r="T30" s="1039"/>
      <c r="U30" s="1039"/>
      <c r="V30" s="1039">
        <v>85</v>
      </c>
      <c r="W30" s="1039"/>
      <c r="X30" s="1039"/>
      <c r="Y30" s="1039"/>
      <c r="Z30" s="1039"/>
      <c r="AA30" s="1039">
        <v>2</v>
      </c>
      <c r="AB30" s="1039"/>
      <c r="AC30" s="1039"/>
      <c r="AD30" s="1039"/>
      <c r="AE30" s="1040"/>
      <c r="AF30" s="1035">
        <v>2</v>
      </c>
      <c r="AG30" s="1036"/>
      <c r="AH30" s="1036"/>
      <c r="AI30" s="1036"/>
      <c r="AJ30" s="1037"/>
      <c r="AK30" s="980">
        <v>38</v>
      </c>
      <c r="AL30" s="971"/>
      <c r="AM30" s="971"/>
      <c r="AN30" s="971"/>
      <c r="AO30" s="971"/>
      <c r="AP30" s="971" t="s">
        <v>547</v>
      </c>
      <c r="AQ30" s="971"/>
      <c r="AR30" s="971"/>
      <c r="AS30" s="971"/>
      <c r="AT30" s="971"/>
      <c r="AU30" s="971" t="s">
        <v>543</v>
      </c>
      <c r="AV30" s="971"/>
      <c r="AW30" s="971"/>
      <c r="AX30" s="971"/>
      <c r="AY30" s="971"/>
      <c r="AZ30" s="1041" t="s">
        <v>543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533</v>
      </c>
      <c r="R31" s="1039"/>
      <c r="S31" s="1039"/>
      <c r="T31" s="1039"/>
      <c r="U31" s="1039"/>
      <c r="V31" s="1039">
        <v>499</v>
      </c>
      <c r="W31" s="1039"/>
      <c r="X31" s="1039"/>
      <c r="Y31" s="1039"/>
      <c r="Z31" s="1039"/>
      <c r="AA31" s="1039">
        <v>42</v>
      </c>
      <c r="AB31" s="1039"/>
      <c r="AC31" s="1039"/>
      <c r="AD31" s="1039"/>
      <c r="AE31" s="1040"/>
      <c r="AF31" s="1035">
        <v>31</v>
      </c>
      <c r="AG31" s="1036"/>
      <c r="AH31" s="1036"/>
      <c r="AI31" s="1036"/>
      <c r="AJ31" s="1037"/>
      <c r="AK31" s="980">
        <v>423</v>
      </c>
      <c r="AL31" s="971"/>
      <c r="AM31" s="971"/>
      <c r="AN31" s="971"/>
      <c r="AO31" s="971"/>
      <c r="AP31" s="971">
        <v>795</v>
      </c>
      <c r="AQ31" s="971"/>
      <c r="AR31" s="971"/>
      <c r="AS31" s="971"/>
      <c r="AT31" s="971"/>
      <c r="AU31" s="971">
        <v>702</v>
      </c>
      <c r="AV31" s="971"/>
      <c r="AW31" s="971"/>
      <c r="AX31" s="971"/>
      <c r="AY31" s="971"/>
      <c r="AZ31" s="1041" t="s">
        <v>543</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480</v>
      </c>
      <c r="R32" s="1039"/>
      <c r="S32" s="1039"/>
      <c r="T32" s="1039"/>
      <c r="U32" s="1039"/>
      <c r="V32" s="1039">
        <v>433</v>
      </c>
      <c r="W32" s="1039"/>
      <c r="X32" s="1039"/>
      <c r="Y32" s="1039"/>
      <c r="Z32" s="1039"/>
      <c r="AA32" s="1039">
        <v>50</v>
      </c>
      <c r="AB32" s="1039"/>
      <c r="AC32" s="1039"/>
      <c r="AD32" s="1039"/>
      <c r="AE32" s="1040"/>
      <c r="AF32" s="1035">
        <v>8</v>
      </c>
      <c r="AG32" s="1036"/>
      <c r="AH32" s="1036"/>
      <c r="AI32" s="1036"/>
      <c r="AJ32" s="1037"/>
      <c r="AK32" s="980">
        <v>142</v>
      </c>
      <c r="AL32" s="971"/>
      <c r="AM32" s="971"/>
      <c r="AN32" s="971"/>
      <c r="AO32" s="971"/>
      <c r="AP32" s="971">
        <v>1258</v>
      </c>
      <c r="AQ32" s="971"/>
      <c r="AR32" s="971"/>
      <c r="AS32" s="971"/>
      <c r="AT32" s="971"/>
      <c r="AU32" s="971">
        <v>1007</v>
      </c>
      <c r="AV32" s="971"/>
      <c r="AW32" s="971"/>
      <c r="AX32" s="971"/>
      <c r="AY32" s="971"/>
      <c r="AZ32" s="1041" t="s">
        <v>548</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108</v>
      </c>
      <c r="AG63" s="959"/>
      <c r="AH63" s="959"/>
      <c r="AI63" s="959"/>
      <c r="AJ63" s="1022"/>
      <c r="AK63" s="1023"/>
      <c r="AL63" s="963"/>
      <c r="AM63" s="963"/>
      <c r="AN63" s="963"/>
      <c r="AO63" s="963"/>
      <c r="AP63" s="959">
        <f>SUM(AP28:AT32)</f>
        <v>2053</v>
      </c>
      <c r="AQ63" s="959"/>
      <c r="AR63" s="959"/>
      <c r="AS63" s="959"/>
      <c r="AT63" s="959"/>
      <c r="AU63" s="959">
        <f>SUM(AU28:AY32)</f>
        <v>1709</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550</v>
      </c>
      <c r="C68" s="986"/>
      <c r="D68" s="986"/>
      <c r="E68" s="986"/>
      <c r="F68" s="986"/>
      <c r="G68" s="986"/>
      <c r="H68" s="986"/>
      <c r="I68" s="986"/>
      <c r="J68" s="986"/>
      <c r="K68" s="986"/>
      <c r="L68" s="986"/>
      <c r="M68" s="986"/>
      <c r="N68" s="986"/>
      <c r="O68" s="986"/>
      <c r="P68" s="987"/>
      <c r="Q68" s="988">
        <v>124</v>
      </c>
      <c r="R68" s="982"/>
      <c r="S68" s="982"/>
      <c r="T68" s="982"/>
      <c r="U68" s="982"/>
      <c r="V68" s="982">
        <v>119</v>
      </c>
      <c r="W68" s="982"/>
      <c r="X68" s="982"/>
      <c r="Y68" s="982"/>
      <c r="Z68" s="982"/>
      <c r="AA68" s="982">
        <v>5</v>
      </c>
      <c r="AB68" s="982"/>
      <c r="AC68" s="982"/>
      <c r="AD68" s="982"/>
      <c r="AE68" s="982"/>
      <c r="AF68" s="982">
        <v>5</v>
      </c>
      <c r="AG68" s="982"/>
      <c r="AH68" s="982"/>
      <c r="AI68" s="982"/>
      <c r="AJ68" s="982"/>
      <c r="AK68" s="982">
        <v>40</v>
      </c>
      <c r="AL68" s="982"/>
      <c r="AM68" s="982"/>
      <c r="AN68" s="982"/>
      <c r="AO68" s="982"/>
      <c r="AP68" s="982" t="s">
        <v>554</v>
      </c>
      <c r="AQ68" s="982"/>
      <c r="AR68" s="982"/>
      <c r="AS68" s="982"/>
      <c r="AT68" s="982"/>
      <c r="AU68" s="982" t="s">
        <v>543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551</v>
      </c>
      <c r="C69" s="975"/>
      <c r="D69" s="975"/>
      <c r="E69" s="975"/>
      <c r="F69" s="975"/>
      <c r="G69" s="975"/>
      <c r="H69" s="975"/>
      <c r="I69" s="975"/>
      <c r="J69" s="975"/>
      <c r="K69" s="975"/>
      <c r="L69" s="975"/>
      <c r="M69" s="975"/>
      <c r="N69" s="975"/>
      <c r="O69" s="975"/>
      <c r="P69" s="976"/>
      <c r="Q69" s="977">
        <v>2773</v>
      </c>
      <c r="R69" s="971"/>
      <c r="S69" s="971"/>
      <c r="T69" s="971"/>
      <c r="U69" s="971"/>
      <c r="V69" s="971">
        <v>2573</v>
      </c>
      <c r="W69" s="971"/>
      <c r="X69" s="971"/>
      <c r="Y69" s="971"/>
      <c r="Z69" s="971"/>
      <c r="AA69" s="971">
        <v>200</v>
      </c>
      <c r="AB69" s="971"/>
      <c r="AC69" s="971"/>
      <c r="AD69" s="971"/>
      <c r="AE69" s="971"/>
      <c r="AF69" s="971">
        <v>200</v>
      </c>
      <c r="AG69" s="971"/>
      <c r="AH69" s="971"/>
      <c r="AI69" s="971"/>
      <c r="AJ69" s="971"/>
      <c r="AK69" s="971">
        <v>13</v>
      </c>
      <c r="AL69" s="971"/>
      <c r="AM69" s="971"/>
      <c r="AN69" s="971"/>
      <c r="AO69" s="971"/>
      <c r="AP69" s="971" t="s">
        <v>543</v>
      </c>
      <c r="AQ69" s="971"/>
      <c r="AR69" s="971"/>
      <c r="AS69" s="971"/>
      <c r="AT69" s="971"/>
      <c r="AU69" s="971" t="s">
        <v>543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553</v>
      </c>
      <c r="C70" s="975"/>
      <c r="D70" s="975"/>
      <c r="E70" s="975"/>
      <c r="F70" s="975"/>
      <c r="G70" s="975"/>
      <c r="H70" s="975"/>
      <c r="I70" s="975"/>
      <c r="J70" s="975"/>
      <c r="K70" s="975"/>
      <c r="L70" s="975"/>
      <c r="M70" s="975"/>
      <c r="N70" s="975"/>
      <c r="O70" s="975"/>
      <c r="P70" s="976"/>
      <c r="Q70" s="977">
        <v>138788</v>
      </c>
      <c r="R70" s="971"/>
      <c r="S70" s="971"/>
      <c r="T70" s="971"/>
      <c r="U70" s="971"/>
      <c r="V70" s="971">
        <v>136779</v>
      </c>
      <c r="W70" s="971"/>
      <c r="X70" s="971"/>
      <c r="Y70" s="971"/>
      <c r="Z70" s="971"/>
      <c r="AA70" s="971">
        <v>2009</v>
      </c>
      <c r="AB70" s="971"/>
      <c r="AC70" s="971"/>
      <c r="AD70" s="971"/>
      <c r="AE70" s="971"/>
      <c r="AF70" s="971">
        <v>2009</v>
      </c>
      <c r="AG70" s="971"/>
      <c r="AH70" s="971"/>
      <c r="AI70" s="971"/>
      <c r="AJ70" s="971"/>
      <c r="AK70" s="971">
        <v>1048</v>
      </c>
      <c r="AL70" s="971"/>
      <c r="AM70" s="971"/>
      <c r="AN70" s="971"/>
      <c r="AO70" s="971"/>
      <c r="AP70" s="971" t="s">
        <v>555</v>
      </c>
      <c r="AQ70" s="971"/>
      <c r="AR70" s="971"/>
      <c r="AS70" s="971"/>
      <c r="AT70" s="971"/>
      <c r="AU70" s="971" t="s">
        <v>544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552</v>
      </c>
      <c r="C71" s="975"/>
      <c r="D71" s="975"/>
      <c r="E71" s="975"/>
      <c r="F71" s="975"/>
      <c r="G71" s="975"/>
      <c r="H71" s="975"/>
      <c r="I71" s="975"/>
      <c r="J71" s="975"/>
      <c r="K71" s="975"/>
      <c r="L71" s="975"/>
      <c r="M71" s="975"/>
      <c r="N71" s="975"/>
      <c r="O71" s="975"/>
      <c r="P71" s="976"/>
      <c r="Q71" s="977">
        <v>23</v>
      </c>
      <c r="R71" s="971"/>
      <c r="S71" s="971"/>
      <c r="T71" s="971"/>
      <c r="U71" s="971"/>
      <c r="V71" s="971">
        <v>18</v>
      </c>
      <c r="W71" s="971"/>
      <c r="X71" s="971"/>
      <c r="Y71" s="971"/>
      <c r="Z71" s="971"/>
      <c r="AA71" s="971">
        <v>6</v>
      </c>
      <c r="AB71" s="971"/>
      <c r="AC71" s="971"/>
      <c r="AD71" s="971"/>
      <c r="AE71" s="971"/>
      <c r="AF71" s="971">
        <v>6</v>
      </c>
      <c r="AG71" s="971"/>
      <c r="AH71" s="971"/>
      <c r="AI71" s="971"/>
      <c r="AJ71" s="971"/>
      <c r="AK71" s="971">
        <v>5</v>
      </c>
      <c r="AL71" s="971"/>
      <c r="AM71" s="971"/>
      <c r="AN71" s="971"/>
      <c r="AO71" s="971"/>
      <c r="AP71" s="971" t="s">
        <v>555</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SUM(AF68:AJ71)</f>
        <v>2220</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20</v>
      </c>
      <c r="CS102" s="953"/>
      <c r="CT102" s="953"/>
      <c r="CU102" s="953"/>
      <c r="CV102" s="954"/>
      <c r="CW102" s="952">
        <v>5</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3900</v>
      </c>
      <c r="AB110" s="889"/>
      <c r="AC110" s="889"/>
      <c r="AD110" s="889"/>
      <c r="AE110" s="890"/>
      <c r="AF110" s="891">
        <v>3900</v>
      </c>
      <c r="AG110" s="889"/>
      <c r="AH110" s="889"/>
      <c r="AI110" s="889"/>
      <c r="AJ110" s="890"/>
      <c r="AK110" s="891">
        <v>3900</v>
      </c>
      <c r="AL110" s="889"/>
      <c r="AM110" s="889"/>
      <c r="AN110" s="889"/>
      <c r="AO110" s="890"/>
      <c r="AP110" s="892">
        <v>0.1</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7800</v>
      </c>
      <c r="BR110" s="842"/>
      <c r="BS110" s="842"/>
      <c r="BT110" s="842"/>
      <c r="BU110" s="842"/>
      <c r="BV110" s="842">
        <v>3900</v>
      </c>
      <c r="BW110" s="842"/>
      <c r="BX110" s="842"/>
      <c r="BY110" s="842"/>
      <c r="BZ110" s="842"/>
      <c r="CA110" s="842" t="s">
        <v>121</v>
      </c>
      <c r="CB110" s="842"/>
      <c r="CC110" s="842"/>
      <c r="CD110" s="842"/>
      <c r="CE110" s="842"/>
      <c r="CF110" s="866" t="s">
        <v>121</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2109734</v>
      </c>
      <c r="BR112" s="817"/>
      <c r="BS112" s="817"/>
      <c r="BT112" s="817"/>
      <c r="BU112" s="817"/>
      <c r="BV112" s="817">
        <v>1900346</v>
      </c>
      <c r="BW112" s="817"/>
      <c r="BX112" s="817"/>
      <c r="BY112" s="817"/>
      <c r="BZ112" s="817"/>
      <c r="CA112" s="817">
        <v>1709606</v>
      </c>
      <c r="CB112" s="817"/>
      <c r="CC112" s="817"/>
      <c r="CD112" s="817"/>
      <c r="CE112" s="817"/>
      <c r="CF112" s="875">
        <v>39.299999999999997</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192893</v>
      </c>
      <c r="AB113" s="919"/>
      <c r="AC113" s="919"/>
      <c r="AD113" s="919"/>
      <c r="AE113" s="920"/>
      <c r="AF113" s="921">
        <v>206448</v>
      </c>
      <c r="AG113" s="919"/>
      <c r="AH113" s="919"/>
      <c r="AI113" s="919"/>
      <c r="AJ113" s="920"/>
      <c r="AK113" s="921">
        <v>199130</v>
      </c>
      <c r="AL113" s="919"/>
      <c r="AM113" s="919"/>
      <c r="AN113" s="919"/>
      <c r="AO113" s="920"/>
      <c r="AP113" s="922">
        <v>4.5999999999999996</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t="s">
        <v>121</v>
      </c>
      <c r="BR113" s="817"/>
      <c r="BS113" s="817"/>
      <c r="BT113" s="817"/>
      <c r="BU113" s="817"/>
      <c r="BV113" s="817" t="s">
        <v>121</v>
      </c>
      <c r="BW113" s="817"/>
      <c r="BX113" s="817"/>
      <c r="BY113" s="817"/>
      <c r="BZ113" s="817"/>
      <c r="CA113" s="817" t="s">
        <v>121</v>
      </c>
      <c r="CB113" s="817"/>
      <c r="CC113" s="817"/>
      <c r="CD113" s="817"/>
      <c r="CE113" s="817"/>
      <c r="CF113" s="875" t="s">
        <v>121</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121</v>
      </c>
      <c r="AB114" s="780"/>
      <c r="AC114" s="780"/>
      <c r="AD114" s="780"/>
      <c r="AE114" s="781"/>
      <c r="AF114" s="782" t="s">
        <v>121</v>
      </c>
      <c r="AG114" s="780"/>
      <c r="AH114" s="780"/>
      <c r="AI114" s="780"/>
      <c r="AJ114" s="781"/>
      <c r="AK114" s="782" t="s">
        <v>121</v>
      </c>
      <c r="AL114" s="780"/>
      <c r="AM114" s="780"/>
      <c r="AN114" s="780"/>
      <c r="AO114" s="781"/>
      <c r="AP114" s="824" t="s">
        <v>121</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513955</v>
      </c>
      <c r="BR114" s="817"/>
      <c r="BS114" s="817"/>
      <c r="BT114" s="817"/>
      <c r="BU114" s="817"/>
      <c r="BV114" s="817">
        <v>504427</v>
      </c>
      <c r="BW114" s="817"/>
      <c r="BX114" s="817"/>
      <c r="BY114" s="817"/>
      <c r="BZ114" s="817"/>
      <c r="CA114" s="817">
        <v>549688</v>
      </c>
      <c r="CB114" s="817"/>
      <c r="CC114" s="817"/>
      <c r="CD114" s="817"/>
      <c r="CE114" s="817"/>
      <c r="CF114" s="875">
        <v>12.6</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196793</v>
      </c>
      <c r="AB117" s="903"/>
      <c r="AC117" s="903"/>
      <c r="AD117" s="903"/>
      <c r="AE117" s="904"/>
      <c r="AF117" s="905">
        <v>210348</v>
      </c>
      <c r="AG117" s="903"/>
      <c r="AH117" s="903"/>
      <c r="AI117" s="903"/>
      <c r="AJ117" s="904"/>
      <c r="AK117" s="905">
        <v>203030</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2631489</v>
      </c>
      <c r="BR119" s="845"/>
      <c r="BS119" s="845"/>
      <c r="BT119" s="845"/>
      <c r="BU119" s="845"/>
      <c r="BV119" s="845">
        <v>2408673</v>
      </c>
      <c r="BW119" s="845"/>
      <c r="BX119" s="845"/>
      <c r="BY119" s="845"/>
      <c r="BZ119" s="845"/>
      <c r="CA119" s="845">
        <v>2259294</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10429150</v>
      </c>
      <c r="BR120" s="842"/>
      <c r="BS120" s="842"/>
      <c r="BT120" s="842"/>
      <c r="BU120" s="842"/>
      <c r="BV120" s="842">
        <v>11493889</v>
      </c>
      <c r="BW120" s="842"/>
      <c r="BX120" s="842"/>
      <c r="BY120" s="842"/>
      <c r="BZ120" s="842"/>
      <c r="CA120" s="842">
        <v>14708477</v>
      </c>
      <c r="CB120" s="842"/>
      <c r="CC120" s="842"/>
      <c r="CD120" s="842"/>
      <c r="CE120" s="842"/>
      <c r="CF120" s="866">
        <v>337.8</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t="s">
        <v>121</v>
      </c>
      <c r="DH120" s="842"/>
      <c r="DI120" s="842"/>
      <c r="DJ120" s="842"/>
      <c r="DK120" s="842"/>
      <c r="DL120" s="842" t="s">
        <v>121</v>
      </c>
      <c r="DM120" s="842"/>
      <c r="DN120" s="842"/>
      <c r="DO120" s="842"/>
      <c r="DP120" s="842"/>
      <c r="DQ120" s="842">
        <v>1007665</v>
      </c>
      <c r="DR120" s="842"/>
      <c r="DS120" s="842"/>
      <c r="DT120" s="842"/>
      <c r="DU120" s="842"/>
      <c r="DV120" s="843">
        <v>23.1</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121</v>
      </c>
      <c r="BR121" s="817"/>
      <c r="BS121" s="817"/>
      <c r="BT121" s="817"/>
      <c r="BU121" s="817"/>
      <c r="BV121" s="817" t="s">
        <v>121</v>
      </c>
      <c r="BW121" s="817"/>
      <c r="BX121" s="817"/>
      <c r="BY121" s="817"/>
      <c r="BZ121" s="817"/>
      <c r="CA121" s="817" t="s">
        <v>121</v>
      </c>
      <c r="CB121" s="817"/>
      <c r="CC121" s="817"/>
      <c r="CD121" s="817"/>
      <c r="CE121" s="817"/>
      <c r="CF121" s="875" t="s">
        <v>121</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746042</v>
      </c>
      <c r="DH121" s="817"/>
      <c r="DI121" s="817"/>
      <c r="DJ121" s="817"/>
      <c r="DK121" s="817"/>
      <c r="DL121" s="817">
        <v>670058</v>
      </c>
      <c r="DM121" s="817"/>
      <c r="DN121" s="817"/>
      <c r="DO121" s="817"/>
      <c r="DP121" s="817"/>
      <c r="DQ121" s="817">
        <v>701941</v>
      </c>
      <c r="DR121" s="817"/>
      <c r="DS121" s="817"/>
      <c r="DT121" s="817"/>
      <c r="DU121" s="817"/>
      <c r="DV121" s="794">
        <v>16.100000000000001</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1360053</v>
      </c>
      <c r="BR122" s="845"/>
      <c r="BS122" s="845"/>
      <c r="BT122" s="845"/>
      <c r="BU122" s="845"/>
      <c r="BV122" s="845">
        <v>1205659</v>
      </c>
      <c r="BW122" s="845"/>
      <c r="BX122" s="845"/>
      <c r="BY122" s="845"/>
      <c r="BZ122" s="845"/>
      <c r="CA122" s="845">
        <v>1059720</v>
      </c>
      <c r="CB122" s="845"/>
      <c r="CC122" s="845"/>
      <c r="CD122" s="845"/>
      <c r="CE122" s="845"/>
      <c r="CF122" s="846">
        <v>24.3</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11789203</v>
      </c>
      <c r="BR123" s="833"/>
      <c r="BS123" s="833"/>
      <c r="BT123" s="833"/>
      <c r="BU123" s="833"/>
      <c r="BV123" s="833">
        <v>12699548</v>
      </c>
      <c r="BW123" s="833"/>
      <c r="BX123" s="833"/>
      <c r="BY123" s="833"/>
      <c r="BZ123" s="833"/>
      <c r="CA123" s="833">
        <v>15768197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v>1363692</v>
      </c>
      <c r="DH124" s="764"/>
      <c r="DI124" s="764"/>
      <c r="DJ124" s="764"/>
      <c r="DK124" s="765"/>
      <c r="DL124" s="766">
        <v>1230288</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t="s">
        <v>121</v>
      </c>
      <c r="AB128" s="801"/>
      <c r="AC128" s="801"/>
      <c r="AD128" s="801"/>
      <c r="AE128" s="802"/>
      <c r="AF128" s="803" t="s">
        <v>121</v>
      </c>
      <c r="AG128" s="801"/>
      <c r="AH128" s="801"/>
      <c r="AI128" s="801"/>
      <c r="AJ128" s="802"/>
      <c r="AK128" s="803" t="s">
        <v>121</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3369249</v>
      </c>
      <c r="AB129" s="780"/>
      <c r="AC129" s="780"/>
      <c r="AD129" s="780"/>
      <c r="AE129" s="781"/>
      <c r="AF129" s="782">
        <v>3255295</v>
      </c>
      <c r="AG129" s="780"/>
      <c r="AH129" s="780"/>
      <c r="AI129" s="780"/>
      <c r="AJ129" s="781"/>
      <c r="AK129" s="782">
        <v>4510539</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172350</v>
      </c>
      <c r="AB130" s="780"/>
      <c r="AC130" s="780"/>
      <c r="AD130" s="780"/>
      <c r="AE130" s="781"/>
      <c r="AF130" s="782">
        <v>167678</v>
      </c>
      <c r="AG130" s="780"/>
      <c r="AH130" s="780"/>
      <c r="AI130" s="780"/>
      <c r="AJ130" s="781"/>
      <c r="AK130" s="782">
        <v>155983</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3196899</v>
      </c>
      <c r="AB131" s="764"/>
      <c r="AC131" s="764"/>
      <c r="AD131" s="764"/>
      <c r="AE131" s="765"/>
      <c r="AF131" s="766">
        <v>3087617</v>
      </c>
      <c r="AG131" s="764"/>
      <c r="AH131" s="764"/>
      <c r="AI131" s="764"/>
      <c r="AJ131" s="765"/>
      <c r="AK131" s="766">
        <v>4354556</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0.76458468000000002</v>
      </c>
      <c r="AB132" s="745"/>
      <c r="AC132" s="745"/>
      <c r="AD132" s="745"/>
      <c r="AE132" s="746"/>
      <c r="AF132" s="747">
        <v>1.381971922</v>
      </c>
      <c r="AG132" s="745"/>
      <c r="AH132" s="745"/>
      <c r="AI132" s="745"/>
      <c r="AJ132" s="746"/>
      <c r="AK132" s="747">
        <v>1.080408657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-0.1</v>
      </c>
      <c r="AB133" s="724"/>
      <c r="AC133" s="724"/>
      <c r="AD133" s="724"/>
      <c r="AE133" s="725"/>
      <c r="AF133" s="723">
        <v>0</v>
      </c>
      <c r="AG133" s="724"/>
      <c r="AH133" s="724"/>
      <c r="AI133" s="724"/>
      <c r="AJ133" s="725"/>
      <c r="AK133" s="723">
        <v>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Pi1GyKZb67Mf1AvmPVD8+IVOBSpBcREwYRR5UsjIRxcAdpinOZUtlWrDmiIeR115LCon+Puj/EuF9vhnwWayA==" saltValue="2uHcE6MVX60LDy5ODCo3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8y62UcA3/cb6vJlIg+Ed9RKYqyLvCXdyv3lGjwtArmmEVegKAjvc69wP7v58H3Iz16omcFkDl3Y8VZse3SE7Q==" saltValue="SMoWoJi06f19x5UKzw+I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TjZP1b8F2xNSh+8ldXp/pdXpIw6vSkONXCP5h4L123NDS2DHcy2X3QtNEeYBNm5zlMFrDU/plopQ+DVypqf7w==" saltValue="aoxNF33N9xAy7kR20DyLH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1057005</v>
      </c>
      <c r="AP9" s="281">
        <v>212848</v>
      </c>
      <c r="AQ9" s="282">
        <v>171003</v>
      </c>
      <c r="AR9" s="283">
        <v>24.5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860</v>
      </c>
      <c r="AP10" s="284">
        <v>173</v>
      </c>
      <c r="AQ10" s="285">
        <v>27322</v>
      </c>
      <c r="AR10" s="286">
        <v>-99.4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32601</v>
      </c>
      <c r="AP11" s="284">
        <v>6565</v>
      </c>
      <c r="AQ11" s="285">
        <v>5560</v>
      </c>
      <c r="AR11" s="286">
        <v>18.100000000000001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49</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t="s">
        <v>487</v>
      </c>
      <c r="AP13" s="284" t="s">
        <v>487</v>
      </c>
      <c r="AQ13" s="285">
        <v>6397</v>
      </c>
      <c r="AR13" s="286" t="s">
        <v>487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35607</v>
      </c>
      <c r="AP14" s="284">
        <v>7170</v>
      </c>
      <c r="AQ14" s="285">
        <v>3603</v>
      </c>
      <c r="AR14" s="286">
        <v>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-82011</v>
      </c>
      <c r="AP15" s="284">
        <v>-16514</v>
      </c>
      <c r="AQ15" s="285">
        <v>-9266</v>
      </c>
      <c r="AR15" s="286">
        <v>78.2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1044062</v>
      </c>
      <c r="AP16" s="284">
        <v>210242</v>
      </c>
      <c r="AQ16" s="285">
        <v>204668</v>
      </c>
      <c r="AR16" s="286">
        <v>2.7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22.75</v>
      </c>
      <c r="AP21" s="298">
        <v>17.07</v>
      </c>
      <c r="AQ21" s="299">
        <v>5.68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96.3</v>
      </c>
      <c r="AP22" s="303">
        <v>95.6</v>
      </c>
      <c r="AQ22" s="304">
        <v>0.7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3900</v>
      </c>
      <c r="AP32" s="312">
        <v>785</v>
      </c>
      <c r="AQ32" s="313">
        <v>121688</v>
      </c>
      <c r="AR32" s="314">
        <v>-99.4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v>42</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v>167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199130</v>
      </c>
      <c r="AP35" s="312">
        <v>40099</v>
      </c>
      <c r="AQ35" s="313">
        <v>24481</v>
      </c>
      <c r="AR35" s="314">
        <v>63.8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t="s">
        <v>487</v>
      </c>
      <c r="AP36" s="312" t="s">
        <v>487</v>
      </c>
      <c r="AQ36" s="313">
        <v>4187</v>
      </c>
      <c r="AR36" s="314" t="s">
        <v>487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487</v>
      </c>
      <c r="AP37" s="312" t="s">
        <v>487</v>
      </c>
      <c r="AQ37" s="313">
        <v>813</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19</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t="s">
        <v>487</v>
      </c>
      <c r="AP39" s="312" t="s">
        <v>487</v>
      </c>
      <c r="AQ39" s="313">
        <v>-4925</v>
      </c>
      <c r="AR39" s="314" t="s">
        <v>487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-155983</v>
      </c>
      <c r="AP40" s="312">
        <v>-31410</v>
      </c>
      <c r="AQ40" s="313">
        <v>-96916</v>
      </c>
      <c r="AR40" s="314">
        <v>-67.599999999999994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47047</v>
      </c>
      <c r="AP41" s="312">
        <v>9474</v>
      </c>
      <c r="AQ41" s="313">
        <v>49555</v>
      </c>
      <c r="AR41" s="314">
        <v>-80.900000000000006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1105100</v>
      </c>
      <c r="AN51" s="334">
        <v>200745</v>
      </c>
      <c r="AO51" s="335">
        <v>-32.1</v>
      </c>
      <c r="AP51" s="336">
        <v>190274</v>
      </c>
      <c r="AQ51" s="337">
        <v>13.6</v>
      </c>
      <c r="AR51" s="338">
        <v>-45.7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1053744</v>
      </c>
      <c r="AN52" s="342">
        <v>191416</v>
      </c>
      <c r="AO52" s="343">
        <v>-33.4</v>
      </c>
      <c r="AP52" s="344">
        <v>88584</v>
      </c>
      <c r="AQ52" s="345">
        <v>7.3</v>
      </c>
      <c r="AR52" s="346">
        <v>-40.700000000000003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544943</v>
      </c>
      <c r="AN53" s="334">
        <v>100803</v>
      </c>
      <c r="AO53" s="335">
        <v>-49.8</v>
      </c>
      <c r="AP53" s="336">
        <v>200194</v>
      </c>
      <c r="AQ53" s="337">
        <v>5.2</v>
      </c>
      <c r="AR53" s="338">
        <v>-55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516538</v>
      </c>
      <c r="AN54" s="342">
        <v>95549</v>
      </c>
      <c r="AO54" s="343">
        <v>-50.1</v>
      </c>
      <c r="AP54" s="344">
        <v>106422</v>
      </c>
      <c r="AQ54" s="345">
        <v>20.100000000000001</v>
      </c>
      <c r="AR54" s="346">
        <v>-70.2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775352</v>
      </c>
      <c r="AN55" s="334">
        <v>146514</v>
      </c>
      <c r="AO55" s="335">
        <v>45.3</v>
      </c>
      <c r="AP55" s="336">
        <v>196914</v>
      </c>
      <c r="AQ55" s="337">
        <v>-1.6</v>
      </c>
      <c r="AR55" s="338">
        <v>46.9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592904</v>
      </c>
      <c r="AN56" s="342">
        <v>112038</v>
      </c>
      <c r="AO56" s="343">
        <v>17.3</v>
      </c>
      <c r="AP56" s="344">
        <v>98966</v>
      </c>
      <c r="AQ56" s="345">
        <v>-7</v>
      </c>
      <c r="AR56" s="346">
        <v>24.3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876050</v>
      </c>
      <c r="AN57" s="334">
        <v>170770</v>
      </c>
      <c r="AO57" s="335">
        <v>16.600000000000001</v>
      </c>
      <c r="AP57" s="336">
        <v>204757</v>
      </c>
      <c r="AQ57" s="337">
        <v>4</v>
      </c>
      <c r="AR57" s="338">
        <v>12.6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794183</v>
      </c>
      <c r="AN58" s="342">
        <v>154812</v>
      </c>
      <c r="AO58" s="343">
        <v>38.200000000000003</v>
      </c>
      <c r="AP58" s="344">
        <v>106071</v>
      </c>
      <c r="AQ58" s="345">
        <v>7.2</v>
      </c>
      <c r="AR58" s="346">
        <v>31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1127641</v>
      </c>
      <c r="AN59" s="334">
        <v>227072</v>
      </c>
      <c r="AO59" s="335">
        <v>33</v>
      </c>
      <c r="AP59" s="336">
        <v>194971</v>
      </c>
      <c r="AQ59" s="337">
        <v>-4.8</v>
      </c>
      <c r="AR59" s="338">
        <v>37.799999999999997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961166</v>
      </c>
      <c r="AN60" s="342">
        <v>193549</v>
      </c>
      <c r="AO60" s="343">
        <v>25</v>
      </c>
      <c r="AP60" s="344">
        <v>105966</v>
      </c>
      <c r="AQ60" s="345">
        <v>-0.1</v>
      </c>
      <c r="AR60" s="346">
        <v>25.1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885817</v>
      </c>
      <c r="AN61" s="349">
        <v>169181</v>
      </c>
      <c r="AO61" s="350">
        <v>2.6</v>
      </c>
      <c r="AP61" s="351">
        <v>197422</v>
      </c>
      <c r="AQ61" s="352">
        <v>3.3</v>
      </c>
      <c r="AR61" s="338">
        <v>-0.7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783707</v>
      </c>
      <c r="AN62" s="342">
        <v>149473</v>
      </c>
      <c r="AO62" s="343">
        <v>-0.6</v>
      </c>
      <c r="AP62" s="344">
        <v>101202</v>
      </c>
      <c r="AQ62" s="345">
        <v>5.5</v>
      </c>
      <c r="AR62" s="346">
        <v>-6.1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7ffFyGwib8pQn9GOKjL8SErKbpMoyBcvTlEdpkbz3nchevNURVWiuFg2FsoJZ6mqXoTh2F3X3MNN7xJ/xCNDzg==" saltValue="o0q6bHJsH9trp1985yDi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xQPAna2uqR9/thNYHmozhQgCoT3GtpGuTYUVyJ+L4pscDLFXKcK6FHDSaXj0CWSbrCLuFH/5kc1LFWEEW7te0w==" saltValue="cZDetveexd7EUh3MulZR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LXADDh/jEhWWrInpbmjxLRHeXPE4C600GjWKbr+VE7ZVWjnGz1tAzFOqn6uWWOGVHC40za9SWQVL8KA+hVFL1A==" saltValue="E4a+QC1z4gnchAqLXLLay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100.01</v>
      </c>
      <c r="G47" s="12">
        <v>114</v>
      </c>
      <c r="H47" s="12">
        <v>129.24</v>
      </c>
      <c r="I47" s="12">
        <v>149.81</v>
      </c>
      <c r="J47" s="13">
        <v>126.55</v>
      </c>
    </row>
    <row r="48" spans="2:10" ht="57.75" customHeight="1" x14ac:dyDescent="0.2">
      <c r="B48" s="14"/>
      <c r="C48" s="1141" t="s">
        <v>4</v>
      </c>
      <c r="D48" s="1141"/>
      <c r="E48" s="1142"/>
      <c r="F48" s="15">
        <v>5.6</v>
      </c>
      <c r="G48" s="16">
        <v>4.8600000000000003</v>
      </c>
      <c r="H48" s="16">
        <v>11.43</v>
      </c>
      <c r="I48" s="16">
        <v>8.3699999999999992</v>
      </c>
      <c r="J48" s="17">
        <v>5.64</v>
      </c>
    </row>
    <row r="49" spans="2:10" ht="57.75" customHeight="1" thickBot="1" x14ac:dyDescent="0.25">
      <c r="B49" s="18"/>
      <c r="C49" s="1143" t="s">
        <v>5</v>
      </c>
      <c r="D49" s="1143"/>
      <c r="E49" s="1144"/>
      <c r="F49" s="19">
        <v>9.3800000000000008</v>
      </c>
      <c r="G49" s="20">
        <v>7.92</v>
      </c>
      <c r="H49" s="20">
        <v>15.34</v>
      </c>
      <c r="I49" s="20">
        <v>12.58</v>
      </c>
      <c r="J49" s="21">
        <v>18.03</v>
      </c>
    </row>
    <row r="50" spans="2:10" ht="13.2" x14ac:dyDescent="0.2"/>
  </sheetData>
  <sheetProtection algorithmName="SHA-512" hashValue="618Eq+c+ClVIJkM+NH9e+RsGSsPLBe+7VZUX6ZMOnuTtwW0dfLAYAN63jI/m+gENC+4AXU18FQ95NcmM9cdueg==" saltValue="FfddbTkpHevaYXX+WP2A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530</v>
      </c>
      <c r="D34" s="1151"/>
      <c r="E34" s="1152"/>
      <c r="F34" s="32">
        <v>5.6</v>
      </c>
      <c r="G34" s="33">
        <v>4.8499999999999996</v>
      </c>
      <c r="H34" s="33">
        <v>11.42</v>
      </c>
      <c r="I34" s="33">
        <v>8.36</v>
      </c>
      <c r="J34" s="34">
        <v>5.63</v>
      </c>
      <c r="K34" s="22"/>
      <c r="L34" s="22"/>
      <c r="M34" s="22"/>
      <c r="N34" s="22"/>
      <c r="O34" s="22"/>
      <c r="P34" s="22"/>
    </row>
    <row r="35" spans="1:16" ht="39" customHeight="1" x14ac:dyDescent="0.2">
      <c r="A35" s="22"/>
      <c r="B35" s="35"/>
      <c r="C35" s="1145" t="s">
        <v>531</v>
      </c>
      <c r="D35" s="1146"/>
      <c r="E35" s="1147"/>
      <c r="F35" s="36">
        <v>1.63</v>
      </c>
      <c r="G35" s="37">
        <v>1.1499999999999999</v>
      </c>
      <c r="H35" s="37">
        <v>0.51</v>
      </c>
      <c r="I35" s="37">
        <v>2.97</v>
      </c>
      <c r="J35" s="38">
        <v>1.07</v>
      </c>
      <c r="K35" s="22"/>
      <c r="L35" s="22"/>
      <c r="M35" s="22"/>
      <c r="N35" s="22"/>
      <c r="O35" s="22"/>
      <c r="P35" s="22"/>
    </row>
    <row r="36" spans="1:16" ht="39" customHeight="1" x14ac:dyDescent="0.2">
      <c r="A36" s="22"/>
      <c r="B36" s="35"/>
      <c r="C36" s="1145" t="s">
        <v>532</v>
      </c>
      <c r="D36" s="1146"/>
      <c r="E36" s="1147"/>
      <c r="F36" s="36">
        <v>6.12</v>
      </c>
      <c r="G36" s="37">
        <v>4.71</v>
      </c>
      <c r="H36" s="37">
        <v>4.63</v>
      </c>
      <c r="I36" s="37">
        <v>1.85</v>
      </c>
      <c r="J36" s="38">
        <v>0.69</v>
      </c>
      <c r="K36" s="22"/>
      <c r="L36" s="22"/>
      <c r="M36" s="22"/>
      <c r="N36" s="22"/>
      <c r="O36" s="22"/>
      <c r="P36" s="22"/>
    </row>
    <row r="37" spans="1:16" ht="39" customHeight="1" x14ac:dyDescent="0.2">
      <c r="A37" s="22"/>
      <c r="B37" s="35"/>
      <c r="C37" s="1145" t="s">
        <v>533</v>
      </c>
      <c r="D37" s="1146"/>
      <c r="E37" s="1147"/>
      <c r="F37" s="36">
        <v>0.53</v>
      </c>
      <c r="G37" s="37">
        <v>0.6</v>
      </c>
      <c r="H37" s="37">
        <v>0.78</v>
      </c>
      <c r="I37" s="37">
        <v>0.61</v>
      </c>
      <c r="J37" s="38">
        <v>0.42</v>
      </c>
      <c r="K37" s="22"/>
      <c r="L37" s="22"/>
      <c r="M37" s="22"/>
      <c r="N37" s="22"/>
      <c r="O37" s="22"/>
      <c r="P37" s="22"/>
    </row>
    <row r="38" spans="1:16" ht="39" customHeight="1" x14ac:dyDescent="0.2">
      <c r="A38" s="22"/>
      <c r="B38" s="35"/>
      <c r="C38" s="1145" t="s">
        <v>534</v>
      </c>
      <c r="D38" s="1146"/>
      <c r="E38" s="1147"/>
      <c r="F38" s="36" t="s">
        <v>487</v>
      </c>
      <c r="G38" s="37" t="s">
        <v>487</v>
      </c>
      <c r="H38" s="37" t="s">
        <v>487</v>
      </c>
      <c r="I38" s="37" t="s">
        <v>487</v>
      </c>
      <c r="J38" s="38">
        <v>0.17</v>
      </c>
      <c r="K38" s="22"/>
      <c r="L38" s="22"/>
      <c r="M38" s="22"/>
      <c r="N38" s="22"/>
      <c r="O38" s="22"/>
      <c r="P38" s="22"/>
    </row>
    <row r="39" spans="1:16" ht="39" customHeight="1" x14ac:dyDescent="0.2">
      <c r="A39" s="22"/>
      <c r="B39" s="35"/>
      <c r="C39" s="1145" t="s">
        <v>535</v>
      </c>
      <c r="D39" s="1146"/>
      <c r="E39" s="1147"/>
      <c r="F39" s="36">
        <v>0.02</v>
      </c>
      <c r="G39" s="37">
        <v>0.01</v>
      </c>
      <c r="H39" s="37">
        <v>0.02</v>
      </c>
      <c r="I39" s="37">
        <v>0.02</v>
      </c>
      <c r="J39" s="38">
        <v>0.03</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536</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537</v>
      </c>
      <c r="D43" s="1149"/>
      <c r="E43" s="1150"/>
      <c r="F43" s="41">
        <v>0</v>
      </c>
      <c r="G43" s="42">
        <v>0</v>
      </c>
      <c r="H43" s="42">
        <v>0</v>
      </c>
      <c r="I43" s="42">
        <v>1.41</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zXibwt/CeeRLHIoNUehAY7rxKsz6qbJPjD5jD7AMXF6R9NF96crtHOg2JKInO8lmqFWgoSnbrhz27I475l7jA==" saltValue="U9XrQBE0HTAzoYCsBP6E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t="s">
        <v>487</v>
      </c>
      <c r="L45" s="60" t="s">
        <v>487</v>
      </c>
      <c r="M45" s="60">
        <v>4</v>
      </c>
      <c r="N45" s="60">
        <v>4</v>
      </c>
      <c r="O45" s="61">
        <v>4</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2">
      <c r="A48" s="48"/>
      <c r="B48" s="1178"/>
      <c r="C48" s="1179"/>
      <c r="D48" s="62"/>
      <c r="E48" s="1155" t="s">
        <v>13</v>
      </c>
      <c r="F48" s="1155"/>
      <c r="G48" s="1155"/>
      <c r="H48" s="1155"/>
      <c r="I48" s="1155"/>
      <c r="J48" s="1156"/>
      <c r="K48" s="63">
        <v>220</v>
      </c>
      <c r="L48" s="64">
        <v>109</v>
      </c>
      <c r="M48" s="64">
        <v>193</v>
      </c>
      <c r="N48" s="64">
        <v>206</v>
      </c>
      <c r="O48" s="65">
        <v>199</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487</v>
      </c>
      <c r="L49" s="64" t="s">
        <v>487</v>
      </c>
      <c r="M49" s="64" t="s">
        <v>487</v>
      </c>
      <c r="N49" s="64" t="s">
        <v>487</v>
      </c>
      <c r="O49" s="65" t="s">
        <v>487</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191</v>
      </c>
      <c r="L52" s="64">
        <v>179</v>
      </c>
      <c r="M52" s="64">
        <v>172</v>
      </c>
      <c r="N52" s="64">
        <v>168</v>
      </c>
      <c r="O52" s="65">
        <v>156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29</v>
      </c>
      <c r="L53" s="69">
        <v>-70</v>
      </c>
      <c r="M53" s="69">
        <v>25</v>
      </c>
      <c r="N53" s="69">
        <v>42</v>
      </c>
      <c r="O53" s="70">
        <v>47</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qqmMKV+vBAH/XOVbXbNVJubToSbZDZFHN9YZyqBMrlSbaefSmSAlt6lO/2Nu9bYh1+nvc2jWlOpngip5bhLQ==" saltValue="yiVzYup10PhmzXst5Qj31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t="s">
        <v>487</v>
      </c>
      <c r="J41" s="356" t="s">
        <v>487</v>
      </c>
      <c r="K41" s="356">
        <v>8</v>
      </c>
      <c r="L41" s="356">
        <v>4</v>
      </c>
      <c r="M41" s="357" t="s">
        <v>487</v>
      </c>
    </row>
    <row r="42" spans="2:13" ht="27.75" customHeight="1" x14ac:dyDescent="0.2">
      <c r="B42" s="1186"/>
      <c r="C42" s="1187"/>
      <c r="D42" s="106"/>
      <c r="E42" s="1190" t="s">
        <v>32</v>
      </c>
      <c r="F42" s="1190"/>
      <c r="G42" s="1190"/>
      <c r="H42" s="1191"/>
      <c r="I42" s="358" t="s">
        <v>487</v>
      </c>
      <c r="J42" s="359" t="s">
        <v>487</v>
      </c>
      <c r="K42" s="359" t="s">
        <v>487</v>
      </c>
      <c r="L42" s="359" t="s">
        <v>487</v>
      </c>
      <c r="M42" s="360" t="s">
        <v>487</v>
      </c>
    </row>
    <row r="43" spans="2:13" ht="27.75" customHeight="1" x14ac:dyDescent="0.2">
      <c r="B43" s="1186"/>
      <c r="C43" s="1187"/>
      <c r="D43" s="106"/>
      <c r="E43" s="1190" t="s">
        <v>33</v>
      </c>
      <c r="F43" s="1190"/>
      <c r="G43" s="1190"/>
      <c r="H43" s="1191"/>
      <c r="I43" s="358">
        <v>2610</v>
      </c>
      <c r="J43" s="359">
        <v>2439</v>
      </c>
      <c r="K43" s="359">
        <v>2110</v>
      </c>
      <c r="L43" s="359">
        <v>1900</v>
      </c>
      <c r="M43" s="360">
        <v>1710</v>
      </c>
    </row>
    <row r="44" spans="2:13" ht="27.75" customHeight="1" x14ac:dyDescent="0.2">
      <c r="B44" s="1186"/>
      <c r="C44" s="1187"/>
      <c r="D44" s="106"/>
      <c r="E44" s="1190" t="s">
        <v>34</v>
      </c>
      <c r="F44" s="1190"/>
      <c r="G44" s="1190"/>
      <c r="H44" s="1191"/>
      <c r="I44" s="358" t="s">
        <v>487</v>
      </c>
      <c r="J44" s="359" t="s">
        <v>487</v>
      </c>
      <c r="K44" s="359" t="s">
        <v>487</v>
      </c>
      <c r="L44" s="359" t="s">
        <v>487</v>
      </c>
      <c r="M44" s="360" t="s">
        <v>487</v>
      </c>
    </row>
    <row r="45" spans="2:13" ht="27.75" customHeight="1" x14ac:dyDescent="0.2">
      <c r="B45" s="1186"/>
      <c r="C45" s="1187"/>
      <c r="D45" s="106"/>
      <c r="E45" s="1190" t="s">
        <v>35</v>
      </c>
      <c r="F45" s="1190"/>
      <c r="G45" s="1190"/>
      <c r="H45" s="1191"/>
      <c r="I45" s="358">
        <v>538</v>
      </c>
      <c r="J45" s="359">
        <v>490</v>
      </c>
      <c r="K45" s="359">
        <v>514</v>
      </c>
      <c r="L45" s="359">
        <v>504</v>
      </c>
      <c r="M45" s="360">
        <v>550</v>
      </c>
    </row>
    <row r="46" spans="2:13" ht="27.75" customHeight="1" x14ac:dyDescent="0.2">
      <c r="B46" s="1186"/>
      <c r="C46" s="1187"/>
      <c r="D46" s="107"/>
      <c r="E46" s="1190" t="s">
        <v>36</v>
      </c>
      <c r="F46" s="1190"/>
      <c r="G46" s="1190"/>
      <c r="H46" s="1191"/>
      <c r="I46" s="358" t="s">
        <v>487</v>
      </c>
      <c r="J46" s="359" t="s">
        <v>487</v>
      </c>
      <c r="K46" s="359" t="s">
        <v>487</v>
      </c>
      <c r="L46" s="359" t="s">
        <v>487</v>
      </c>
      <c r="M46" s="360" t="s">
        <v>487</v>
      </c>
    </row>
    <row r="47" spans="2:13" ht="27.75" customHeight="1" x14ac:dyDescent="0.2">
      <c r="B47" s="1186"/>
      <c r="C47" s="1187"/>
      <c r="D47" s="108"/>
      <c r="E47" s="1200" t="s">
        <v>37</v>
      </c>
      <c r="F47" s="1201"/>
      <c r="G47" s="1201"/>
      <c r="H47" s="1202"/>
      <c r="I47" s="358" t="s">
        <v>487</v>
      </c>
      <c r="J47" s="359" t="s">
        <v>487</v>
      </c>
      <c r="K47" s="359" t="s">
        <v>487</v>
      </c>
      <c r="L47" s="359" t="s">
        <v>487</v>
      </c>
      <c r="M47" s="360" t="s">
        <v>487</v>
      </c>
    </row>
    <row r="48" spans="2:13" ht="27.75" customHeight="1" x14ac:dyDescent="0.2">
      <c r="B48" s="1186"/>
      <c r="C48" s="1187"/>
      <c r="D48" s="106"/>
      <c r="E48" s="1190" t="s">
        <v>38</v>
      </c>
      <c r="F48" s="1190"/>
      <c r="G48" s="1190"/>
      <c r="H48" s="1191"/>
      <c r="I48" s="358" t="s">
        <v>487</v>
      </c>
      <c r="J48" s="359" t="s">
        <v>487</v>
      </c>
      <c r="K48" s="359" t="s">
        <v>487</v>
      </c>
      <c r="L48" s="359" t="s">
        <v>487</v>
      </c>
      <c r="M48" s="360" t="s">
        <v>487</v>
      </c>
    </row>
    <row r="49" spans="2:13" ht="27.75" customHeight="1" x14ac:dyDescent="0.2">
      <c r="B49" s="1188"/>
      <c r="C49" s="1189"/>
      <c r="D49" s="106"/>
      <c r="E49" s="1190" t="s">
        <v>39</v>
      </c>
      <c r="F49" s="1190"/>
      <c r="G49" s="1190"/>
      <c r="H49" s="1191"/>
      <c r="I49" s="358" t="s">
        <v>487</v>
      </c>
      <c r="J49" s="359" t="s">
        <v>487</v>
      </c>
      <c r="K49" s="359" t="s">
        <v>487</v>
      </c>
      <c r="L49" s="359" t="s">
        <v>487</v>
      </c>
      <c r="M49" s="360" t="s">
        <v>487</v>
      </c>
    </row>
    <row r="50" spans="2:13" ht="27.75" customHeight="1" x14ac:dyDescent="0.2">
      <c r="B50" s="1184" t="s">
        <v>40</v>
      </c>
      <c r="C50" s="1185"/>
      <c r="D50" s="109"/>
      <c r="E50" s="1190" t="s">
        <v>41</v>
      </c>
      <c r="F50" s="1190"/>
      <c r="G50" s="1190"/>
      <c r="H50" s="1191"/>
      <c r="I50" s="358">
        <v>11108</v>
      </c>
      <c r="J50" s="359">
        <v>9311</v>
      </c>
      <c r="K50" s="359">
        <v>10429</v>
      </c>
      <c r="L50" s="359">
        <v>11494</v>
      </c>
      <c r="M50" s="360">
        <v>14708</v>
      </c>
    </row>
    <row r="51" spans="2:13" ht="27.75" customHeight="1" x14ac:dyDescent="0.2">
      <c r="B51" s="1186"/>
      <c r="C51" s="1187"/>
      <c r="D51" s="106"/>
      <c r="E51" s="1190" t="s">
        <v>42</v>
      </c>
      <c r="F51" s="1190"/>
      <c r="G51" s="1190"/>
      <c r="H51" s="1191"/>
      <c r="I51" s="358" t="s">
        <v>487</v>
      </c>
      <c r="J51" s="359" t="s">
        <v>487</v>
      </c>
      <c r="K51" s="359" t="s">
        <v>487</v>
      </c>
      <c r="L51" s="359" t="s">
        <v>487</v>
      </c>
      <c r="M51" s="360" t="s">
        <v>487</v>
      </c>
    </row>
    <row r="52" spans="2:13" ht="27.75" customHeight="1" x14ac:dyDescent="0.2">
      <c r="B52" s="1188"/>
      <c r="C52" s="1189"/>
      <c r="D52" s="106"/>
      <c r="E52" s="1190" t="s">
        <v>43</v>
      </c>
      <c r="F52" s="1190"/>
      <c r="G52" s="1190"/>
      <c r="H52" s="1191"/>
      <c r="I52" s="358">
        <v>1673</v>
      </c>
      <c r="J52" s="359">
        <v>1517</v>
      </c>
      <c r="K52" s="359">
        <v>1360</v>
      </c>
      <c r="L52" s="359">
        <v>1206</v>
      </c>
      <c r="M52" s="360">
        <v>1060</v>
      </c>
    </row>
    <row r="53" spans="2:13" ht="27.75" customHeight="1" thickBot="1" x14ac:dyDescent="0.25">
      <c r="B53" s="1192" t="s">
        <v>19</v>
      </c>
      <c r="C53" s="1193"/>
      <c r="D53" s="110"/>
      <c r="E53" s="1194" t="s">
        <v>44</v>
      </c>
      <c r="F53" s="1194"/>
      <c r="G53" s="1194"/>
      <c r="H53" s="1195"/>
      <c r="I53" s="361">
        <v>-9633</v>
      </c>
      <c r="J53" s="362">
        <v>-7900</v>
      </c>
      <c r="K53" s="362">
        <v>-9158</v>
      </c>
      <c r="L53" s="362">
        <v>-10291</v>
      </c>
      <c r="M53" s="363">
        <v>-13509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rd1a4fPianJb8i0T9pIgwlu59gXuSqtFBMqxx449mhGjIhcjbbnBLIEG/nMiu0eEfZS1rqyzrxU48yreKtb0Xg==" saltValue="vShJ9zYaWKE8k37znXXL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4355</v>
      </c>
      <c r="G55" s="122">
        <v>4877</v>
      </c>
      <c r="H55" s="123">
        <v>5708</v>
      </c>
    </row>
    <row r="56" spans="2:8" ht="52.5" customHeight="1" x14ac:dyDescent="0.2">
      <c r="B56" s="124"/>
      <c r="C56" s="1213" t="s">
        <v>47</v>
      </c>
      <c r="D56" s="1213"/>
      <c r="E56" s="1214"/>
      <c r="F56" s="125">
        <v>7</v>
      </c>
      <c r="G56" s="125">
        <v>7</v>
      </c>
      <c r="H56" s="126">
        <v>7</v>
      </c>
    </row>
    <row r="57" spans="2:8" ht="53.25" customHeight="1" x14ac:dyDescent="0.2">
      <c r="B57" s="124"/>
      <c r="C57" s="1215" t="s">
        <v>48</v>
      </c>
      <c r="D57" s="1215"/>
      <c r="E57" s="1216"/>
      <c r="F57" s="127">
        <v>13300</v>
      </c>
      <c r="G57" s="127">
        <v>13883</v>
      </c>
      <c r="H57" s="128">
        <v>14275</v>
      </c>
    </row>
    <row r="58" spans="2:8" ht="45.75" customHeight="1" x14ac:dyDescent="0.2">
      <c r="B58" s="129"/>
      <c r="C58" s="1203" t="s">
        <v>557</v>
      </c>
      <c r="D58" s="1204"/>
      <c r="E58" s="1205"/>
      <c r="F58" s="130">
        <v>4269</v>
      </c>
      <c r="G58" s="130">
        <v>4779</v>
      </c>
      <c r="H58" s="131">
        <v>5034</v>
      </c>
    </row>
    <row r="59" spans="2:8" ht="45.75" customHeight="1" x14ac:dyDescent="0.2">
      <c r="B59" s="129"/>
      <c r="C59" s="1203" t="s">
        <v>558</v>
      </c>
      <c r="D59" s="1204"/>
      <c r="E59" s="1205"/>
      <c r="F59" s="130">
        <v>3839</v>
      </c>
      <c r="G59" s="130">
        <v>4005</v>
      </c>
      <c r="H59" s="131">
        <v>4615</v>
      </c>
    </row>
    <row r="60" spans="2:8" ht="45.75" customHeight="1" x14ac:dyDescent="0.2">
      <c r="B60" s="129"/>
      <c r="C60" s="1203" t="s">
        <v>559</v>
      </c>
      <c r="D60" s="1204"/>
      <c r="E60" s="1205"/>
      <c r="F60" s="130">
        <v>3181</v>
      </c>
      <c r="G60" s="130">
        <v>3096</v>
      </c>
      <c r="H60" s="131">
        <v>2712</v>
      </c>
    </row>
    <row r="61" spans="2:8" ht="45.75" customHeight="1" x14ac:dyDescent="0.2">
      <c r="B61" s="129"/>
      <c r="C61" s="1203" t="s">
        <v>560</v>
      </c>
      <c r="D61" s="1204"/>
      <c r="E61" s="1205"/>
      <c r="F61" s="130">
        <v>744</v>
      </c>
      <c r="G61" s="130">
        <v>760</v>
      </c>
      <c r="H61" s="131">
        <v>768</v>
      </c>
    </row>
    <row r="62" spans="2:8" ht="45.75" customHeight="1" thickBot="1" x14ac:dyDescent="0.25">
      <c r="B62" s="132"/>
      <c r="C62" s="1206" t="s">
        <v>561</v>
      </c>
      <c r="D62" s="1207"/>
      <c r="E62" s="1208"/>
      <c r="F62" s="133">
        <v>435</v>
      </c>
      <c r="G62" s="133">
        <v>433</v>
      </c>
      <c r="H62" s="134">
        <v>434</v>
      </c>
    </row>
    <row r="63" spans="2:8" ht="52.5" customHeight="1" thickBot="1" x14ac:dyDescent="0.25">
      <c r="B63" s="135"/>
      <c r="C63" s="1209" t="s">
        <v>49</v>
      </c>
      <c r="D63" s="1209"/>
      <c r="E63" s="1210"/>
      <c r="F63" s="136">
        <v>17662</v>
      </c>
      <c r="G63" s="136">
        <v>18767</v>
      </c>
      <c r="H63" s="137">
        <v>19990</v>
      </c>
    </row>
    <row r="64" spans="2:8" ht="13.2" x14ac:dyDescent="0.2"/>
  </sheetData>
  <sheetProtection algorithmName="SHA-512" hashValue="RI+Js4/krh2Qx4IM6rlACI9ZgMgvh1CmIU5XN7FIP+azZzeFC5hpCClEK/i9X1IAG4+B8ootrea/ndnFVnMQtg==" saltValue="mAR/CW9MJ8LEPZoIhkud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200745</v>
      </c>
      <c r="E3" s="156"/>
      <c r="F3" s="157">
        <v>190274</v>
      </c>
      <c r="G3" s="158"/>
      <c r="H3" s="159"/>
    </row>
    <row r="4" spans="1:8" x14ac:dyDescent="0.2">
      <c r="A4" s="160"/>
      <c r="B4" s="161"/>
      <c r="C4" s="162"/>
      <c r="D4" s="163">
        <v>191416</v>
      </c>
      <c r="E4" s="164"/>
      <c r="F4" s="165">
        <v>88584</v>
      </c>
      <c r="G4" s="166"/>
      <c r="H4" s="167"/>
    </row>
    <row r="5" spans="1:8" x14ac:dyDescent="0.2">
      <c r="A5" s="148" t="s">
        <v>519</v>
      </c>
      <c r="B5" s="153"/>
      <c r="C5" s="154"/>
      <c r="D5" s="155">
        <v>100803</v>
      </c>
      <c r="E5" s="156"/>
      <c r="F5" s="157">
        <v>200194</v>
      </c>
      <c r="G5" s="158"/>
      <c r="H5" s="159"/>
    </row>
    <row r="6" spans="1:8" x14ac:dyDescent="0.2">
      <c r="A6" s="160"/>
      <c r="B6" s="161"/>
      <c r="C6" s="162"/>
      <c r="D6" s="163">
        <v>95549</v>
      </c>
      <c r="E6" s="164"/>
      <c r="F6" s="165">
        <v>106422</v>
      </c>
      <c r="G6" s="166"/>
      <c r="H6" s="167"/>
    </row>
    <row r="7" spans="1:8" x14ac:dyDescent="0.2">
      <c r="A7" s="148" t="s">
        <v>520</v>
      </c>
      <c r="B7" s="153"/>
      <c r="C7" s="154"/>
      <c r="D7" s="155">
        <v>146514</v>
      </c>
      <c r="E7" s="156"/>
      <c r="F7" s="157">
        <v>196914</v>
      </c>
      <c r="G7" s="158"/>
      <c r="H7" s="159"/>
    </row>
    <row r="8" spans="1:8" x14ac:dyDescent="0.2">
      <c r="A8" s="160"/>
      <c r="B8" s="161"/>
      <c r="C8" s="162"/>
      <c r="D8" s="163">
        <v>112038</v>
      </c>
      <c r="E8" s="164"/>
      <c r="F8" s="165">
        <v>98966</v>
      </c>
      <c r="G8" s="166"/>
      <c r="H8" s="167"/>
    </row>
    <row r="9" spans="1:8" x14ac:dyDescent="0.2">
      <c r="A9" s="148" t="s">
        <v>521</v>
      </c>
      <c r="B9" s="153"/>
      <c r="C9" s="154"/>
      <c r="D9" s="155">
        <v>170770</v>
      </c>
      <c r="E9" s="156"/>
      <c r="F9" s="157">
        <v>204757</v>
      </c>
      <c r="G9" s="158"/>
      <c r="H9" s="159"/>
    </row>
    <row r="10" spans="1:8" x14ac:dyDescent="0.2">
      <c r="A10" s="160"/>
      <c r="B10" s="161"/>
      <c r="C10" s="162"/>
      <c r="D10" s="163">
        <v>154812</v>
      </c>
      <c r="E10" s="164"/>
      <c r="F10" s="165">
        <v>106071</v>
      </c>
      <c r="G10" s="166"/>
      <c r="H10" s="167"/>
    </row>
    <row r="11" spans="1:8" x14ac:dyDescent="0.2">
      <c r="A11" s="148" t="s">
        <v>522</v>
      </c>
      <c r="B11" s="153"/>
      <c r="C11" s="154"/>
      <c r="D11" s="155">
        <v>227072</v>
      </c>
      <c r="E11" s="156"/>
      <c r="F11" s="157">
        <v>194971</v>
      </c>
      <c r="G11" s="158"/>
      <c r="H11" s="159"/>
    </row>
    <row r="12" spans="1:8" x14ac:dyDescent="0.2">
      <c r="A12" s="160"/>
      <c r="B12" s="161"/>
      <c r="C12" s="168"/>
      <c r="D12" s="163">
        <v>193549</v>
      </c>
      <c r="E12" s="164"/>
      <c r="F12" s="165">
        <v>105966</v>
      </c>
      <c r="G12" s="166"/>
      <c r="H12" s="167"/>
    </row>
    <row r="13" spans="1:8" x14ac:dyDescent="0.2">
      <c r="A13" s="148"/>
      <c r="B13" s="153"/>
      <c r="C13" s="169"/>
      <c r="D13" s="170">
        <v>169181</v>
      </c>
      <c r="E13" s="171"/>
      <c r="F13" s="172">
        <v>197422</v>
      </c>
      <c r="G13" s="173"/>
      <c r="H13" s="159"/>
    </row>
    <row r="14" spans="1:8" x14ac:dyDescent="0.2">
      <c r="A14" s="160"/>
      <c r="B14" s="161"/>
      <c r="C14" s="162"/>
      <c r="D14" s="163">
        <v>149473</v>
      </c>
      <c r="E14" s="164"/>
      <c r="F14" s="165">
        <v>101202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5.6</v>
      </c>
      <c r="C19" s="174">
        <f>ROUND(VALUE(SUBSTITUTE(実質収支比率等に係る経年分析!G$48,"▲","-")),2)</f>
        <v>4.8600000000000003</v>
      </c>
      <c r="D19" s="174">
        <f>ROUND(VALUE(SUBSTITUTE(実質収支比率等に係る経年分析!H$48,"▲","-")),2)</f>
        <v>11.43</v>
      </c>
      <c r="E19" s="174">
        <f>ROUND(VALUE(SUBSTITUTE(実質収支比率等に係る経年分析!I$48,"▲","-")),2)</f>
        <v>8.3699999999999992</v>
      </c>
      <c r="F19" s="174">
        <f>ROUND(VALUE(SUBSTITUTE(実質収支比率等に係る経年分析!J$48,"▲","-")),2)</f>
        <v>5.64</v>
      </c>
    </row>
    <row r="20" spans="1:11" x14ac:dyDescent="0.2">
      <c r="A20" s="174" t="s">
        <v>53</v>
      </c>
      <c r="B20" s="174">
        <f>ROUND(VALUE(SUBSTITUTE(実質収支比率等に係る経年分析!F$47,"▲","-")),2)</f>
        <v>100.01</v>
      </c>
      <c r="C20" s="174">
        <f>ROUND(VALUE(SUBSTITUTE(実質収支比率等に係る経年分析!G$47,"▲","-")),2)</f>
        <v>114</v>
      </c>
      <c r="D20" s="174">
        <f>ROUND(VALUE(SUBSTITUTE(実質収支比率等に係る経年分析!H$47,"▲","-")),2)</f>
        <v>129.24</v>
      </c>
      <c r="E20" s="174">
        <f>ROUND(VALUE(SUBSTITUTE(実質収支比率等に係る経年分析!I$47,"▲","-")),2)</f>
        <v>149.81</v>
      </c>
      <c r="F20" s="174">
        <f>ROUND(VALUE(SUBSTITUTE(実質収支比率等に係る経年分析!J$47,"▲","-")),2)</f>
        <v>126.55</v>
      </c>
    </row>
    <row r="21" spans="1:11" x14ac:dyDescent="0.2">
      <c r="A21" s="174" t="s">
        <v>54</v>
      </c>
      <c r="B21" s="174">
        <f>IF(ISNUMBER(VALUE(SUBSTITUTE(実質収支比率等に係る経年分析!F$49,"▲","-"))),ROUND(VALUE(SUBSTITUTE(実質収支比率等に係る経年分析!F$49,"▲","-")),2),NA())</f>
        <v>9.3800000000000008</v>
      </c>
      <c r="C21" s="174">
        <f>IF(ISNUMBER(VALUE(SUBSTITUTE(実質収支比率等に係る経年分析!G$49,"▲","-"))),ROUND(VALUE(SUBSTITUTE(実質収支比率等に係る経年分析!G$49,"▲","-")),2),NA())</f>
        <v>7.92</v>
      </c>
      <c r="D21" s="174">
        <f>IF(ISNUMBER(VALUE(SUBSTITUTE(実質収支比率等に係る経年分析!H$49,"▲","-"))),ROUND(VALUE(SUBSTITUTE(実質収支比率等に係る経年分析!H$49,"▲","-")),2),NA())</f>
        <v>15.34</v>
      </c>
      <c r="E21" s="174">
        <f>IF(ISNUMBER(VALUE(SUBSTITUTE(実質収支比率等に係る経年分析!I$49,"▲","-"))),ROUND(VALUE(SUBSTITUTE(実質収支比率等に係る経年分析!I$49,"▲","-")),2),NA())</f>
        <v>12.58</v>
      </c>
      <c r="F21" s="174">
        <f>IF(ISNUMBER(VALUE(SUBSTITUTE(実質収支比率等に係る経年分析!J$49,"▲","-"))),ROUND(VALUE(SUBSTITUTE(実質収支比率等に係る経年分析!J$49,"▲","-")),2),NA())</f>
        <v>18.03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1.41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0.42</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0.69</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1.1499999999999999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4.8499999999999996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5.63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191</v>
      </c>
      <c r="E42" s="176"/>
      <c r="F42" s="176"/>
      <c r="G42" s="176">
        <f>'実質公債費比率（分子）の構造'!L$52</f>
        <v>179</v>
      </c>
      <c r="H42" s="176"/>
      <c r="I42" s="176"/>
      <c r="J42" s="176">
        <f>'実質公債費比率（分子）の構造'!M$52</f>
        <v>172</v>
      </c>
      <c r="K42" s="176"/>
      <c r="L42" s="176"/>
      <c r="M42" s="176">
        <f>'実質公債費比率（分子）の構造'!N$52</f>
        <v>168</v>
      </c>
      <c r="N42" s="176"/>
      <c r="O42" s="176"/>
      <c r="P42" s="176">
        <f>'実質公債費比率（分子）の構造'!O$52</f>
        <v>156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220</v>
      </c>
      <c r="C46" s="176"/>
      <c r="D46" s="176"/>
      <c r="E46" s="176">
        <f>'実質公債費比率（分子）の構造'!L$48</f>
        <v>109</v>
      </c>
      <c r="F46" s="176"/>
      <c r="G46" s="176"/>
      <c r="H46" s="176">
        <f>'実質公債費比率（分子）の構造'!M$48</f>
        <v>193</v>
      </c>
      <c r="I46" s="176"/>
      <c r="J46" s="176"/>
      <c r="K46" s="176">
        <f>'実質公債費比率（分子）の構造'!N$48</f>
        <v>206</v>
      </c>
      <c r="L46" s="176"/>
      <c r="M46" s="176"/>
      <c r="N46" s="176">
        <f>'実質公債費比率（分子）の構造'!O$48</f>
        <v>199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t="str">
        <f>'実質公債費比率（分子）の構造'!K$45</f>
        <v>-</v>
      </c>
      <c r="C49" s="176"/>
      <c r="D49" s="176"/>
      <c r="E49" s="176" t="str">
        <f>'実質公債費比率（分子）の構造'!L$45</f>
        <v>-</v>
      </c>
      <c r="F49" s="176"/>
      <c r="G49" s="176"/>
      <c r="H49" s="176">
        <f>'実質公債費比率（分子）の構造'!M$45</f>
        <v>4</v>
      </c>
      <c r="I49" s="176"/>
      <c r="J49" s="176"/>
      <c r="K49" s="176">
        <f>'実質公債費比率（分子）の構造'!N$45</f>
        <v>4</v>
      </c>
      <c r="L49" s="176"/>
      <c r="M49" s="176"/>
      <c r="N49" s="176">
        <f>'実質公債費比率（分子）の構造'!O$45</f>
        <v>4</v>
      </c>
      <c r="O49" s="176"/>
      <c r="P49" s="176"/>
    </row>
    <row r="50" spans="1:16" x14ac:dyDescent="0.2">
      <c r="A50" s="176" t="s">
        <v>67</v>
      </c>
      <c r="B50" s="176" t="e">
        <f>NA()</f>
        <v>#N/A</v>
      </c>
      <c r="C50" s="176">
        <f>IF(ISNUMBER('実質公債費比率（分子）の構造'!K$53),'実質公債費比率（分子）の構造'!K$53,NA())</f>
        <v>29</v>
      </c>
      <c r="D50" s="176" t="e">
        <f>NA()</f>
        <v>#N/A</v>
      </c>
      <c r="E50" s="176" t="e">
        <f>NA()</f>
        <v>#N/A</v>
      </c>
      <c r="F50" s="176">
        <f>IF(ISNUMBER('実質公債費比率（分子）の構造'!L$53),'実質公債費比率（分子）の構造'!L$53,NA())</f>
        <v>-70</v>
      </c>
      <c r="G50" s="176" t="e">
        <f>NA()</f>
        <v>#N/A</v>
      </c>
      <c r="H50" s="176" t="e">
        <f>NA()</f>
        <v>#N/A</v>
      </c>
      <c r="I50" s="176">
        <f>IF(ISNUMBER('実質公債費比率（分子）の構造'!M$53),'実質公債費比率（分子）の構造'!M$53,NA())</f>
        <v>25</v>
      </c>
      <c r="J50" s="176" t="e">
        <f>NA()</f>
        <v>#N/A</v>
      </c>
      <c r="K50" s="176" t="e">
        <f>NA()</f>
        <v>#N/A</v>
      </c>
      <c r="L50" s="176">
        <f>IF(ISNUMBER('実質公債費比率（分子）の構造'!N$53),'実質公債費比率（分子）の構造'!N$53,NA())</f>
        <v>42</v>
      </c>
      <c r="M50" s="176" t="e">
        <f>NA()</f>
        <v>#N/A</v>
      </c>
      <c r="N50" s="176" t="e">
        <f>NA()</f>
        <v>#N/A</v>
      </c>
      <c r="O50" s="176">
        <f>IF(ISNUMBER('実質公債費比率（分子）の構造'!O$53),'実質公債費比率（分子）の構造'!O$53,NA())</f>
        <v>47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1673</v>
      </c>
      <c r="E56" s="175"/>
      <c r="F56" s="175"/>
      <c r="G56" s="175">
        <f>'将来負担比率（分子）の構造'!J$52</f>
        <v>1517</v>
      </c>
      <c r="H56" s="175"/>
      <c r="I56" s="175"/>
      <c r="J56" s="175">
        <f>'将来負担比率（分子）の構造'!K$52</f>
        <v>1360</v>
      </c>
      <c r="K56" s="175"/>
      <c r="L56" s="175"/>
      <c r="M56" s="175">
        <f>'将来負担比率（分子）の構造'!L$52</f>
        <v>1206</v>
      </c>
      <c r="N56" s="175"/>
      <c r="O56" s="175"/>
      <c r="P56" s="175">
        <f>'将来負担比率（分子）の構造'!M$52</f>
        <v>1060</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11108</v>
      </c>
      <c r="E58" s="175"/>
      <c r="F58" s="175"/>
      <c r="G58" s="175">
        <f>'将来負担比率（分子）の構造'!J$50</f>
        <v>9311</v>
      </c>
      <c r="H58" s="175"/>
      <c r="I58" s="175"/>
      <c r="J58" s="175">
        <f>'将来負担比率（分子）の構造'!K$50</f>
        <v>10429</v>
      </c>
      <c r="K58" s="175"/>
      <c r="L58" s="175"/>
      <c r="M58" s="175">
        <f>'将来負担比率（分子）の構造'!L$50</f>
        <v>11494</v>
      </c>
      <c r="N58" s="175"/>
      <c r="O58" s="175"/>
      <c r="P58" s="175">
        <f>'将来負担比率（分子）の構造'!M$50</f>
        <v>14708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538</v>
      </c>
      <c r="C62" s="175"/>
      <c r="D62" s="175"/>
      <c r="E62" s="175">
        <f>'将来負担比率（分子）の構造'!J$45</f>
        <v>490</v>
      </c>
      <c r="F62" s="175"/>
      <c r="G62" s="175"/>
      <c r="H62" s="175">
        <f>'将来負担比率（分子）の構造'!K$45</f>
        <v>514</v>
      </c>
      <c r="I62" s="175"/>
      <c r="J62" s="175"/>
      <c r="K62" s="175">
        <f>'将来負担比率（分子）の構造'!L$45</f>
        <v>504</v>
      </c>
      <c r="L62" s="175"/>
      <c r="M62" s="175"/>
      <c r="N62" s="175">
        <f>'将来負担比率（分子）の構造'!M$45</f>
        <v>550</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2610</v>
      </c>
      <c r="C64" s="175"/>
      <c r="D64" s="175"/>
      <c r="E64" s="175">
        <f>'将来負担比率（分子）の構造'!J$43</f>
        <v>2439</v>
      </c>
      <c r="F64" s="175"/>
      <c r="G64" s="175"/>
      <c r="H64" s="175">
        <f>'将来負担比率（分子）の構造'!K$43</f>
        <v>2110</v>
      </c>
      <c r="I64" s="175"/>
      <c r="J64" s="175"/>
      <c r="K64" s="175">
        <f>'将来負担比率（分子）の構造'!L$43</f>
        <v>1900</v>
      </c>
      <c r="L64" s="175"/>
      <c r="M64" s="175"/>
      <c r="N64" s="175">
        <f>'将来負担比率（分子）の構造'!M$43</f>
        <v>1710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t="str">
        <f>'将来負担比率（分子）の構造'!I$41</f>
        <v>-</v>
      </c>
      <c r="C66" s="175"/>
      <c r="D66" s="175"/>
      <c r="E66" s="175" t="str">
        <f>'将来負担比率（分子）の構造'!J$41</f>
        <v>-</v>
      </c>
      <c r="F66" s="175"/>
      <c r="G66" s="175"/>
      <c r="H66" s="175">
        <f>'将来負担比率（分子）の構造'!K$41</f>
        <v>8</v>
      </c>
      <c r="I66" s="175"/>
      <c r="J66" s="175"/>
      <c r="K66" s="175">
        <f>'将来負担比率（分子）の構造'!L$41</f>
        <v>4</v>
      </c>
      <c r="L66" s="175"/>
      <c r="M66" s="175"/>
      <c r="N66" s="175" t="str">
        <f>'将来負担比率（分子）の構造'!M$41</f>
        <v>-</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4355</v>
      </c>
      <c r="C72" s="179">
        <f>基金残高に係る経年分析!G55</f>
        <v>4877</v>
      </c>
      <c r="D72" s="179">
        <f>基金残高に係る経年分析!H55</f>
        <v>5708</v>
      </c>
    </row>
    <row r="73" spans="1:16" x14ac:dyDescent="0.2">
      <c r="A73" s="178" t="s">
        <v>74</v>
      </c>
      <c r="B73" s="179">
        <f>基金残高に係る経年分析!F56</f>
        <v>7</v>
      </c>
      <c r="C73" s="179">
        <f>基金残高に係る経年分析!G56</f>
        <v>7</v>
      </c>
      <c r="D73" s="179">
        <f>基金残高に係る経年分析!H56</f>
        <v>7</v>
      </c>
    </row>
    <row r="74" spans="1:16" x14ac:dyDescent="0.2">
      <c r="A74" s="178" t="s">
        <v>75</v>
      </c>
      <c r="B74" s="179">
        <f>基金残高に係る経年分析!F57</f>
        <v>13300</v>
      </c>
      <c r="C74" s="179">
        <f>基金残高に係る経年分析!G57</f>
        <v>13883</v>
      </c>
      <c r="D74" s="179">
        <f>基金残高に係る経年分析!H57</f>
        <v>14275</v>
      </c>
    </row>
  </sheetData>
  <sheetProtection algorithmName="SHA-512" hashValue="e/qEp+Ahie/3Q+g0I95Ub9lGvqSy0JBHKcUo6WTdZyecDmJNQejh4Kdey955EIqAr9+vQMKf1zpqW+5CCeBnBA==" saltValue="ro3XeksJNo3sEvquYm40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2025-02-19T05:03:42Z</dcterms:created>
  <dcterms:modified xsi:type="dcterms:W3CDTF">2025-03-24T04:12:54Z</dcterms:modified>
  <cp:category/>
</cp:coreProperties>
</file>