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562049DB-D29A-43CE-AC20-208D1AF37588}"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U34" i="10"/>
  <c r="U35" i="10" s="1"/>
  <c r="U36" i="10" s="1"/>
  <c r="C34" i="10"/>
  <c r="AM34" i="10" l="1"/>
  <c r="AM35" i="10" s="1"/>
  <c r="AM36" i="10" s="1"/>
  <c r="AM37" i="10" s="1"/>
  <c r="BE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<sst xmlns="http://schemas.openxmlformats.org/spreadsheetml/2006/main" count="1111" uniqueCount="570">
  <si>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</si>
  <si>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</si>
  <si>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</si>
  <si>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</si>
  <si>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</si>
  <si>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</si>
  <si>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</si>
  <si>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</si>
  <si>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</si>
  <si>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</si>
  <si>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</si>
  <si>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</si>
  <si>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</si>
  <si>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</si>
  <si>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</si>
  <si>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</si>
  <si>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</si>
  <si>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</si>
  <si>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</si>
  <si>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</si>
  <si>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</si>
  <si>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</si>
  <si>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</si>
  <si>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</si>
  <si>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</si>
  <si>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</si>
  <si>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</si>
  <si>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</si>
  <si>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</si>
  <si>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</si>
  <si>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</si>
  <si>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</si>
  <si>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</si>
  <si>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</si>
  <si>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</si>
  <si>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</si>
  <si>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</si>
  <si>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</si>
  <si>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</si>
  <si>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</si>
  <si>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</si>
  <si>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</si>
  <si>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</si>
  <si>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</si>
  <si>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</si>
  <si>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</si>
  <si>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</si>
  <si>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</si>
  <si>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</si>
  <si>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</si>
  <si>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</si>
  <si>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</si>
  <si>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</si>
  <si>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</si>
  <si>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</si>
  <si>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</si>
  <si>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</si>
  <si>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</si>
  <si>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</si>
  <si>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</si>
  <si>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</si>
  <si>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</si>
  <si>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</si>
  <si>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</si>
  <si>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</si>
  <si>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</si>
  <si>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</si>
  <si>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</si>
  <si>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</si>
  <si>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</si>
  <si>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</si>
  <si>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</si>
  <si>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</si>
  <si>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</si>
  <si>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</si>
  <si>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</si>
  <si>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</si>
  <si>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</si>
  <si>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</si>
  <si>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</si>
  <si>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</si>
  <si>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</si>
  <si>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</si>
  <si>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</si>
  <si>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</si>
  <si>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</si>
  <si>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</si>
  <si>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</si>
  <si>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</si>
  <si>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</si>
  <si>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</si>
  <si>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</si>
  <si>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</si>
  <si>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</si>
  <si>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有田町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</si>
  <si>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</si>
  <si>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</si>
  <si>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</si>
  <si>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</si>
  <si>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</si>
  <si>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</si>
  <si>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</si>
  <si>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</si>
  <si>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</si>
  <si>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</si>
  <si>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</si>
  <si>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</si>
  <si>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</si>
  <si>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</si>
  <si>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</si>
  <si>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</si>
  <si>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</si>
  <si>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</si>
  <si>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</si>
  <si>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</si>
  <si>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</si>
  <si>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</si>
  <si>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</si>
  <si>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</si>
  <si>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</si>
  <si>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</si>
  <si>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</si>
  <si>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</si>
  <si>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</si>
  <si>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</si>
  <si>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</si>
  <si>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</si>
  <si>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</si>
  <si>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</si>
  <si>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</si>
  <si>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</si>
  <si>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</si>
  <si>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</si>
  <si>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</si>
  <si>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</si>
  <si>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</si>
  <si>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</si>
  <si>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</si>
  <si>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</si>
  <si>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</si>
  <si>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</si>
  <si>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</si>
  <si>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</si>
  <si>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</si>
  <si>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</si>
  <si>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</si>
  <si>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</si>
  <si>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</si>
  <si>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</si>
  <si>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</si>
  <si>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</si>
  <si>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</si>
  <si>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</si>
  <si>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</si>
  <si>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</si>
  <si>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</si>
  <si>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</si>
  <si>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</si>
  <si>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</si>
  <si>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</si>
  <si>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</si>
  <si>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</si>
  <si>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</si>
  <si>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</si>
  <si>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</si>
  <si>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</si>
  <si>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</si>
  <si>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</si>
  <si>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</si>
  <si>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</si>
  <si>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</si>
  <si>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</si>
  <si>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</si>
  <si>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</si>
  <si>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</si>
  <si>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</si>
  <si>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</si>
  <si>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</si>
  <si>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</si>
  <si>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</si>
  <si>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</si>
  <si>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</si>
  <si>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</si>
  <si>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</si>
  <si>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</si>
  <si>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</si>
  <si>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</si>
  <si>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</si>
  <si>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</si>
  <si>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</si>
  <si>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</si>
  <si>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</si>
  <si>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</si>
  <si>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</si>
  <si>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</si>
  <si>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</si>
  <si>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</si>
  <si>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</si>
  <si>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</si>
  <si>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</si>
  <si>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</si>
  <si>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</si>
  <si>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</si>
  <si>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</si>
  <si>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佐賀県有田町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</si>
  <si>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</si>
  <si>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</si>
  <si>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</si>
  <si>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</si>
  <si>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</si>
  <si>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</si>
  <si>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</si>
  <si>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</si>
  <si>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</si>
  <si>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</si>
  <si>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</si>
  <si>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</si>
  <si>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</si>
  <si>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</si>
  <si>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</si>
  <si>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</si>
  <si>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</si>
  <si>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</si>
  <si>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</si>
  <si>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</si>
  <si>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</si>
  <si>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</si>
  <si>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</si>
  <si>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</si>
  <si>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</si>
  <si>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</si>
  <si>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</si>
  <si>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</si>
  <si>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</si>
  <si>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</si>
  <si>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</si>
  <si>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</si>
  <si>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</si>
  <si>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</si>
  <si>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</si>
  <si>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</si>
  <si>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</si>
  <si>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</si>
  <si>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</si>
  <si>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</si>
  <si>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</si>
  <si>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</si>
  <si>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</si>
  <si>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</si>
  <si>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</si>
  <si>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</si>
  <si>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</si>
  <si>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</si>
  <si>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</si>
  <si>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</si>
  <si>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</si>
  <si>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</si>
  <si>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</si>
  <si>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</si>
  <si>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</si>
  <si>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</si>
  <si>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</si>
  <si>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</si>
  <si>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</si>
  <si>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</si>
  <si>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</si>
  <si>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</si>
  <si>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</si>
  <si>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</si>
  <si>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</si>
  <si>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</si>
  <si>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</si>
  <si>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</si>
  <si>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</si>
  <si>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</si>
  <si>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</si>
  <si>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</si>
  <si>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</si>
  <si>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</si>
  <si>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</si>
  <si>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</si>
  <si>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</si>
  <si>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</si>
  <si>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</si>
  <si>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</si>
  <si>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</si>
  <si>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</si>
  <si>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</si>
  <si>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</si>
  <si>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</si>
  <si>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</si>
  <si>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</si>
  <si>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</si>
  <si>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</si>
  <si>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</si>
  <si>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</si>
  <si>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</si>
  <si>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</si>
  <si>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</si>
  <si>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</si>
  <si>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</si>
  <si>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</si>
  <si>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</si>
  <si>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</si>
  <si>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</si>
  <si>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</si>
  <si>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</si>
  <si>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</si>
  <si>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</si>
  <si>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</si>
  <si>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</si>
  <si>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</si>
  <si>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</si>
  <si>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</si>
  <si>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</si>
  <si>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</si>
  <si>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</si>
  <si>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</si>
  <si>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</si>
  <si>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</si>
  <si>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</si>
  <si>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</si>
  <si>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</si>
  <si>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</si>
  <si>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</si>
  <si>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</si>
  <si>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</si>
  <si>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</si>
  <si>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</si>
  <si>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</si>
  <si>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</si>
  <si>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</si>
  <si>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</si>
  <si>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</si>
  <si>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</si>
  <si>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</si>
  <si>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</si>
  <si>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</si>
  <si>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</si>
  <si>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</si>
  <si>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</si>
  <si>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</si>
  <si>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</si>
  <si>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</si>
  <si>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</si>
  <si>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</si>
  <si>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</si>
  <si>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</si>
  <si>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</si>
  <si>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</si>
  <si>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</si>
  <si>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</si>
  <si>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</si>
  <si>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</si>
  <si>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</si>
  <si>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佐賀県有田町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</si>
  <si>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</si>
  <si>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</si>
  <si>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</si>
  <si>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</si>
  <si>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</si>
  <si>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</si>
  <si>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</si>
  <si>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</si>
  <si>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</si>
  <si>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</si>
  <si>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</si>
  <si>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</si>
  <si>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</si>
  <si>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</si>
  <si>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</si>
  <si>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</si>
  <si>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</si>
  <si>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</si>
  <si>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</si>
  <si>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</si>
  <si>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</si>
  <si>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</si>
  <si>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</si>
  <si>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</si>
  <si>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</si>
  <si>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</si>
  <si>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</si>
  <si>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</si>
  <si>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</si>
  <si>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</si>
  <si>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</si>
  <si>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</si>
  <si>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</si>
  <si>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有田町国民健康保険特別会計</t>
    <phoneticPr fontId="5"/>
  </si>
  <si>
    <t>有田町介護保険特別会計</t>
    <phoneticPr fontId="5"/>
  </si>
  <si>
    <t>有田町後期高齢者医療特別会計</t>
    <phoneticPr fontId="5"/>
  </si>
  <si>
    <t>有田町水道事業会計</t>
    <phoneticPr fontId="5"/>
  </si>
  <si>
    <t>法適用企業</t>
    <phoneticPr fontId="5"/>
  </si>
  <si>
    <t>有田町公共下水道事業会計</t>
    <phoneticPr fontId="5"/>
  </si>
  <si>
    <t>有田町浄化槽整備推進事業会計</t>
    <phoneticPr fontId="5"/>
  </si>
  <si>
    <t>有田町農業集落排水事業会計</t>
    <phoneticPr fontId="5"/>
  </si>
  <si>
    <t>有田南部工業団地造成事業特別会計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</si>
  <si>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</si>
  <si>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</si>
  <si>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</si>
  <si>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</si>
  <si>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</si>
  <si>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</si>
  <si>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</si>
  <si>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</si>
  <si>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</si>
  <si>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</si>
  <si>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</si>
  <si>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</si>
  <si>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</si>
  <si>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</si>
  <si>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</si>
  <si>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</si>
  <si>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</si>
  <si>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</si>
  <si>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</si>
  <si>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</si>
  <si>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</si>
  <si>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</si>
  <si>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</si>
  <si>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</si>
  <si>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</si>
  <si>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</si>
  <si>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</si>
  <si>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</si>
  <si>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</si>
  <si>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</si>
  <si>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</si>
  <si>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</si>
  <si>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</si>
  <si>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</si>
  <si>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</si>
  <si>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</si>
  <si>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</si>
  <si>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</si>
  <si>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</si>
  <si>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</si>
  <si>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</si>
  <si>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</si>
  <si>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</si>
  <si>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</si>
  <si>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</si>
  <si>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</si>
  <si>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</si>
  <si>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</si>
  <si>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</si>
  <si>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</si>
  <si>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</si>
  <si>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</si>
  <si>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</si>
  <si>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</si>
  <si>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</si>
  <si>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</si>
  <si>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</si>
  <si>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</si>
  <si>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</si>
  <si>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</si>
  <si>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</si>
  <si>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</si>
  <si>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</si>
  <si>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</si>
  <si>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</si>
  <si>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</si>
  <si>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</si>
  <si>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</si>
  <si>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</si>
  <si>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</si>
  <si>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</si>
  <si>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</si>
  <si>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</si>
  <si>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</si>
  <si>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</si>
  <si>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</si>
  <si>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</si>
  <si>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</si>
  <si>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</si>
  <si>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</si>
  <si>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</si>
  <si>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</si>
  <si>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</si>
  <si>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</si>
  <si>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</si>
  <si>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</si>
  <si>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</si>
  <si>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</si>
  <si>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</si>
  <si>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</si>
  <si>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</si>
  <si>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</si>
  <si>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</si>
  <si>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</si>
  <si>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</si>
  <si>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</si>
  <si>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</si>
  <si>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</si>
  <si>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</si>
  <si>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</si>
  <si>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</si>
  <si>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</si>
  <si>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</si>
  <si>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</si>
  <si>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</si>
  <si>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</si>
  <si>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</si>
  <si>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</si>
  <si>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</si>
  <si>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</si>
  <si>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</si>
  <si>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</si>
  <si>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</si>
  <si>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</si>
  <si>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</si>
  <si>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</si>
  <si>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</si>
  <si>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</si>
  <si>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</si>
  <si>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</si>
  <si>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</si>
  <si>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</si>
  <si>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</si>
  <si>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</si>
  <si>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</si>
  <si>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</si>
  <si>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</si>
  <si>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</si>
  <si>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</si>
  <si>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</si>
  <si>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</si>
  <si>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</si>
  <si>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</si>
  <si>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</si>
  <si>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</si>
  <si>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</si>
  <si>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1.07</t>
  </si>
  <si>
    <t>▲ 0.69</t>
  </si>
  <si>
    <t>有田町水道事業会計</t>
  </si>
  <si>
    <t>一般会計</t>
  </si>
  <si>
    <t>有田町浄化槽整備推進事業会計</t>
  </si>
  <si>
    <t>有田町公共下水道事業会計</t>
  </si>
  <si>
    <t>有田町介護保険特別会計</t>
  </si>
  <si>
    <t>有田町国民健康保険特別会計</t>
  </si>
  <si>
    <t>有田町農業集落排水事業会計</t>
  </si>
  <si>
    <t>有田町後期高齢者医療特別会計</t>
  </si>
  <si>
    <t>その他会計（赤字）</t>
  </si>
  <si>
    <t>その他会計（黒字）</t>
  </si>
  <si>
    <t>R01</t>
    <phoneticPr fontId="5"/>
  </si>
  <si>
    <t>R02</t>
    <phoneticPr fontId="5"/>
  </si>
  <si>
    <t>R03</t>
    <phoneticPr fontId="5"/>
  </si>
  <si>
    <t>R04</t>
    <phoneticPr fontId="5"/>
  </si>
  <si>
    <t>R05</t>
    <phoneticPr fontId="5"/>
  </si>
  <si>
    <t>○</t>
    <phoneticPr fontId="10"/>
  </si>
  <si>
    <t>有田町土地開発公社</t>
    <rPh sb="0" eb="3">
      <t>アリタチョウ</t>
    </rPh>
    <rPh sb="3" eb="5">
      <t>トチ</t>
    </rPh>
    <rPh sb="5" eb="7">
      <t>カイハツ</t>
    </rPh>
    <rPh sb="7" eb="9">
      <t>コウシャ</t>
    </rPh>
    <phoneticPr fontId="10"/>
  </si>
  <si>
    <t>窯業教育振興会</t>
    <rPh sb="0" eb="2">
      <t>ヨウギョウ</t>
    </rPh>
    <rPh sb="2" eb="4">
      <t>キョウイク</t>
    </rPh>
    <rPh sb="4" eb="6">
      <t>シンコウ</t>
    </rPh>
    <rPh sb="6" eb="7">
      <t>カイ</t>
    </rPh>
    <phoneticPr fontId="10"/>
  </si>
  <si>
    <t>有田町ふるさと応援基金</t>
    <rPh sb="0" eb="3">
      <t>アリタチョウ</t>
    </rPh>
    <rPh sb="7" eb="11">
      <t>オウエンキキン</t>
    </rPh>
    <phoneticPr fontId="5"/>
  </si>
  <si>
    <t>合併振興基金</t>
    <rPh sb="0" eb="6">
      <t>ガッペイシンコウキキン</t>
    </rPh>
    <phoneticPr fontId="2"/>
  </si>
  <si>
    <t>教育施設整備基金</t>
    <rPh sb="0" eb="2">
      <t>キョウイク</t>
    </rPh>
    <rPh sb="2" eb="4">
      <t>シセツ</t>
    </rPh>
    <rPh sb="4" eb="8">
      <t>セイビキキン</t>
    </rPh>
    <phoneticPr fontId="2"/>
  </si>
  <si>
    <t>有田町病院事業清算基金</t>
    <rPh sb="0" eb="3">
      <t>アリタチョウ</t>
    </rPh>
    <rPh sb="3" eb="5">
      <t>ビョウイン</t>
    </rPh>
    <rPh sb="5" eb="7">
      <t>ジギョウ</t>
    </rPh>
    <rPh sb="7" eb="9">
      <t>セイサン</t>
    </rPh>
    <rPh sb="9" eb="11">
      <t>キキン</t>
    </rPh>
    <phoneticPr fontId="2"/>
  </si>
  <si>
    <t>庁舎等施設整備基金</t>
    <rPh sb="0" eb="3">
      <t>チョウシャトウ</t>
    </rPh>
    <rPh sb="3" eb="7">
      <t>シセツセイビ</t>
    </rPh>
    <rPh sb="7" eb="9">
      <t>キキン</t>
    </rPh>
    <phoneticPr fontId="2"/>
  </si>
  <si>
    <t>有田磁石場組合</t>
    <rPh sb="0" eb="2">
      <t>アリタ</t>
    </rPh>
    <rPh sb="2" eb="4">
      <t>ジセキ</t>
    </rPh>
    <rPh sb="4" eb="5">
      <t>バ</t>
    </rPh>
    <rPh sb="5" eb="7">
      <t>クミアイ</t>
    </rPh>
    <phoneticPr fontId="10"/>
  </si>
  <si>
    <t>伊万里・有田地区医療福祉組合（一般）</t>
    <rPh sb="0" eb="3">
      <t>イマリ</t>
    </rPh>
    <rPh sb="4" eb="6">
      <t>アリタ</t>
    </rPh>
    <rPh sb="6" eb="8">
      <t>チク</t>
    </rPh>
    <rPh sb="8" eb="10">
      <t>イリョウ</t>
    </rPh>
    <rPh sb="10" eb="12">
      <t>フクシ</t>
    </rPh>
    <rPh sb="12" eb="14">
      <t>クミアイ</t>
    </rPh>
    <rPh sb="15" eb="17">
      <t>イッパン</t>
    </rPh>
    <phoneticPr fontId="10"/>
  </si>
  <si>
    <t>伊万里・有田地区医療福祉組合（医療）</t>
    <rPh sb="0" eb="3">
      <t>イマリ</t>
    </rPh>
    <rPh sb="4" eb="6">
      <t>アリタ</t>
    </rPh>
    <rPh sb="6" eb="8">
      <t>チク</t>
    </rPh>
    <rPh sb="8" eb="10">
      <t>イリョウ</t>
    </rPh>
    <rPh sb="10" eb="12">
      <t>フクシ</t>
    </rPh>
    <rPh sb="12" eb="14">
      <t>クミアイ</t>
    </rPh>
    <rPh sb="15" eb="17">
      <t>イリョウ</t>
    </rPh>
    <phoneticPr fontId="10"/>
  </si>
  <si>
    <t>伊万里・有田地区医療福祉組合（介護）</t>
    <rPh sb="0" eb="3">
      <t>イマリ</t>
    </rPh>
    <rPh sb="4" eb="6">
      <t>アリタ</t>
    </rPh>
    <rPh sb="6" eb="8">
      <t>チク</t>
    </rPh>
    <rPh sb="8" eb="10">
      <t>イリョウ</t>
    </rPh>
    <rPh sb="10" eb="12">
      <t>フクシ</t>
    </rPh>
    <rPh sb="12" eb="14">
      <t>クミアイ</t>
    </rPh>
    <rPh sb="15" eb="17">
      <t>カイゴ</t>
    </rPh>
    <phoneticPr fontId="10"/>
  </si>
  <si>
    <t>伊万里・有田地区衛生組合</t>
    <rPh sb="0" eb="3">
      <t>イマリ</t>
    </rPh>
    <rPh sb="4" eb="6">
      <t>アリタ</t>
    </rPh>
    <rPh sb="6" eb="8">
      <t>チク</t>
    </rPh>
    <rPh sb="8" eb="10">
      <t>エイセイ</t>
    </rPh>
    <rPh sb="10" eb="12">
      <t>クミアイ</t>
    </rPh>
    <phoneticPr fontId="10"/>
  </si>
  <si>
    <t>佐賀県後期高齢者医療広域連合（一般）</t>
    <rPh sb="0" eb="3">
      <t>サガケン</t>
    </rPh>
    <rPh sb="3" eb="5">
      <t>コウキ</t>
    </rPh>
    <rPh sb="5" eb="8">
      <t>コウレイシャ</t>
    </rPh>
    <rPh sb="8" eb="10">
      <t>イリョウ</t>
    </rPh>
    <rPh sb="10" eb="12">
      <t>コウイキ</t>
    </rPh>
    <rPh sb="12" eb="14">
      <t>レンゴウ</t>
    </rPh>
    <rPh sb="15" eb="17">
      <t>イッパン</t>
    </rPh>
    <phoneticPr fontId="10"/>
  </si>
  <si>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10"/>
  </si>
  <si>
    <t>佐賀県市町総合事務組合（一般）</t>
    <rPh sb="0" eb="3">
      <t>サガケン</t>
    </rPh>
    <rPh sb="3" eb="4">
      <t>シ</t>
    </rPh>
    <rPh sb="4" eb="5">
      <t>マチ</t>
    </rPh>
    <rPh sb="5" eb="7">
      <t>ソウゴウ</t>
    </rPh>
    <rPh sb="7" eb="9">
      <t>ジム</t>
    </rPh>
    <rPh sb="9" eb="11">
      <t>クミアイ</t>
    </rPh>
    <rPh sb="12" eb="14">
      <t>イッパン</t>
    </rPh>
    <phoneticPr fontId="10"/>
  </si>
  <si>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10"/>
  </si>
  <si>
    <t>佐賀県西部広域環境組合</t>
    <rPh sb="0" eb="5">
      <t>サガケンセイブ</t>
    </rPh>
    <rPh sb="5" eb="7">
      <t>コウイキ</t>
    </rPh>
    <rPh sb="7" eb="9">
      <t>カンキョウ</t>
    </rPh>
    <rPh sb="9" eb="11">
      <t>クミアイ</t>
    </rPh>
    <phoneticPr fontId="10"/>
  </si>
  <si>
    <t>伊万里・有田消防組合</t>
    <rPh sb="0" eb="3">
      <t>イマリ</t>
    </rPh>
    <rPh sb="4" eb="6">
      <t>アリタ</t>
    </rPh>
    <rPh sb="6" eb="8">
      <t>ショウボウ</t>
    </rPh>
    <rPh sb="8" eb="10">
      <t>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</si>
</sst>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extLst>
            <c:ext xmlns:c16="http://schemas.microsoft.com/office/drawing/2014/chart" uri="{C3380CC4-5D6E-409C-BE32-E72D297353CC}">
              <c16:uniqueId val="{00000000-8F2C-4105-91AB-C140A6A5D5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72123</c:v>
                </c:pt>
                <c:pt idx="1">
                  <c:v>72760</c:v>
                </c:pt>
                <c:pt idx="2">
                  <c:v>67453</c:v>
                </c:pt>
                <c:pt idx="3">
                  <c:v>52521</c:v>
                </c:pt>
                <c:pt idx="4">
                  <c:v>53527</c:v>
                </c:pt>
              </c:numCache>
            </c:numRef>
          </c:val>
          <c:smooth val="0"/>
          <c:extLst>
            <c:ext xmlns:c16="http://schemas.microsoft.com/office/drawing/2014/chart" uri="{C3380CC4-5D6E-409C-BE32-E72D297353CC}">
              <c16:uniqueId val="{00000001-8F2C-4105-91AB-C140A6A5D518}"/>
            </c:ext>
          </c:extLst>
        </c:ser>
        <c:dLbls>
          <c:showLegendKey val="0"/>
          <c:showVal val="0"/>
          <c:showCatName val="0"/>
          <c:showSerName val="0"/>
          <c:showPercent val="0"/>
          <c:showBubbleSize val="0"/>
        </c:dLbls>
        <c:marker val="1"/>
        <c:smooth val="0"/>
        <c:axId val="363204552"/>
        <c:axId val="559087592"/>
      </c:lineChart>
      <c:catAx>
        <c:axId val="363204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087592"/>
        <c:crosses val="autoZero"/>
        <c:auto val="1"/>
        <c:lblAlgn val="ctr"/>
        <c:lblOffset val="100"/>
        <c:tickLblSkip val="1"/>
        <c:tickMarkSkip val="1"/>
        <c:noMultiLvlLbl val="0"/>
      </c:catAx>
      <c:valAx>
        <c:axId val="559087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204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2.63</c:v>
                </c:pt>
                <c:pt idx="1">
                  <c:v>5.27</c:v>
                </c:pt>
                <c:pt idx="2">
                  <c:v>7.89</c:v>
                </c:pt>
                <c:pt idx="3">
                  <c:v>7.74</c:v>
                </c:pt>
                <c:pt idx="4">
                  <c:v>9.59</c:v>
                </c:pt>
              </c:numCache>
            </c:numRef>
          </c:val>
          <c:extLst>
            <c:ext xmlns:c16="http://schemas.microsoft.com/office/drawing/2014/chart" uri="{C3380CC4-5D6E-409C-BE32-E72D297353CC}">
              <c16:uniqueId val="{00000000-2113-4185-B808-2796BC54A6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40.82</c:v>
                </c:pt>
                <c:pt idx="1">
                  <c:v>38.01</c:v>
                </c:pt>
                <c:pt idx="2">
                  <c:v>38.82</c:v>
                </c:pt>
                <c:pt idx="3">
                  <c:v>40.82</c:v>
                </c:pt>
                <c:pt idx="4">
                  <c:v>38.17</c:v>
                </c:pt>
              </c:numCache>
            </c:numRef>
          </c:val>
          <c:extLst>
            <c:ext xmlns:c16="http://schemas.microsoft.com/office/drawing/2014/chart" uri="{C3380CC4-5D6E-409C-BE32-E72D297353CC}">
              <c16:uniqueId val="{00000001-2113-4185-B808-2796BC54A653}"/>
            </c:ext>
          </c:extLst>
        </c:ser>
        <c:dLbls>
          <c:showLegendKey val="0"/>
          <c:showVal val="0"/>
          <c:showCatName val="0"/>
          <c:showSerName val="0"/>
          <c:showPercent val="0"/>
          <c:showBubbleSize val="0"/>
        </c:dLbls>
        <c:gapWidth val="250"/>
        <c:overlap val="100"/>
        <c:axId val="559086024"/>
        <c:axId val="55909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c:v>
                </c:pt>
                <c:pt idx="1">
                  <c:v>0.94</c:v>
                </c:pt>
                <c:pt idx="2">
                  <c:v>5.43</c:v>
                </c:pt>
                <c:pt idx="3">
                  <c:v>5.09</c:v>
                </c:pt>
                <c:pt idx="4">
                  <c:v>-0.69</c:v>
                </c:pt>
              </c:numCache>
            </c:numRef>
          </c:val>
          <c:smooth val="0"/>
          <c:extLst>
            <c:ext xmlns:c16="http://schemas.microsoft.com/office/drawing/2014/chart" uri="{C3380CC4-5D6E-409C-BE32-E72D297353CC}">
              <c16:uniqueId val="{00000002-2113-4185-B808-2796BC54A653}"/>
            </c:ext>
          </c:extLst>
        </c:ser>
        <c:dLbls>
          <c:showLegendKey val="0"/>
          <c:showVal val="0"/>
          <c:showCatName val="0"/>
          <c:showSerName val="0"/>
          <c:showPercent val="0"/>
          <c:showBubbleSize val="0"/>
        </c:dLbls>
        <c:marker val="1"/>
        <c:smooth val="0"/>
        <c:axId val="559086024"/>
        <c:axId val="559090336"/>
      </c:lineChart>
      <c:catAx>
        <c:axId val="55908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090336"/>
        <c:crosses val="autoZero"/>
        <c:auto val="1"/>
        <c:lblAlgn val="ctr"/>
        <c:lblOffset val="100"/>
        <c:tickLblSkip val="1"/>
        <c:tickMarkSkip val="1"/>
        <c:noMultiLvlLbl val="0"/>
      </c:catAx>
      <c:valAx>
        <c:axId val="5590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8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2A1-4C3C-8C1F-F8BECA5D31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A1-4C3C-8C1F-F8BECA5D3170}"/>
            </c:ext>
          </c:extLst>
        </c:ser>
        <c:ser>
          <c:idx val="2"/>
          <c:order val="2"/>
          <c:tx>
            <c:strRef>
              <c:f>データシート!$A$29</c:f>
              <c:strCache>
                <c:ptCount val="1"/>
                <c:pt idx="0">
                  <c:v>有田町後期高齢者医療特別会計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2A1-4C3C-8C1F-F8BECA5D3170}"/>
            </c:ext>
          </c:extLst>
        </c:ser>
        <c:ser>
          <c:idx val="3"/>
          <c:order val="3"/>
          <c:tx>
            <c:strRef>
              <c:f>データシート!$A$30</c:f>
              <c:strCache>
                <c:ptCount val="1"/>
                <c:pt idx="0">
                  <c:v>有田町農業集落排水事業会計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0.3</c:v>
                </c:pt>
                <c:pt idx="4">
                  <c:v>#N/A</c:v>
                </c:pt>
                <c:pt idx="5">
                  <c:v>0.37</c:v>
                </c:pt>
                <c:pt idx="6">
                  <c:v>#N/A</c:v>
                </c:pt>
                <c:pt idx="7">
                  <c:v>0.42</c:v>
                </c:pt>
                <c:pt idx="8">
                  <c:v>#N/A</c:v>
                </c:pt>
                <c:pt idx="9">
                  <c:v>0.45</c:v>
                </c:pt>
              </c:numCache>
            </c:numRef>
          </c:val>
          <c:extLst>
            <c:ext xmlns:c16="http://schemas.microsoft.com/office/drawing/2014/chart" uri="{C3380CC4-5D6E-409C-BE32-E72D297353CC}">
              <c16:uniqueId val="{00000003-F2A1-4C3C-8C1F-F8BECA5D3170}"/>
            </c:ext>
          </c:extLst>
        </c:ser>
        <c:ser>
          <c:idx val="4"/>
          <c:order val="4"/>
          <c:tx>
            <c:strRef>
              <c:f>データシート!$A$31</c:f>
              <c:strCache>
                <c:ptCount val="1"/>
                <c:pt idx="0">
                  <c:v>有田町国民健康保険特別会計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1.17</c:v>
                </c:pt>
                <c:pt idx="2">
                  <c:v>#N/A</c:v>
                </c:pt>
                <c:pt idx="3">
                  <c:v>1.1000000000000001</c:v>
                </c:pt>
                <c:pt idx="4">
                  <c:v>#N/A</c:v>
                </c:pt>
                <c:pt idx="5">
                  <c:v>0.77</c:v>
                </c:pt>
                <c:pt idx="6">
                  <c:v>#N/A</c:v>
                </c:pt>
                <c:pt idx="7">
                  <c:v>0.33</c:v>
                </c:pt>
                <c:pt idx="8">
                  <c:v>#N/A</c:v>
                </c:pt>
                <c:pt idx="9">
                  <c:v>0.6</c:v>
                </c:pt>
              </c:numCache>
            </c:numRef>
          </c:val>
          <c:extLst>
            <c:ext xmlns:c16="http://schemas.microsoft.com/office/drawing/2014/chart" uri="{C3380CC4-5D6E-409C-BE32-E72D297353CC}">
              <c16:uniqueId val="{00000004-F2A1-4C3C-8C1F-F8BECA5D3170}"/>
            </c:ext>
          </c:extLst>
        </c:ser>
        <c:ser>
          <c:idx val="5"/>
          <c:order val="5"/>
          <c:tx>
            <c:strRef>
              <c:f>データシート!$A$32</c:f>
              <c:strCache>
                <c:ptCount val="1"/>
                <c:pt idx="0">
                  <c:v>有田町介護保険特別会計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1.63</c:v>
                </c:pt>
                <c:pt idx="4">
                  <c:v>#N/A</c:v>
                </c:pt>
                <c:pt idx="5">
                  <c:v>1.7</c:v>
                </c:pt>
                <c:pt idx="6">
                  <c:v>#N/A</c:v>
                </c:pt>
                <c:pt idx="7">
                  <c:v>1.74</c:v>
                </c:pt>
                <c:pt idx="8">
                  <c:v>#N/A</c:v>
                </c:pt>
                <c:pt idx="9">
                  <c:v>1.75</c:v>
                </c:pt>
              </c:numCache>
            </c:numRef>
          </c:val>
          <c:extLst>
            <c:ext xmlns:c16="http://schemas.microsoft.com/office/drawing/2014/chart" uri="{C3380CC4-5D6E-409C-BE32-E72D297353CC}">
              <c16:uniqueId val="{00000005-F2A1-4C3C-8C1F-F8BECA5D3170}"/>
            </c:ext>
          </c:extLst>
        </c:ser>
        <c:ser>
          <c:idx val="6"/>
          <c:order val="6"/>
          <c:tx>
            <c:strRef>
              <c:f>データシート!$A$33</c:f>
              <c:strCache>
                <c:ptCount val="1"/>
                <c:pt idx="0">
                  <c:v>有田町公共下水道事業会計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2.04</c:v>
                </c:pt>
                <c:pt idx="2">
                  <c:v>#N/A</c:v>
                </c:pt>
                <c:pt idx="3">
                  <c:v>2.94</c:v>
                </c:pt>
                <c:pt idx="4">
                  <c:v>#N/A</c:v>
                </c:pt>
                <c:pt idx="5">
                  <c:v>3.41</c:v>
                </c:pt>
                <c:pt idx="6">
                  <c:v>#N/A</c:v>
                </c:pt>
                <c:pt idx="7">
                  <c:v>3.91</c:v>
                </c:pt>
                <c:pt idx="8">
                  <c:v>#N/A</c:v>
                </c:pt>
                <c:pt idx="9">
                  <c:v>4.22</c:v>
                </c:pt>
              </c:numCache>
            </c:numRef>
          </c:val>
          <c:extLst>
            <c:ext xmlns:c16="http://schemas.microsoft.com/office/drawing/2014/chart" uri="{C3380CC4-5D6E-409C-BE32-E72D297353CC}">
              <c16:uniqueId val="{00000006-F2A1-4C3C-8C1F-F8BECA5D3170}"/>
            </c:ext>
          </c:extLst>
        </c:ser>
        <c:ser>
          <c:idx val="7"/>
          <c:order val="7"/>
          <c:tx>
            <c:strRef>
              <c:f>データシート!$A$34</c:f>
              <c:strCache>
                <c:ptCount val="1"/>
                <c:pt idx="0">
                  <c:v>有田町浄化槽整備推進事業会計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3.74</c:v>
                </c:pt>
                <c:pt idx="2">
                  <c:v>#N/A</c:v>
                </c:pt>
                <c:pt idx="3">
                  <c:v>3.94</c:v>
                </c:pt>
                <c:pt idx="4">
                  <c:v>#N/A</c:v>
                </c:pt>
                <c:pt idx="5">
                  <c:v>4.0199999999999996</c:v>
                </c:pt>
                <c:pt idx="6">
                  <c:v>#N/A</c:v>
                </c:pt>
                <c:pt idx="7">
                  <c:v>4.25</c:v>
                </c:pt>
                <c:pt idx="8">
                  <c:v>#N/A</c:v>
                </c:pt>
                <c:pt idx="9">
                  <c:v>4.5</c:v>
                </c:pt>
              </c:numCache>
            </c:numRef>
          </c:val>
          <c:extLst>
            <c:ext xmlns:c16="http://schemas.microsoft.com/office/drawing/2014/chart" uri="{C3380CC4-5D6E-409C-BE32-E72D297353CC}">
              <c16:uniqueId val="{00000007-F2A1-4C3C-8C1F-F8BECA5D31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2.62</c:v>
                </c:pt>
                <c:pt idx="2">
                  <c:v>#N/A</c:v>
                </c:pt>
                <c:pt idx="3">
                  <c:v>5.27</c:v>
                </c:pt>
                <c:pt idx="4">
                  <c:v>#N/A</c:v>
                </c:pt>
                <c:pt idx="5">
                  <c:v>7.89</c:v>
                </c:pt>
                <c:pt idx="6">
                  <c:v>#N/A</c:v>
                </c:pt>
                <c:pt idx="7">
                  <c:v>7.74</c:v>
                </c:pt>
                <c:pt idx="8">
                  <c:v>#N/A</c:v>
                </c:pt>
                <c:pt idx="9">
                  <c:v>9.59</c:v>
                </c:pt>
              </c:numCache>
            </c:numRef>
          </c:val>
          <c:extLst>
            <c:ext xmlns:c16="http://schemas.microsoft.com/office/drawing/2014/chart" uri="{C3380CC4-5D6E-409C-BE32-E72D297353CC}">
              <c16:uniqueId val="{00000008-F2A1-4C3C-8C1F-F8BECA5D3170}"/>
            </c:ext>
          </c:extLst>
        </c:ser>
        <c:ser>
          <c:idx val="9"/>
          <c:order val="9"/>
          <c:tx>
            <c:strRef>
              <c:f>データシート!$A$36</c:f>
              <c:strCache>
                <c:ptCount val="1"/>
                <c:pt idx="0">
                  <c:v>有田町水道事業会計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c:v>
                </c:pt>
                <c:pt idx="2">
                  <c:v>#N/A</c:v>
                </c:pt>
                <c:pt idx="3">
                  <c:v>12.71</c:v>
                </c:pt>
                <c:pt idx="4">
                  <c:v>#N/A</c:v>
                </c:pt>
                <c:pt idx="5">
                  <c:v>12.67</c:v>
                </c:pt>
                <c:pt idx="6">
                  <c:v>#N/A</c:v>
                </c:pt>
                <c:pt idx="7">
                  <c:v>12.4</c:v>
                </c:pt>
                <c:pt idx="8">
                  <c:v>#N/A</c:v>
                </c:pt>
                <c:pt idx="9">
                  <c:v>12.42</c:v>
                </c:pt>
              </c:numCache>
            </c:numRef>
          </c:val>
          <c:extLst>
            <c:ext xmlns:c16="http://schemas.microsoft.com/office/drawing/2014/chart" uri="{C3380CC4-5D6E-409C-BE32-E72D297353CC}">
              <c16:uniqueId val="{00000009-F2A1-4C3C-8C1F-F8BECA5D3170}"/>
            </c:ext>
          </c:extLst>
        </c:ser>
        <c:dLbls>
          <c:showLegendKey val="0"/>
          <c:showVal val="0"/>
          <c:showCatName val="0"/>
          <c:showSerName val="0"/>
          <c:showPercent val="0"/>
          <c:showBubbleSize val="0"/>
        </c:dLbls>
        <c:gapWidth val="150"/>
        <c:overlap val="100"/>
        <c:axId val="559086416"/>
        <c:axId val="559090728"/>
      </c:barChart>
      <c:catAx>
        <c:axId val="55908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90728"/>
        <c:crosses val="autoZero"/>
        <c:auto val="1"/>
        <c:lblAlgn val="ctr"/>
        <c:lblOffset val="100"/>
        <c:tickLblSkip val="1"/>
        <c:tickMarkSkip val="1"/>
        <c:noMultiLvlLbl val="0"/>
      </c:catAx>
      <c:valAx>
        <c:axId val="559090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8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967</c:v>
                </c:pt>
                <c:pt idx="5">
                  <c:v>959</c:v>
                </c:pt>
                <c:pt idx="8">
                  <c:v>953</c:v>
                </c:pt>
                <c:pt idx="11">
                  <c:v>974</c:v>
                </c:pt>
                <c:pt idx="14">
                  <c:v>1001</c:v>
                </c:pt>
              </c:numCache>
            </c:numRef>
          </c:val>
          <c:extLst>
            <c:ext xmlns:c16="http://schemas.microsoft.com/office/drawing/2014/chart" uri="{C3380CC4-5D6E-409C-BE32-E72D297353CC}">
              <c16:uniqueId val="{00000000-6F7E-46DD-89EF-AA4CA6CB03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7E-46DD-89EF-AA4CA6CB03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1</c:v>
                </c:pt>
                <c:pt idx="12">
                  <c:v>2</c:v>
                </c:pt>
              </c:numCache>
            </c:numRef>
          </c:val>
          <c:extLst>
            <c:ext xmlns:c16="http://schemas.microsoft.com/office/drawing/2014/chart" uri="{C3380CC4-5D6E-409C-BE32-E72D297353CC}">
              <c16:uniqueId val="{00000002-6F7E-46DD-89EF-AA4CA6CB03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156</c:v>
                </c:pt>
                <c:pt idx="3">
                  <c:v>163</c:v>
                </c:pt>
                <c:pt idx="6">
                  <c:v>156</c:v>
                </c:pt>
                <c:pt idx="9">
                  <c:v>150</c:v>
                </c:pt>
                <c:pt idx="12">
                  <c:v>174</c:v>
                </c:pt>
              </c:numCache>
            </c:numRef>
          </c:val>
          <c:extLst>
            <c:ext xmlns:c16="http://schemas.microsoft.com/office/drawing/2014/chart" uri="{C3380CC4-5D6E-409C-BE32-E72D297353CC}">
              <c16:uniqueId val="{00000003-6F7E-46DD-89EF-AA4CA6CB03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342</c:v>
                </c:pt>
                <c:pt idx="6">
                  <c:v>349</c:v>
                </c:pt>
                <c:pt idx="9">
                  <c:v>351</c:v>
                </c:pt>
                <c:pt idx="12">
                  <c:v>352</c:v>
                </c:pt>
              </c:numCache>
            </c:numRef>
          </c:val>
          <c:extLst>
            <c:ext xmlns:c16="http://schemas.microsoft.com/office/drawing/2014/chart" uri="{C3380CC4-5D6E-409C-BE32-E72D297353CC}">
              <c16:uniqueId val="{00000004-6F7E-46DD-89EF-AA4CA6CB03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7E-46DD-89EF-AA4CA6CB03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7E-46DD-89EF-AA4CA6CB03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860</c:v>
                </c:pt>
                <c:pt idx="3">
                  <c:v>867</c:v>
                </c:pt>
                <c:pt idx="6">
                  <c:v>869</c:v>
                </c:pt>
                <c:pt idx="9">
                  <c:v>922</c:v>
                </c:pt>
                <c:pt idx="12">
                  <c:v>925</c:v>
                </c:pt>
              </c:numCache>
            </c:numRef>
          </c:val>
          <c:extLst>
            <c:ext xmlns:c16="http://schemas.microsoft.com/office/drawing/2014/chart" uri="{C3380CC4-5D6E-409C-BE32-E72D297353CC}">
              <c16:uniqueId val="{00000007-6F7E-46DD-89EF-AA4CA6CB03E6}"/>
            </c:ext>
          </c:extLst>
        </c:ser>
        <c:dLbls>
          <c:showLegendKey val="0"/>
          <c:showVal val="0"/>
          <c:showCatName val="0"/>
          <c:showSerName val="0"/>
          <c:showPercent val="0"/>
          <c:showBubbleSize val="0"/>
        </c:dLbls>
        <c:gapWidth val="100"/>
        <c:overlap val="100"/>
        <c:axId val="559089160"/>
        <c:axId val="559091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399</c:v>
                </c:pt>
                <c:pt idx="2">
                  <c:v>#N/A</c:v>
                </c:pt>
                <c:pt idx="3">
                  <c:v>#N/A</c:v>
                </c:pt>
                <c:pt idx="4">
                  <c:v>413</c:v>
                </c:pt>
                <c:pt idx="5">
                  <c:v>#N/A</c:v>
                </c:pt>
                <c:pt idx="6">
                  <c:v>#N/A</c:v>
                </c:pt>
                <c:pt idx="7">
                  <c:v>421</c:v>
                </c:pt>
                <c:pt idx="8">
                  <c:v>#N/A</c:v>
                </c:pt>
                <c:pt idx="9">
                  <c:v>#N/A</c:v>
                </c:pt>
                <c:pt idx="10">
                  <c:v>450</c:v>
                </c:pt>
                <c:pt idx="11">
                  <c:v>#N/A</c:v>
                </c:pt>
                <c:pt idx="12">
                  <c:v>#N/A</c:v>
                </c:pt>
                <c:pt idx="13">
                  <c:v>452</c:v>
                </c:pt>
                <c:pt idx="14">
                  <c:v>#N/A</c:v>
                </c:pt>
              </c:numCache>
            </c:numRef>
          </c:val>
          <c:smooth val="0"/>
          <c:extLst>
            <c:ext xmlns:c16="http://schemas.microsoft.com/office/drawing/2014/chart" uri="{C3380CC4-5D6E-409C-BE32-E72D297353CC}">
              <c16:uniqueId val="{00000008-6F7E-46DD-89EF-AA4CA6CB03E6}"/>
            </c:ext>
          </c:extLst>
        </c:ser>
        <c:dLbls>
          <c:showLegendKey val="0"/>
          <c:showVal val="0"/>
          <c:showCatName val="0"/>
          <c:showSerName val="0"/>
          <c:showPercent val="0"/>
          <c:showBubbleSize val="0"/>
        </c:dLbls>
        <c:marker val="1"/>
        <c:smooth val="0"/>
        <c:axId val="559089160"/>
        <c:axId val="559091512"/>
      </c:lineChart>
      <c:catAx>
        <c:axId val="55908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91512"/>
        <c:crosses val="autoZero"/>
        <c:auto val="1"/>
        <c:lblAlgn val="ctr"/>
        <c:lblOffset val="100"/>
        <c:tickLblSkip val="1"/>
        <c:tickMarkSkip val="1"/>
        <c:noMultiLvlLbl val="0"/>
      </c:catAx>
      <c:valAx>
        <c:axId val="55909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8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11385</c:v>
                </c:pt>
                <c:pt idx="5">
                  <c:v>11762</c:v>
                </c:pt>
                <c:pt idx="8">
                  <c:v>11616</c:v>
                </c:pt>
                <c:pt idx="11">
                  <c:v>11091</c:v>
                </c:pt>
                <c:pt idx="14">
                  <c:v>10663</c:v>
                </c:pt>
              </c:numCache>
            </c:numRef>
          </c:val>
          <c:extLst>
            <c:ext xmlns:c16="http://schemas.microsoft.com/office/drawing/2014/chart" uri="{C3380CC4-5D6E-409C-BE32-E72D297353CC}">
              <c16:uniqueId val="{00000000-BB90-4A13-AB91-7FC403EAC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90-4A13-AB91-7FC403EAC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6912</c:v>
                </c:pt>
                <c:pt idx="5">
                  <c:v>7453</c:v>
                </c:pt>
                <c:pt idx="8">
                  <c:v>8216</c:v>
                </c:pt>
                <c:pt idx="11">
                  <c:v>8905</c:v>
                </c:pt>
                <c:pt idx="14">
                  <c:v>9068</c:v>
                </c:pt>
              </c:numCache>
            </c:numRef>
          </c:val>
          <c:extLst>
            <c:ext xmlns:c16="http://schemas.microsoft.com/office/drawing/2014/chart" uri="{C3380CC4-5D6E-409C-BE32-E72D297353CC}">
              <c16:uniqueId val="{00000002-BB90-4A13-AB91-7FC403EAC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90-4A13-AB91-7FC403EAC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90-4A13-AB91-7FC403EAC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90-4A13-AB91-7FC403EAC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1540</c:v>
                </c:pt>
                <c:pt idx="3">
                  <c:v>1026</c:v>
                </c:pt>
                <c:pt idx="6">
                  <c:v>752</c:v>
                </c:pt>
                <c:pt idx="9">
                  <c:v>824</c:v>
                </c:pt>
                <c:pt idx="12">
                  <c:v>809</c:v>
                </c:pt>
              </c:numCache>
            </c:numRef>
          </c:val>
          <c:extLst>
            <c:ext xmlns:c16="http://schemas.microsoft.com/office/drawing/2014/chart" uri="{C3380CC4-5D6E-409C-BE32-E72D297353CC}">
              <c16:uniqueId val="{00000006-BB90-4A13-AB91-7FC403EAC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c:v>
                </c:pt>
                <c:pt idx="3">
                  <c:v>1146</c:v>
                </c:pt>
                <c:pt idx="6">
                  <c:v>1071</c:v>
                </c:pt>
                <c:pt idx="9">
                  <c:v>975</c:v>
                </c:pt>
                <c:pt idx="12">
                  <c:v>910</c:v>
                </c:pt>
              </c:numCache>
            </c:numRef>
          </c:val>
          <c:extLst>
            <c:ext xmlns:c16="http://schemas.microsoft.com/office/drawing/2014/chart" uri="{C3380CC4-5D6E-409C-BE32-E72D297353CC}">
              <c16:uniqueId val="{00000007-BB90-4A13-AB91-7FC403EAC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5504</c:v>
                </c:pt>
                <c:pt idx="3">
                  <c:v>5503</c:v>
                </c:pt>
                <c:pt idx="6">
                  <c:v>5526</c:v>
                </c:pt>
                <c:pt idx="9">
                  <c:v>5488</c:v>
                </c:pt>
                <c:pt idx="12">
                  <c:v>5426</c:v>
                </c:pt>
              </c:numCache>
            </c:numRef>
          </c:val>
          <c:extLst>
            <c:ext xmlns:c16="http://schemas.microsoft.com/office/drawing/2014/chart" uri="{C3380CC4-5D6E-409C-BE32-E72D297353CC}">
              <c16:uniqueId val="{00000008-BB90-4A13-AB91-7FC403EAC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90-4A13-AB91-7FC403EAC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10498</c:v>
                </c:pt>
                <c:pt idx="3">
                  <c:v>11225</c:v>
                </c:pt>
                <c:pt idx="6">
                  <c:v>11256</c:v>
                </c:pt>
                <c:pt idx="9">
                  <c:v>10579</c:v>
                </c:pt>
                <c:pt idx="12">
                  <c:v>10203</c:v>
                </c:pt>
              </c:numCache>
            </c:numRef>
          </c:val>
          <c:extLst>
            <c:ext xmlns:c16="http://schemas.microsoft.com/office/drawing/2014/chart" uri="{C3380CC4-5D6E-409C-BE32-E72D297353CC}">
              <c16:uniqueId val="{0000000A-BB90-4A13-AB91-7FC403EACF03}"/>
            </c:ext>
          </c:extLst>
        </c:ser>
        <c:dLbls>
          <c:showLegendKey val="0"/>
          <c:showVal val="0"/>
          <c:showCatName val="0"/>
          <c:showSerName val="0"/>
          <c:showPercent val="0"/>
          <c:showBubbleSize val="0"/>
        </c:dLbls>
        <c:gapWidth val="100"/>
        <c:overlap val="100"/>
        <c:axId val="559089552"/>
        <c:axId val="559092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90-4A13-AB91-7FC403EACF03}"/>
            </c:ext>
          </c:extLst>
        </c:ser>
        <c:dLbls>
          <c:showLegendKey val="0"/>
          <c:showVal val="0"/>
          <c:showCatName val="0"/>
          <c:showSerName val="0"/>
          <c:showPercent val="0"/>
          <c:showBubbleSize val="0"/>
        </c:dLbls>
        <c:marker val="1"/>
        <c:smooth val="0"/>
        <c:axId val="559089552"/>
        <c:axId val="559092296"/>
      </c:lineChart>
      <c:catAx>
        <c:axId val="5590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092296"/>
        <c:crosses val="autoZero"/>
        <c:auto val="1"/>
        <c:lblAlgn val="ctr"/>
        <c:lblOffset val="100"/>
        <c:tickLblSkip val="1"/>
        <c:tickMarkSkip val="1"/>
        <c:noMultiLvlLbl val="0"/>
      </c:catAx>
      <c:valAx>
        <c:axId val="55909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2380</c:v>
                </c:pt>
                <c:pt idx="1">
                  <c:v>2479</c:v>
                </c:pt>
                <c:pt idx="2">
                  <c:v>2324</c:v>
                </c:pt>
              </c:numCache>
            </c:numRef>
          </c:val>
          <c:extLst>
            <c:ext xmlns:c16="http://schemas.microsoft.com/office/drawing/2014/chart" uri="{C3380CC4-5D6E-409C-BE32-E72D297353CC}">
              <c16:uniqueId val="{00000000-1B60-4096-9E75-A8857E53B2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330</c:v>
                </c:pt>
                <c:pt idx="1">
                  <c:v>331</c:v>
                </c:pt>
                <c:pt idx="2">
                  <c:v>431</c:v>
                </c:pt>
              </c:numCache>
            </c:numRef>
          </c:val>
          <c:extLst>
            <c:ext xmlns:c16="http://schemas.microsoft.com/office/drawing/2014/chart" uri="{C3380CC4-5D6E-409C-BE32-E72D297353CC}">
              <c16:uniqueId val="{00000001-1B60-4096-9E75-A8857E53B2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5607</c:v>
                </c:pt>
                <c:pt idx="1">
                  <c:v>6139</c:v>
                </c:pt>
                <c:pt idx="2">
                  <c:v>6334</c:v>
                </c:pt>
              </c:numCache>
            </c:numRef>
          </c:val>
          <c:extLst>
            <c:ext xmlns:c16="http://schemas.microsoft.com/office/drawing/2014/chart" uri="{C3380CC4-5D6E-409C-BE32-E72D297353CC}">
              <c16:uniqueId val="{00000002-1B60-4096-9E75-A8857E53B2C9}"/>
            </c:ext>
          </c:extLst>
        </c:ser>
        <c:dLbls>
          <c:showLegendKey val="0"/>
          <c:showVal val="0"/>
          <c:showCatName val="0"/>
          <c:showSerName val="0"/>
          <c:showPercent val="0"/>
          <c:showBubbleSize val="0"/>
        </c:dLbls>
        <c:gapWidth val="120"/>
        <c:overlap val="100"/>
        <c:axId val="558428928"/>
        <c:axId val="558429320"/>
      </c:barChart>
      <c:catAx>
        <c:axId val="5584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429320"/>
        <c:crosses val="autoZero"/>
        <c:auto val="1"/>
        <c:lblAlgn val="ctr"/>
        <c:lblOffset val="100"/>
        <c:tickLblSkip val="1"/>
        <c:tickMarkSkip val="1"/>
        <c:noMultiLvlLbl val="0"/>
      </c:catAx>
      <c:valAx>
        <c:axId val="558429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42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18,840
18,657
65.85
13,759,034
13,100,473
583,762
6,086,692
10,203,192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長引く景気低迷による法人関係税の減収の影響などから、類似団体平均を下回ったところでの横ばい状況が続いている。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退職者不補充等による人件費の抑制、事業の峻別による歳出の徹底的な見直しを実施するとともに、税収納率の向上対策を中心とする歳入確保に努める。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年度から、経常収支比率は上昇傾向となっている。令和３年度以降は多少改善し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ものの、</a:t>
          </a:r>
          <a:r>
            <a:rPr kumimoji="1" lang="ja-JP" altLang="en-US" sz="1100" b="0" i="0" baseline="0">
              <a:solidFill>
                <a:schemeClr val="dk1"/>
              </a:solidFill>
              <a:effectLst/>
              <a:latin typeface="+mn-lt"/>
              <a:ea typeface="+mn-ea"/>
              <a:cs typeface="+mn-cs"/>
            </a:rPr>
            <a:t>令和５年度は</a:t>
          </a:r>
          <a:r>
            <a:rPr kumimoji="1" lang="en-US" altLang="ja-JP" sz="1100" b="0" i="0" baseline="0">
              <a:solidFill>
                <a:schemeClr val="dk1"/>
              </a:solidFill>
              <a:effectLst/>
              <a:latin typeface="+mn-lt"/>
              <a:ea typeface="+mn-ea"/>
              <a:cs typeface="+mn-cs"/>
            </a:rPr>
            <a:t>92.6</a:t>
          </a:r>
          <a:r>
            <a:rPr kumimoji="1" lang="ja-JP" altLang="ja-JP" sz="1100" b="0" i="0" baseline="0">
              <a:solidFill>
                <a:schemeClr val="dk1"/>
              </a:solidFill>
              <a:effectLst/>
              <a:latin typeface="+mn-lt"/>
              <a:ea typeface="+mn-ea"/>
              <a:cs typeface="+mn-cs"/>
            </a:rPr>
            <a:t>％と依然高い水準である。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適正化等による職員数の調整、繰上償還による公債費の削減など、行財政改革への取り組みを強化し、義務的経費を削減するよう努める。同時に、優先度の低い事業については計画的に廃止・縮小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6499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65</xdr:row>
      <xdr:rowOff>20744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368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164042</xdr:rowOff>
    </xdr:from>
    <xdr:to>
      <xdr:col>15</xdr:col>
      <xdr:colOff>82550</xdr:colOff>
      <xdr:row>66</xdr:row>
      <xdr:rowOff>42333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368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46355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580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2769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人口１人あたりの人件費・物件費等の決算額は、類似団体平均を</a:t>
          </a:r>
          <a:r>
            <a:rPr kumimoji="1" lang="en-US" altLang="ja-JP" sz="1100" b="0" i="0" baseline="0">
              <a:solidFill>
                <a:schemeClr val="dk1"/>
              </a:solidFill>
              <a:effectLst/>
              <a:latin typeface="+mn-lt"/>
              <a:ea typeface="+mn-ea"/>
              <a:cs typeface="+mn-cs"/>
            </a:rPr>
            <a:t>22,393</a:t>
          </a:r>
          <a:r>
            <a:rPr kumimoji="1" lang="ja-JP" altLang="ja-JP" sz="1100" b="0" i="0" baseline="0">
              <a:solidFill>
                <a:schemeClr val="dk1"/>
              </a:solidFill>
              <a:effectLst/>
              <a:latin typeface="+mn-lt"/>
              <a:ea typeface="+mn-ea"/>
              <a:cs typeface="+mn-cs"/>
            </a:rPr>
            <a:t>円下回った。ただし、純粋に数値だけを見れば</a:t>
          </a:r>
          <a:r>
            <a:rPr kumimoji="1" lang="en-US" altLang="ja-JP" sz="1100" b="0" i="0" baseline="0">
              <a:solidFill>
                <a:schemeClr val="dk1"/>
              </a:solidFill>
              <a:effectLst/>
              <a:latin typeface="+mn-lt"/>
              <a:ea typeface="+mn-ea"/>
              <a:cs typeface="+mn-cs"/>
            </a:rPr>
            <a:t>20,359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主に人件費が増加の要因となっており、町立保育園の運営、直営によるごみ処理施設の運営、公営企業への人件費繰出しなども影響していると考えられる。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今後は、施設の統廃合や管理運営委託などを推進し、人件費を抑制していく必要がある。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74653</xdr:rowOff>
    </xdr:from>
    <xdr:to>
      <xdr:col>23</xdr:col>
      <xdr:colOff>133350</xdr:colOff>
      <xdr:row>83</xdr:row>
      <xdr:rowOff>1456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3553"/>
          <a:ext cx="838200" cy="9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70724</xdr:rowOff>
    </xdr:from>
    <xdr:to>
      <xdr:col>19</xdr:col>
      <xdr:colOff>133350</xdr:colOff>
      <xdr:row>82</xdr:row>
      <xdr:rowOff>74653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9624"/>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17633</xdr:rowOff>
    </xdr:from>
    <xdr:to>
      <xdr:col>15</xdr:col>
      <xdr:colOff>82550</xdr:colOff>
      <xdr:row>82</xdr:row>
      <xdr:rowOff>70724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6533"/>
          <a:ext cx="8890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149761</xdr:rowOff>
    </xdr:from>
    <xdr:to>
      <xdr:col>11</xdr:col>
      <xdr:colOff>31750</xdr:colOff>
      <xdr:row>82</xdr:row>
      <xdr:rowOff>17633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7211"/>
          <a:ext cx="889000" cy="3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122106</xdr:rowOff>
    </xdr:from>
    <xdr:to>
      <xdr:col>23</xdr:col>
      <xdr:colOff>184150</xdr:colOff>
      <xdr:row>83</xdr:row>
      <xdr:rowOff>52256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23853</xdr:rowOff>
    </xdr:from>
    <xdr:to>
      <xdr:col>19</xdr:col>
      <xdr:colOff>184150</xdr:colOff>
      <xdr:row>82</xdr:row>
      <xdr:rowOff>125453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135630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19924</xdr:rowOff>
    </xdr:from>
    <xdr:to>
      <xdr:col>15</xdr:col>
      <xdr:colOff>133350</xdr:colOff>
      <xdr:row>82</xdr:row>
      <xdr:rowOff>121524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131701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138283</xdr:rowOff>
    </xdr:from>
    <xdr:to>
      <xdr:col>11</xdr:col>
      <xdr:colOff>82550</xdr:colOff>
      <xdr:row>82</xdr:row>
      <xdr:rowOff>68433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78610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98961</xdr:rowOff>
    </xdr:from>
    <xdr:to>
      <xdr:col>7</xdr:col>
      <xdr:colOff>31750</xdr:colOff>
      <xdr:row>82</xdr:row>
      <xdr:rowOff>29111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類似団体平均の</a:t>
          </a:r>
          <a:r>
            <a:rPr kumimoji="1" lang="en-US" altLang="ja-JP" sz="1100" b="0" i="0" baseline="0">
              <a:solidFill>
                <a:schemeClr val="dk1"/>
              </a:solidFill>
              <a:effectLst/>
              <a:latin typeface="+mn-lt"/>
              <a:ea typeface="+mn-ea"/>
              <a:cs typeface="+mn-cs"/>
            </a:rPr>
            <a:t>96.8%</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ポイント上回る</a:t>
          </a:r>
          <a:r>
            <a:rPr kumimoji="1" lang="en-US" altLang="ja-JP" sz="1100" b="0" i="0" baseline="0">
              <a:solidFill>
                <a:schemeClr val="dk1"/>
              </a:solidFill>
              <a:effectLst/>
              <a:latin typeface="+mn-lt"/>
              <a:ea typeface="+mn-ea"/>
              <a:cs typeface="+mn-cs"/>
            </a:rPr>
            <a:t>97.6%</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職員給などを抑制し、より一層の給与の適正化に努めていく。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9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9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155222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194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年の２町合併以降、退職者の不補充などによる定員適正化に努めており、令和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下回り、横ばい状況が続いている。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定員適正化と事務事業の見直しを進めるとともに、施設の統廃合を推進し、より適切な定員管理に努めていく。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147249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31967"/>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135185</xdr:rowOff>
    </xdr:from>
    <xdr:to>
      <xdr:col>77</xdr:col>
      <xdr:colOff>44450</xdr:colOff>
      <xdr:row>59</xdr:row>
      <xdr:rowOff>147249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507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123120</xdr:rowOff>
    </xdr:from>
    <xdr:to>
      <xdr:col>72</xdr:col>
      <xdr:colOff>203200</xdr:colOff>
      <xdr:row>59</xdr:row>
      <xdr:rowOff>135185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386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123120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794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96449</xdr:rowOff>
    </xdr:from>
    <xdr:to>
      <xdr:col>77</xdr:col>
      <xdr:colOff>95250</xdr:colOff>
      <xdr:row>60</xdr:row>
      <xdr:rowOff>26599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36776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8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84385</xdr:rowOff>
    </xdr:from>
    <xdr:to>
      <xdr:col>73</xdr:col>
      <xdr:colOff>44450</xdr:colOff>
      <xdr:row>60</xdr:row>
      <xdr:rowOff>14535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24712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72320</xdr:rowOff>
    </xdr:from>
    <xdr:to>
      <xdr:col>68</xdr:col>
      <xdr:colOff>203200</xdr:colOff>
      <xdr:row>60</xdr:row>
      <xdr:rowOff>2470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147972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令和５年度決算に係る実質公債費比率は</a:t>
          </a: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と基準内に収まっているが、旧合併特例事業の積極活用により、今後は公債費が上昇する。特に、令和５年度から令和６年度にかけて、町道の新規整備、リサイクルプラザ基幹的改良等工事、防災行政無線改修工事等を予定しており、これらに係る地方債の本償還が始まる令和８年度から令和９年度には、実質公債費比率が</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％に達する可能性があるため、注意が必要である。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65617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57573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113877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令和５年度の将来負担比率については、充当可能基金の増加により将来負担比率は算出されなかった。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増加した基金の主なものは、有田町ふるさと応援基金（</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百万円の増）となっている。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ここ数年間、基金増となっている影響を受け、大きく改善しているように見えるが、令和５年度以降に大型事業を実施予定のため、次年度以降、揺り戻しがあると予想される。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133531</xdr:rowOff>
    </xdr:from>
    <xdr:to>
      <xdr:col>64</xdr:col>
      <xdr:colOff>152400</xdr:colOff>
      <xdr:row>14</xdr:row>
      <xdr:rowOff>63681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73858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18,840
18,657
65.85
13,759,034
13,100,473
583,762
6,086,692
10,203,192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と変わらず</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％となり、類似団体平均より低い水準となった。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決算額は対前年度比で▲</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百万円となっており、より一層の行政事務の効率化を推進しながら人件費の削減に努めていく。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11.6</a:t>
          </a:r>
          <a:r>
            <a:rPr kumimoji="1" lang="ja-JP" altLang="ja-JP" sz="1100" b="0" i="0" baseline="0">
              <a:solidFill>
                <a:schemeClr val="dk1"/>
              </a:solidFill>
              <a:effectLst/>
              <a:latin typeface="+mn-lt"/>
              <a:ea typeface="+mn-ea"/>
              <a:cs typeface="+mn-cs"/>
            </a:rPr>
            <a:t>％となり、類似団体平均を下回る水準を維持している。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決算額でみると対前年度比で</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となっており、その</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tx1"/>
              </a:solidFill>
              <a:effectLst/>
              <a:latin typeface="+mn-lt"/>
              <a:ea typeface="+mn-ea"/>
              <a:cs typeface="+mn-cs"/>
            </a:rPr>
            <a:t>ととのうまちづくりの</a:t>
          </a:r>
          <a:r>
            <a:rPr kumimoji="1" lang="en-US" altLang="ja-JP" sz="1100" b="0" i="0" baseline="0">
              <a:solidFill>
                <a:schemeClr val="tx1"/>
              </a:solidFill>
              <a:effectLst/>
              <a:latin typeface="+mn-lt"/>
              <a:ea typeface="+mn-ea"/>
              <a:cs typeface="+mn-cs"/>
            </a:rPr>
            <a:t>DX</a:t>
          </a:r>
          <a:r>
            <a:rPr kumimoji="1" lang="ja-JP" altLang="en-US" sz="1100" b="0" i="0" baseline="0">
              <a:solidFill>
                <a:schemeClr val="tx1"/>
              </a:solidFill>
              <a:effectLst/>
              <a:latin typeface="+mn-lt"/>
              <a:ea typeface="+mn-ea"/>
              <a:cs typeface="+mn-cs"/>
            </a:rPr>
            <a:t>化事業委託料</a:t>
          </a:r>
          <a:r>
            <a:rPr kumimoji="1" lang="ja-JP" altLang="ja-JP" sz="1100" b="0" i="0" baseline="0">
              <a:solidFill>
                <a:schemeClr val="tx1"/>
              </a:solidFill>
              <a:effectLst/>
              <a:latin typeface="+mn-lt"/>
              <a:ea typeface="+mn-ea"/>
              <a:cs typeface="+mn-cs"/>
            </a:rPr>
            <a:t>の増</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効率化を推進しながら節減に努めていく。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14</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535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13</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712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42418</xdr:rowOff>
    </xdr:from>
    <xdr:to>
      <xdr:col>73</xdr:col>
      <xdr:colOff>180975</xdr:colOff>
      <xdr:row>13</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712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44704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718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ったものの</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下回っている</a:t>
          </a:r>
          <a:r>
            <a:rPr kumimoji="1" lang="ja-JP" altLang="ja-JP" sz="1100" b="0" i="0" baseline="0">
              <a:solidFill>
                <a:schemeClr val="dk1"/>
              </a:solidFill>
              <a:effectLst/>
              <a:latin typeface="+mn-lt"/>
              <a:ea typeface="+mn-ea"/>
              <a:cs typeface="+mn-cs"/>
            </a:rPr>
            <a:t>。今後も少子高齢化などの影響による増が見込まれており、注視していく必要がある。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決算額でみると対前年度比で</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となっており、</a:t>
          </a:r>
          <a:r>
            <a:rPr kumimoji="1" lang="ja-JP" altLang="ja-JP" sz="1100" b="0" i="0" baseline="0">
              <a:solidFill>
                <a:schemeClr val="tx1"/>
              </a:solidFill>
              <a:effectLst/>
              <a:latin typeface="+mn-lt"/>
              <a:ea typeface="+mn-ea"/>
              <a:cs typeface="+mn-cs"/>
            </a:rPr>
            <a:t>その</a:t>
          </a:r>
          <a:r>
            <a:rPr kumimoji="1" lang="ja-JP" altLang="en-US" sz="1100" b="0" i="0" baseline="0">
              <a:solidFill>
                <a:schemeClr val="tx1"/>
              </a:solidFill>
              <a:effectLst/>
              <a:latin typeface="+mn-lt"/>
              <a:ea typeface="+mn-ea"/>
              <a:cs typeface="+mn-cs"/>
            </a:rPr>
            <a:t>主な</a:t>
          </a:r>
          <a:r>
            <a:rPr kumimoji="1" lang="ja-JP" altLang="ja-JP" sz="1100" b="0" i="0" baseline="0">
              <a:solidFill>
                <a:schemeClr val="tx1"/>
              </a:solidFill>
              <a:effectLst/>
              <a:latin typeface="+mn-lt"/>
              <a:ea typeface="+mn-ea"/>
              <a:cs typeface="+mn-cs"/>
            </a:rPr>
            <a:t>要因</a:t>
          </a:r>
          <a:r>
            <a:rPr kumimoji="1" lang="ja-JP" altLang="en-US" sz="1100" b="0" i="0" baseline="0">
              <a:solidFill>
                <a:schemeClr val="tx1"/>
              </a:solidFill>
              <a:effectLst/>
              <a:latin typeface="+mn-lt"/>
              <a:ea typeface="+mn-ea"/>
              <a:cs typeface="+mn-cs"/>
            </a:rPr>
            <a:t>としては、有田っ子出産・子育て応援ニコッと給付金</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皆</a:t>
          </a:r>
          <a:r>
            <a:rPr kumimoji="1" lang="ja-JP" altLang="ja-JP" sz="1100" b="0" i="0" baseline="0">
              <a:solidFill>
                <a:schemeClr val="tx1"/>
              </a:solidFill>
              <a:effectLst/>
              <a:latin typeface="+mn-lt"/>
              <a:ea typeface="+mn-ea"/>
              <a:cs typeface="+mn-cs"/>
            </a:rPr>
            <a:t>増である。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なったものの</a:t>
          </a:r>
          <a:r>
            <a:rPr kumimoji="1" lang="ja-JP" altLang="ja-JP" sz="1100" b="0" i="0" baseline="0">
              <a:solidFill>
                <a:schemeClr val="dk1"/>
              </a:solidFill>
              <a:effectLst/>
              <a:latin typeface="+mn-lt"/>
              <a:ea typeface="+mn-ea"/>
              <a:cs typeface="+mn-cs"/>
            </a:rPr>
            <a:t>、類似団体平均を下回る水準を維持している。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決算額でみると対前年度比で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となっており、その</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要因は</a:t>
          </a:r>
          <a:r>
            <a:rPr kumimoji="1" lang="ja-JP" altLang="en-US" sz="1100" b="0" i="0" baseline="0">
              <a:solidFill>
                <a:schemeClr val="dk1"/>
              </a:solidFill>
              <a:effectLst/>
              <a:latin typeface="+mn-lt"/>
              <a:ea typeface="+mn-ea"/>
              <a:cs typeface="+mn-cs"/>
            </a:rPr>
            <a:t>、介護給付費繰出金</a:t>
          </a:r>
          <a:r>
            <a:rPr kumimoji="1" lang="ja-JP" altLang="ja-JP" sz="1100" b="0" i="0" baseline="0">
              <a:solidFill>
                <a:schemeClr val="dk1"/>
              </a:solidFill>
              <a:effectLst/>
              <a:latin typeface="+mn-lt"/>
              <a:ea typeface="+mn-ea"/>
              <a:cs typeface="+mn-cs"/>
            </a:rPr>
            <a:t>の増である。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24.7</a:t>
          </a:r>
          <a:r>
            <a:rPr kumimoji="1" lang="ja-JP" altLang="ja-JP" sz="1100" b="0" i="0" baseline="0">
              <a:solidFill>
                <a:schemeClr val="dk1"/>
              </a:solidFill>
              <a:effectLst/>
              <a:latin typeface="+mn-lt"/>
              <a:ea typeface="+mn-ea"/>
              <a:cs typeface="+mn-cs"/>
            </a:rPr>
            <a:t>％であり、類似団体平均を大幅に上回っている。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今後も事業の見直しや補助金・負担金の精査を行いながら、補助費の適正化に努めていく。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105773</xdr:rowOff>
    </xdr:from>
    <xdr:to>
      <xdr:col>82</xdr:col>
      <xdr:colOff>107950</xdr:colOff>
      <xdr:row>40</xdr:row>
      <xdr:rowOff>25763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7923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60053</xdr:rowOff>
    </xdr:from>
    <xdr:to>
      <xdr:col>78</xdr:col>
      <xdr:colOff>69850</xdr:colOff>
      <xdr:row>39</xdr:row>
      <xdr:rowOff>105773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7466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60053</xdr:rowOff>
    </xdr:from>
    <xdr:to>
      <xdr:col>73</xdr:col>
      <xdr:colOff>180975</xdr:colOff>
      <xdr:row>39</xdr:row>
      <xdr:rowOff>125367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7466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125367</xdr:rowOff>
    </xdr:from>
    <xdr:to>
      <xdr:col>69</xdr:col>
      <xdr:colOff>92075</xdr:colOff>
      <xdr:row>39</xdr:row>
      <xdr:rowOff>125367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11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146413</xdr:rowOff>
    </xdr:from>
    <xdr:to>
      <xdr:col>82</xdr:col>
      <xdr:colOff>158750</xdr:colOff>
      <xdr:row>40</xdr:row>
      <xdr:rowOff>76563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118490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0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54973</xdr:rowOff>
    </xdr:from>
    <xdr:to>
      <xdr:col>78</xdr:col>
      <xdr:colOff>120650</xdr:colOff>
      <xdr:row>39</xdr:row>
      <xdr:rowOff>156573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141350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2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9253</xdr:rowOff>
    </xdr:from>
    <xdr:to>
      <xdr:col>74</xdr:col>
      <xdr:colOff>31750</xdr:colOff>
      <xdr:row>39</xdr:row>
      <xdr:rowOff>110853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95630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74567</xdr:rowOff>
    </xdr:from>
    <xdr:to>
      <xdr:col>69</xdr:col>
      <xdr:colOff>142875</xdr:colOff>
      <xdr:row>40</xdr:row>
      <xdr:rowOff>4717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160944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74567</xdr:rowOff>
    </xdr:from>
    <xdr:to>
      <xdr:col>65</xdr:col>
      <xdr:colOff>53975</xdr:colOff>
      <xdr:row>40</xdr:row>
      <xdr:rowOff>4717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160944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14.8</a:t>
          </a:r>
          <a:r>
            <a:rPr kumimoji="1" lang="ja-JP" altLang="ja-JP" sz="1100" b="0" i="0" baseline="0">
              <a:solidFill>
                <a:schemeClr val="dk1"/>
              </a:solidFill>
              <a:effectLst/>
              <a:latin typeface="+mn-lt"/>
              <a:ea typeface="+mn-ea"/>
              <a:cs typeface="+mn-cs"/>
            </a:rPr>
            <a:t>％となり、久しぶりに類似団体平均を上回ることとなった。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の後半から旧合併特例事業債を積極的に活用しており、令和元年度頃からその本償還が始まっている。このため、近年縮小傾向だった公債費が再び上昇に転じており、町の財政を圧迫している。また、旧合併特例事業の借入期限である令和７年度までは継続的な活用を計画しているため、今後も上昇傾向は継続すると考えら</a:t>
          </a:r>
          <a:r>
            <a:rPr kumimoji="1" lang="ja-JP" altLang="en-US" sz="1100" b="0" i="0" baseline="0">
              <a:solidFill>
                <a:schemeClr val="dk1"/>
              </a:solidFill>
              <a:effectLst/>
              <a:latin typeface="+mn-lt"/>
              <a:ea typeface="+mn-ea"/>
              <a:cs typeface="+mn-cs"/>
            </a:rPr>
            <a:t>れ</a:t>
          </a:r>
          <a:r>
            <a:rPr kumimoji="1" lang="ja-JP" altLang="ja-JP" sz="1100" b="0" i="0" baseline="0">
              <a:solidFill>
                <a:schemeClr val="dk1"/>
              </a:solidFill>
              <a:effectLst/>
              <a:latin typeface="+mn-lt"/>
              <a:ea typeface="+mn-ea"/>
              <a:cs typeface="+mn-cs"/>
            </a:rPr>
            <a:t>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41419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77.8</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、類似団体平均を上回っている状況が続いている。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公債費、</a:t>
          </a:r>
          <a:r>
            <a:rPr kumimoji="1" lang="ja-JP" altLang="ja-JP" sz="1100" b="0" i="0" baseline="0">
              <a:solidFill>
                <a:schemeClr val="dk1"/>
              </a:solidFill>
              <a:effectLst/>
              <a:latin typeface="+mn-lt"/>
              <a:ea typeface="+mn-ea"/>
              <a:cs typeface="+mn-cs"/>
            </a:rPr>
            <a:t>補助費等以外は類似団体平均を下回る水準となっているが、町の財政状況は厳しく、実質公債費比率も依然として高水準であり、事業の見直しや適正化に努める必要がある。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136423</xdr:rowOff>
    </xdr:from>
    <xdr:to>
      <xdr:col>29</xdr:col>
      <xdr:colOff>127000</xdr:colOff>
      <xdr:row>17</xdr:row>
      <xdr:rowOff>151930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98698"/>
          <a:ext cx="6477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136423</xdr:rowOff>
    </xdr:from>
    <xdr:to>
      <xdr:col>26</xdr:col>
      <xdr:colOff>50800</xdr:colOff>
      <xdr:row>18</xdr:row>
      <xdr:rowOff>1778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8698"/>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168110</xdr:rowOff>
    </xdr:from>
    <xdr:to>
      <xdr:col>22</xdr:col>
      <xdr:colOff>114300</xdr:colOff>
      <xdr:row>18</xdr:row>
      <xdr:rowOff>1778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0385"/>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168110</xdr:rowOff>
    </xdr:from>
    <xdr:to>
      <xdr:col>18</xdr:col>
      <xdr:colOff>177800</xdr:colOff>
      <xdr:row>18</xdr:row>
      <xdr:rowOff>53556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0385"/>
          <a:ext cx="698500" cy="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69075</xdr:rowOff>
    </xdr:from>
    <xdr:to>
      <xdr:col>15</xdr:col>
      <xdr:colOff>101600</xdr:colOff>
      <xdr:row>19</xdr:row>
      <xdr:rowOff>170675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101130</xdr:rowOff>
    </xdr:from>
    <xdr:to>
      <xdr:col>29</xdr:col>
      <xdr:colOff>177800</xdr:colOff>
      <xdr:row>18</xdr:row>
      <xdr:rowOff>31280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73207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85623</xdr:rowOff>
    </xdr:from>
    <xdr:to>
      <xdr:col>26</xdr:col>
      <xdr:colOff>101600</xdr:colOff>
      <xdr:row>18</xdr:row>
      <xdr:rowOff>15773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122428</xdr:rowOff>
    </xdr:from>
    <xdr:to>
      <xdr:col>22</xdr:col>
      <xdr:colOff>165100</xdr:colOff>
      <xdr:row>18</xdr:row>
      <xdr:rowOff>52578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117310</xdr:rowOff>
    </xdr:from>
    <xdr:to>
      <xdr:col>19</xdr:col>
      <xdr:colOff>38100</xdr:colOff>
      <xdr:row>18</xdr:row>
      <xdr:rowOff>47460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2756</xdr:rowOff>
    </xdr:from>
    <xdr:to>
      <xdr:col>15</xdr:col>
      <xdr:colOff>101600</xdr:colOff>
      <xdr:row>18</xdr:row>
      <xdr:rowOff>104356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322201</xdr:rowOff>
    </xdr:from>
    <xdr:to>
      <xdr:col>29</xdr:col>
      <xdr:colOff>127000</xdr:colOff>
      <xdr:row>35</xdr:row>
      <xdr:rowOff>329448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2551"/>
          <a:ext cx="647700" cy="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329448</xdr:rowOff>
    </xdr:from>
    <xdr:to>
      <xdr:col>26</xdr:col>
      <xdr:colOff>50800</xdr:colOff>
      <xdr:row>36</xdr:row>
      <xdr:rowOff>25981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39798"/>
          <a:ext cx="6985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25981</xdr:rowOff>
    </xdr:from>
    <xdr:to>
      <xdr:col>22</xdr:col>
      <xdr:colOff>114300</xdr:colOff>
      <xdr:row>36</xdr:row>
      <xdr:rowOff>41983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9231"/>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41983</xdr:rowOff>
    </xdr:from>
    <xdr:to>
      <xdr:col>18</xdr:col>
      <xdr:colOff>177800</xdr:colOff>
      <xdr:row>36</xdr:row>
      <xdr:rowOff>66512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95233"/>
          <a:ext cx="698500" cy="2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12718</xdr:rowOff>
    </xdr:from>
    <xdr:to>
      <xdr:col>15</xdr:col>
      <xdr:colOff>101600</xdr:colOff>
      <xdr:row>37</xdr:row>
      <xdr:rowOff>114318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271401</xdr:rowOff>
    </xdr:from>
    <xdr:to>
      <xdr:col>29</xdr:col>
      <xdr:colOff>177800</xdr:colOff>
      <xdr:row>36</xdr:row>
      <xdr:rowOff>30101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116478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278648</xdr:rowOff>
    </xdr:from>
    <xdr:to>
      <xdr:col>26</xdr:col>
      <xdr:colOff>101600</xdr:colOff>
      <xdr:row>36</xdr:row>
      <xdr:rowOff>37348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47525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7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318081</xdr:rowOff>
    </xdr:from>
    <xdr:to>
      <xdr:col>22</xdr:col>
      <xdr:colOff>165100</xdr:colOff>
      <xdr:row>36</xdr:row>
      <xdr:rowOff>76781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86958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334083</xdr:rowOff>
    </xdr:from>
    <xdr:to>
      <xdr:col>19</xdr:col>
      <xdr:colOff>38100</xdr:colOff>
      <xdr:row>36</xdr:row>
      <xdr:rowOff>92783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102960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1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15712</xdr:rowOff>
    </xdr:from>
    <xdr:to>
      <xdr:col>15</xdr:col>
      <xdr:colOff>101600</xdr:colOff>
      <xdr:row>36</xdr:row>
      <xdr:rowOff>117312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127489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18,840
18,657
65.85
13,759,034
13,100,473
583,762
6,086,692
10,203,192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23693</xdr:rowOff>
    </xdr:from>
    <xdr:to>
      <xdr:col>24</xdr:col>
      <xdr:colOff>63500</xdr:colOff>
      <xdr:row>37</xdr:row>
      <xdr:rowOff>47772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67343"/>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102316</xdr:rowOff>
    </xdr:from>
    <xdr:to>
      <xdr:col>19</xdr:col>
      <xdr:colOff>177800</xdr:colOff>
      <xdr:row>37</xdr:row>
      <xdr:rowOff>23693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74516"/>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102316</xdr:rowOff>
    </xdr:from>
    <xdr:to>
      <xdr:col>15</xdr:col>
      <xdr:colOff>50800</xdr:colOff>
      <xdr:row>36</xdr:row>
      <xdr:rowOff>130327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4516"/>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130327</xdr:rowOff>
    </xdr:from>
    <xdr:to>
      <xdr:col>10</xdr:col>
      <xdr:colOff>114300</xdr:colOff>
      <xdr:row>37</xdr:row>
      <xdr:rowOff>66380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2527"/>
          <a:ext cx="889000" cy="10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136982</xdr:rowOff>
    </xdr:from>
    <xdr:to>
      <xdr:col>6</xdr:col>
      <xdr:colOff>38100</xdr:colOff>
      <xdr:row>39</xdr:row>
      <xdr:rowOff>67132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6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58259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168422</xdr:rowOff>
    </xdr:from>
    <xdr:to>
      <xdr:col>24</xdr:col>
      <xdr:colOff>114300</xdr:colOff>
      <xdr:row>37</xdr:row>
      <xdr:rowOff>98572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146849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144343</xdr:rowOff>
    </xdr:from>
    <xdr:to>
      <xdr:col>20</xdr:col>
      <xdr:colOff>38100</xdr:colOff>
      <xdr:row>37</xdr:row>
      <xdr:rowOff>74493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65620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51516</xdr:rowOff>
    </xdr:from>
    <xdr:to>
      <xdr:col>15</xdr:col>
      <xdr:colOff>101600</xdr:colOff>
      <xdr:row>36</xdr:row>
      <xdr:rowOff>153116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144243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79527</xdr:rowOff>
    </xdr:from>
    <xdr:to>
      <xdr:col>10</xdr:col>
      <xdr:colOff>165100</xdr:colOff>
      <xdr:row>37</xdr:row>
      <xdr:rowOff>9677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15580</xdr:rowOff>
    </xdr:from>
    <xdr:to>
      <xdr:col>6</xdr:col>
      <xdr:colOff>38100</xdr:colOff>
      <xdr:row>37</xdr:row>
      <xdr:rowOff>117180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133707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43423</xdr:rowOff>
    </xdr:from>
    <xdr:to>
      <xdr:col>24</xdr:col>
      <xdr:colOff>63500</xdr:colOff>
      <xdr:row>57</xdr:row>
      <xdr:rowOff>70261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44623"/>
          <a:ext cx="838200" cy="19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54880</xdr:rowOff>
    </xdr:from>
    <xdr:to>
      <xdr:col>19</xdr:col>
      <xdr:colOff>177800</xdr:colOff>
      <xdr:row>57</xdr:row>
      <xdr:rowOff>70261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7530"/>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54880</xdr:rowOff>
    </xdr:from>
    <xdr:to>
      <xdr:col>15</xdr:col>
      <xdr:colOff>50800</xdr:colOff>
      <xdr:row>57</xdr:row>
      <xdr:rowOff>140102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7530"/>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140102</xdr:rowOff>
    </xdr:from>
    <xdr:to>
      <xdr:col>10</xdr:col>
      <xdr:colOff>114300</xdr:colOff>
      <xdr:row>57</xdr:row>
      <xdr:rowOff>147564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12752"/>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164073</xdr:rowOff>
    </xdr:from>
    <xdr:to>
      <xdr:col>24</xdr:col>
      <xdr:colOff>114300</xdr:colOff>
      <xdr:row>56</xdr:row>
      <xdr:rowOff>94223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15500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19461</xdr:rowOff>
    </xdr:from>
    <xdr:to>
      <xdr:col>20</xdr:col>
      <xdr:colOff>38100</xdr:colOff>
      <xdr:row>57</xdr:row>
      <xdr:rowOff>121061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4080</xdr:rowOff>
    </xdr:from>
    <xdr:to>
      <xdr:col>15</xdr:col>
      <xdr:colOff>101600</xdr:colOff>
      <xdr:row>57</xdr:row>
      <xdr:rowOff>105680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96807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89302</xdr:rowOff>
    </xdr:from>
    <xdr:to>
      <xdr:col>10</xdr:col>
      <xdr:colOff>165100</xdr:colOff>
      <xdr:row>58</xdr:row>
      <xdr:rowOff>19452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96764</xdr:rowOff>
    </xdr:from>
    <xdr:to>
      <xdr:col>6</xdr:col>
      <xdr:colOff>38100</xdr:colOff>
      <xdr:row>58</xdr:row>
      <xdr:rowOff>26914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6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74892</xdr:rowOff>
    </xdr:from>
    <xdr:to>
      <xdr:col>24</xdr:col>
      <xdr:colOff>63500</xdr:colOff>
      <xdr:row>78</xdr:row>
      <xdr:rowOff>79829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7992"/>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79829</xdr:rowOff>
    </xdr:from>
    <xdr:to>
      <xdr:col>19</xdr:col>
      <xdr:colOff>177800</xdr:colOff>
      <xdr:row>78</xdr:row>
      <xdr:rowOff>93889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2929"/>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93889</xdr:rowOff>
    </xdr:from>
    <xdr:to>
      <xdr:col>15</xdr:col>
      <xdr:colOff>50800</xdr:colOff>
      <xdr:row>78</xdr:row>
      <xdr:rowOff>100037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6989"/>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100037</xdr:rowOff>
    </xdr:from>
    <xdr:to>
      <xdr:col>10</xdr:col>
      <xdr:colOff>114300</xdr:colOff>
      <xdr:row>78</xdr:row>
      <xdr:rowOff>107834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313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6445</xdr:rowOff>
    </xdr:from>
    <xdr:to>
      <xdr:col>6</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124572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24092</xdr:rowOff>
    </xdr:from>
    <xdr:to>
      <xdr:col>24</xdr:col>
      <xdr:colOff>114300</xdr:colOff>
      <xdr:row>78</xdr:row>
      <xdr:rowOff>125692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110469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29029</xdr:rowOff>
    </xdr:from>
    <xdr:to>
      <xdr:col>20</xdr:col>
      <xdr:colOff>38100</xdr:colOff>
      <xdr:row>78</xdr:row>
      <xdr:rowOff>130629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43089</xdr:rowOff>
    </xdr:from>
    <xdr:to>
      <xdr:col>15</xdr:col>
      <xdr:colOff>101600</xdr:colOff>
      <xdr:row>78</xdr:row>
      <xdr:rowOff>144689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135816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49237</xdr:rowOff>
    </xdr:from>
    <xdr:to>
      <xdr:col>10</xdr:col>
      <xdr:colOff>165100</xdr:colOff>
      <xdr:row>78</xdr:row>
      <xdr:rowOff>150837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141964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57034</xdr:rowOff>
    </xdr:from>
    <xdr:to>
      <xdr:col>6</xdr:col>
      <xdr:colOff>38100</xdr:colOff>
      <xdr:row>78</xdr:row>
      <xdr:rowOff>158634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149761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169276</xdr:rowOff>
    </xdr:from>
    <xdr:to>
      <xdr:col>24</xdr:col>
      <xdr:colOff>63500</xdr:colOff>
      <xdr:row>96</xdr:row>
      <xdr:rowOff>37548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57026"/>
          <a:ext cx="838200" cy="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14362</xdr:rowOff>
    </xdr:from>
    <xdr:to>
      <xdr:col>19</xdr:col>
      <xdr:colOff>177800</xdr:colOff>
      <xdr:row>95</xdr:row>
      <xdr:rowOff>169276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02112"/>
          <a:ext cx="889000" cy="1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14362</xdr:rowOff>
    </xdr:from>
    <xdr:to>
      <xdr:col>15</xdr:col>
      <xdr:colOff>50800</xdr:colOff>
      <xdr:row>96</xdr:row>
      <xdr:rowOff>150444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02112"/>
          <a:ext cx="889000" cy="3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54649</xdr:rowOff>
    </xdr:from>
    <xdr:to>
      <xdr:col>10</xdr:col>
      <xdr:colOff>114300</xdr:colOff>
      <xdr:row>96</xdr:row>
      <xdr:rowOff>150444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513849"/>
          <a:ext cx="8890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31557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158198</xdr:rowOff>
    </xdr:from>
    <xdr:to>
      <xdr:col>24</xdr:col>
      <xdr:colOff>114300</xdr:colOff>
      <xdr:row>96</xdr:row>
      <xdr:rowOff>88348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136625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118476</xdr:rowOff>
    </xdr:from>
    <xdr:to>
      <xdr:col>20</xdr:col>
      <xdr:colOff>38100</xdr:colOff>
      <xdr:row>96</xdr:row>
      <xdr:rowOff>48626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65153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135012</xdr:rowOff>
    </xdr:from>
    <xdr:to>
      <xdr:col>15</xdr:col>
      <xdr:colOff>101600</xdr:colOff>
      <xdr:row>95</xdr:row>
      <xdr:rowOff>65162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81689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2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99644</xdr:rowOff>
    </xdr:from>
    <xdr:to>
      <xdr:col>10</xdr:col>
      <xdr:colOff>165100</xdr:colOff>
      <xdr:row>97</xdr:row>
      <xdr:rowOff>29794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3849</xdr:rowOff>
    </xdr:from>
    <xdr:to>
      <xdr:col>6</xdr:col>
      <xdr:colOff>38100</xdr:colOff>
      <xdr:row>96</xdr:row>
      <xdr:rowOff>105449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121976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30242</xdr:rowOff>
    </xdr:from>
    <xdr:to>
      <xdr:col>55</xdr:col>
      <xdr:colOff>0</xdr:colOff>
      <xdr:row>34</xdr:row>
      <xdr:rowOff>119844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59542"/>
          <a:ext cx="838200" cy="8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119844</xdr:rowOff>
    </xdr:from>
    <xdr:to>
      <xdr:col>50</xdr:col>
      <xdr:colOff>114300</xdr:colOff>
      <xdr:row>34</xdr:row>
      <xdr:rowOff>170195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49144"/>
          <a:ext cx="8890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97276</xdr:rowOff>
    </xdr:from>
    <xdr:to>
      <xdr:col>45</xdr:col>
      <xdr:colOff>177800</xdr:colOff>
      <xdr:row>34</xdr:row>
      <xdr:rowOff>170195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12226"/>
          <a:ext cx="889000" cy="5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97276</xdr:rowOff>
    </xdr:from>
    <xdr:to>
      <xdr:col>41</xdr:col>
      <xdr:colOff>50800</xdr:colOff>
      <xdr:row>35</xdr:row>
      <xdr:rowOff>126999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12226"/>
          <a:ext cx="889000" cy="7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150892</xdr:rowOff>
    </xdr:from>
    <xdr:to>
      <xdr:col>55</xdr:col>
      <xdr:colOff>50800</xdr:colOff>
      <xdr:row>34</xdr:row>
      <xdr:rowOff>81042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2319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69044</xdr:rowOff>
    </xdr:from>
    <xdr:to>
      <xdr:col>50</xdr:col>
      <xdr:colOff>165100</xdr:colOff>
      <xdr:row>34</xdr:row>
      <xdr:rowOff>170644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15721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119395</xdr:rowOff>
    </xdr:from>
    <xdr:to>
      <xdr:col>46</xdr:col>
      <xdr:colOff>38100</xdr:colOff>
      <xdr:row>35</xdr:row>
      <xdr:rowOff>49545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66072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46476</xdr:rowOff>
    </xdr:from>
    <xdr:to>
      <xdr:col>41</xdr:col>
      <xdr:colOff>101600</xdr:colOff>
      <xdr:row>31</xdr:row>
      <xdr:rowOff>148076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164603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3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76199</xdr:rowOff>
    </xdr:from>
    <xdr:to>
      <xdr:col>36</xdr:col>
      <xdr:colOff>165100</xdr:colOff>
      <xdr:row>36</xdr:row>
      <xdr:rowOff>6349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22876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5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150924</xdr:rowOff>
    </xdr:from>
    <xdr:to>
      <xdr:col>55</xdr:col>
      <xdr:colOff>0</xdr:colOff>
      <xdr:row>56</xdr:row>
      <xdr:rowOff>158590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52124"/>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44808</xdr:rowOff>
    </xdr:from>
    <xdr:to>
      <xdr:col>50</xdr:col>
      <xdr:colOff>114300</xdr:colOff>
      <xdr:row>56</xdr:row>
      <xdr:rowOff>158590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46008"/>
          <a:ext cx="889000" cy="1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4369</xdr:rowOff>
    </xdr:from>
    <xdr:to>
      <xdr:col>45</xdr:col>
      <xdr:colOff>177800</xdr:colOff>
      <xdr:row>56</xdr:row>
      <xdr:rowOff>44808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05569"/>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4369</xdr:rowOff>
    </xdr:from>
    <xdr:to>
      <xdr:col>41</xdr:col>
      <xdr:colOff>50800</xdr:colOff>
      <xdr:row>56</xdr:row>
      <xdr:rowOff>9223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05569"/>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100124</xdr:rowOff>
    </xdr:from>
    <xdr:to>
      <xdr:col>55</xdr:col>
      <xdr:colOff>50800</xdr:colOff>
      <xdr:row>57</xdr:row>
      <xdr:rowOff>30274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78551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107790</xdr:rowOff>
    </xdr:from>
    <xdr:to>
      <xdr:col>50</xdr:col>
      <xdr:colOff>165100</xdr:colOff>
      <xdr:row>57</xdr:row>
      <xdr:rowOff>37940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29067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165458</xdr:rowOff>
    </xdr:from>
    <xdr:to>
      <xdr:col>46</xdr:col>
      <xdr:colOff>38100</xdr:colOff>
      <xdr:row>56</xdr:row>
      <xdr:rowOff>95608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86735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125019</xdr:rowOff>
    </xdr:from>
    <xdr:to>
      <xdr:col>41</xdr:col>
      <xdr:colOff>101600</xdr:colOff>
      <xdr:row>56</xdr:row>
      <xdr:rowOff>55169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46296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129873</xdr:rowOff>
    </xdr:from>
    <xdr:to>
      <xdr:col>36</xdr:col>
      <xdr:colOff>165100</xdr:colOff>
      <xdr:row>56</xdr:row>
      <xdr:rowOff>60023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76550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167227</xdr:rowOff>
    </xdr:from>
    <xdr:to>
      <xdr:col>55</xdr:col>
      <xdr:colOff>0</xdr:colOff>
      <xdr:row>78</xdr:row>
      <xdr:rowOff>16884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6887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16884</xdr:rowOff>
    </xdr:from>
    <xdr:to>
      <xdr:col>50</xdr:col>
      <xdr:colOff>114300</xdr:colOff>
      <xdr:row>78</xdr:row>
      <xdr:rowOff>170714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89984"/>
          <a:ext cx="8890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157474</xdr:rowOff>
    </xdr:from>
    <xdr:to>
      <xdr:col>45</xdr:col>
      <xdr:colOff>177800</xdr:colOff>
      <xdr:row>78</xdr:row>
      <xdr:rowOff>170714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59124"/>
          <a:ext cx="889000" cy="18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39136</xdr:rowOff>
    </xdr:from>
    <xdr:to>
      <xdr:col>41</xdr:col>
      <xdr:colOff>50800</xdr:colOff>
      <xdr:row>77</xdr:row>
      <xdr:rowOff>157474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69336"/>
          <a:ext cx="889000" cy="2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116427</xdr:rowOff>
    </xdr:from>
    <xdr:to>
      <xdr:col>55</xdr:col>
      <xdr:colOff>50800</xdr:colOff>
      <xdr:row>78</xdr:row>
      <xdr:rowOff>46577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94854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137534</xdr:rowOff>
    </xdr:from>
    <xdr:to>
      <xdr:col>50</xdr:col>
      <xdr:colOff>165100</xdr:colOff>
      <xdr:row>78</xdr:row>
      <xdr:rowOff>67684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58811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119914</xdr:rowOff>
    </xdr:from>
    <xdr:to>
      <xdr:col>46</xdr:col>
      <xdr:colOff>38100</xdr:colOff>
      <xdr:row>79</xdr:row>
      <xdr:rowOff>50064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41191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106674</xdr:rowOff>
    </xdr:from>
    <xdr:to>
      <xdr:col>41</xdr:col>
      <xdr:colOff>101600</xdr:colOff>
      <xdr:row>78</xdr:row>
      <xdr:rowOff>36824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27951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159786</xdr:rowOff>
    </xdr:from>
    <xdr:to>
      <xdr:col>36</xdr:col>
      <xdr:colOff>165100</xdr:colOff>
      <xdr:row>76</xdr:row>
      <xdr:rowOff>89936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106462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37233</xdr:rowOff>
    </xdr:from>
    <xdr:to>
      <xdr:col>55</xdr:col>
      <xdr:colOff>0</xdr:colOff>
      <xdr:row>97</xdr:row>
      <xdr:rowOff>95318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7883"/>
          <a:ext cx="838200" cy="5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48848</xdr:rowOff>
    </xdr:from>
    <xdr:to>
      <xdr:col>50</xdr:col>
      <xdr:colOff>114300</xdr:colOff>
      <xdr:row>97</xdr:row>
      <xdr:rowOff>95318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08048"/>
          <a:ext cx="889000" cy="2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48848</xdr:rowOff>
    </xdr:from>
    <xdr:to>
      <xdr:col>45</xdr:col>
      <xdr:colOff>177800</xdr:colOff>
      <xdr:row>96</xdr:row>
      <xdr:rowOff>105443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08048"/>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105443</xdr:rowOff>
    </xdr:from>
    <xdr:to>
      <xdr:col>41</xdr:col>
      <xdr:colOff>50800</xdr:colOff>
      <xdr:row>97</xdr:row>
      <xdr:rowOff>57992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4643"/>
          <a:ext cx="889000" cy="1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136310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44518</xdr:rowOff>
    </xdr:from>
    <xdr:to>
      <xdr:col>50</xdr:col>
      <xdr:colOff>165100</xdr:colOff>
      <xdr:row>97</xdr:row>
      <xdr:rowOff>146118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137245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169498</xdr:rowOff>
    </xdr:from>
    <xdr:to>
      <xdr:col>46</xdr:col>
      <xdr:colOff>38100</xdr:colOff>
      <xdr:row>96</xdr:row>
      <xdr:rowOff>99648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116175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54643</xdr:rowOff>
    </xdr:from>
    <xdr:to>
      <xdr:col>41</xdr:col>
      <xdr:colOff>101600</xdr:colOff>
      <xdr:row>96</xdr:row>
      <xdr:rowOff>156243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147370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7192</xdr:rowOff>
    </xdr:from>
    <xdr:to>
      <xdr:col>36</xdr:col>
      <xdr:colOff>165100</xdr:colOff>
      <xdr:row>97</xdr:row>
      <xdr:rowOff>108792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125319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33086</xdr:rowOff>
    </xdr:from>
    <xdr:to>
      <xdr:col>85</xdr:col>
      <xdr:colOff>127000</xdr:colOff>
      <xdr:row>39</xdr:row>
      <xdr:rowOff>55380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9636"/>
          <a:ext cx="8382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30266</xdr:rowOff>
    </xdr:from>
    <xdr:to>
      <xdr:col>81</xdr:col>
      <xdr:colOff>50800</xdr:colOff>
      <xdr:row>39</xdr:row>
      <xdr:rowOff>55380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6816"/>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11260</xdr:rowOff>
    </xdr:from>
    <xdr:to>
      <xdr:col>76</xdr:col>
      <xdr:colOff>114300</xdr:colOff>
      <xdr:row>39</xdr:row>
      <xdr:rowOff>30266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97810"/>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11260</xdr:rowOff>
    </xdr:from>
    <xdr:to>
      <xdr:col>71</xdr:col>
      <xdr:colOff>177800</xdr:colOff>
      <xdr:row>39</xdr:row>
      <xdr:rowOff>78490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97810"/>
          <a:ext cx="8890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144162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153736</xdr:rowOff>
    </xdr:from>
    <xdr:to>
      <xdr:col>85</xdr:col>
      <xdr:colOff>177800</xdr:colOff>
      <xdr:row>39</xdr:row>
      <xdr:rowOff>83886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113112</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5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4580</xdr:rowOff>
    </xdr:from>
    <xdr:to>
      <xdr:col>81</xdr:col>
      <xdr:colOff>101600</xdr:colOff>
      <xdr:row>39</xdr:row>
      <xdr:rowOff>106180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97307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150916</xdr:rowOff>
    </xdr:from>
    <xdr:to>
      <xdr:col>76</xdr:col>
      <xdr:colOff>165100</xdr:colOff>
      <xdr:row>39</xdr:row>
      <xdr:rowOff>81066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97593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131910</xdr:rowOff>
    </xdr:from>
    <xdr:to>
      <xdr:col>72</xdr:col>
      <xdr:colOff>38100</xdr:colOff>
      <xdr:row>39</xdr:row>
      <xdr:rowOff>62060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78586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27690</xdr:rowOff>
    </xdr:from>
    <xdr:to>
      <xdr:col>67</xdr:col>
      <xdr:colOff>101600</xdr:colOff>
      <xdr:row>39</xdr:row>
      <xdr:rowOff>129290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120417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100678</xdr:rowOff>
    </xdr:from>
    <xdr:to>
      <xdr:col>85</xdr:col>
      <xdr:colOff>127000</xdr:colOff>
      <xdr:row>77</xdr:row>
      <xdr:rowOff>13421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30878"/>
          <a:ext cx="8382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100678</xdr:rowOff>
    </xdr:from>
    <xdr:to>
      <xdr:col>81</xdr:col>
      <xdr:colOff>50800</xdr:colOff>
      <xdr:row>77</xdr:row>
      <xdr:rowOff>43687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30878"/>
          <a:ext cx="889000" cy="1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43687</xdr:rowOff>
    </xdr:from>
    <xdr:to>
      <xdr:col>76</xdr:col>
      <xdr:colOff>114300</xdr:colOff>
      <xdr:row>77</xdr:row>
      <xdr:rowOff>48740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4533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48740</xdr:rowOff>
    </xdr:from>
    <xdr:to>
      <xdr:col>71</xdr:col>
      <xdr:colOff>177800</xdr:colOff>
      <xdr:row>77</xdr:row>
      <xdr:rowOff>56445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50390"/>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95225</xdr:rowOff>
    </xdr:from>
    <xdr:to>
      <xdr:col>67</xdr:col>
      <xdr:colOff>101600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134071</xdr:rowOff>
    </xdr:from>
    <xdr:to>
      <xdr:col>85</xdr:col>
      <xdr:colOff>177800</xdr:colOff>
      <xdr:row>77</xdr:row>
      <xdr:rowOff>64221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112498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49878</xdr:rowOff>
    </xdr:from>
    <xdr:to>
      <xdr:col>81</xdr:col>
      <xdr:colOff>101600</xdr:colOff>
      <xdr:row>76</xdr:row>
      <xdr:rowOff>151478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168005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164337</xdr:rowOff>
    </xdr:from>
    <xdr:to>
      <xdr:col>76</xdr:col>
      <xdr:colOff>165100</xdr:colOff>
      <xdr:row>77</xdr:row>
      <xdr:rowOff>94487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85614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169390</xdr:rowOff>
    </xdr:from>
    <xdr:to>
      <xdr:col>72</xdr:col>
      <xdr:colOff>38100</xdr:colOff>
      <xdr:row>77</xdr:row>
      <xdr:rowOff>99540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90667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5645</xdr:rowOff>
    </xdr:from>
    <xdr:to>
      <xdr:col>67</xdr:col>
      <xdr:colOff>101600</xdr:colOff>
      <xdr:row>77</xdr:row>
      <xdr:rowOff>107245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123772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34837</xdr:rowOff>
    </xdr:from>
    <xdr:to>
      <xdr:col>85</xdr:col>
      <xdr:colOff>127000</xdr:colOff>
      <xdr:row>96</xdr:row>
      <xdr:rowOff>56490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94037"/>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53989</xdr:rowOff>
    </xdr:from>
    <xdr:to>
      <xdr:col>81</xdr:col>
      <xdr:colOff>50800</xdr:colOff>
      <xdr:row>96</xdr:row>
      <xdr:rowOff>56490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1318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53989</xdr:rowOff>
    </xdr:from>
    <xdr:to>
      <xdr:col>76</xdr:col>
      <xdr:colOff>114300</xdr:colOff>
      <xdr:row>96</xdr:row>
      <xdr:rowOff>113951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13189"/>
          <a:ext cx="8890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113951</xdr:rowOff>
    </xdr:from>
    <xdr:to>
      <xdr:col>71</xdr:col>
      <xdr:colOff>177800</xdr:colOff>
      <xdr:row>96</xdr:row>
      <xdr:rowOff>157426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73151"/>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155487</xdr:rowOff>
    </xdr:from>
    <xdr:to>
      <xdr:col>85</xdr:col>
      <xdr:colOff>177800</xdr:colOff>
      <xdr:row>96</xdr:row>
      <xdr:rowOff>85637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6914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5690</xdr:rowOff>
    </xdr:from>
    <xdr:to>
      <xdr:col>81</xdr:col>
      <xdr:colOff>101600</xdr:colOff>
      <xdr:row>96</xdr:row>
      <xdr:rowOff>107290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123817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3189</xdr:rowOff>
    </xdr:from>
    <xdr:to>
      <xdr:col>76</xdr:col>
      <xdr:colOff>165100</xdr:colOff>
      <xdr:row>96</xdr:row>
      <xdr:rowOff>104789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121316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63151</xdr:rowOff>
    </xdr:from>
    <xdr:to>
      <xdr:col>72</xdr:col>
      <xdr:colOff>38100</xdr:colOff>
      <xdr:row>96</xdr:row>
      <xdr:rowOff>164751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9828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106626</xdr:rowOff>
    </xdr:from>
    <xdr:to>
      <xdr:col>67</xdr:col>
      <xdr:colOff>101600</xdr:colOff>
      <xdr:row>97</xdr:row>
      <xdr:rowOff>36776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53303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54267</xdr:rowOff>
    </xdr:from>
    <xdr:to>
      <xdr:col>98</xdr:col>
      <xdr:colOff>38100</xdr:colOff>
      <xdr:row>38</xdr:row>
      <xdr:rowOff>155867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83179</xdr:rowOff>
    </xdr:from>
    <xdr:to>
      <xdr:col>116</xdr:col>
      <xdr:colOff>63500</xdr:colOff>
      <xdr:row>56</xdr:row>
      <xdr:rowOff>86322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684379"/>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86322</xdr:rowOff>
    </xdr:from>
    <xdr:to>
      <xdr:col>111</xdr:col>
      <xdr:colOff>177800</xdr:colOff>
      <xdr:row>56</xdr:row>
      <xdr:rowOff>89465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687522"/>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89465</xdr:rowOff>
    </xdr:from>
    <xdr:to>
      <xdr:col>107</xdr:col>
      <xdr:colOff>50800</xdr:colOff>
      <xdr:row>56</xdr:row>
      <xdr:rowOff>92837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69066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167453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92837</xdr:rowOff>
    </xdr:from>
    <xdr:to>
      <xdr:col>102</xdr:col>
      <xdr:colOff>114300</xdr:colOff>
      <xdr:row>56</xdr:row>
      <xdr:rowOff>97124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69403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34123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69183</xdr:rowOff>
    </xdr:from>
    <xdr:to>
      <xdr:col>98</xdr:col>
      <xdr:colOff>38100</xdr:colOff>
      <xdr:row>57</xdr:row>
      <xdr:rowOff>170783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161910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32379</xdr:rowOff>
    </xdr:from>
    <xdr:to>
      <xdr:col>116</xdr:col>
      <xdr:colOff>114300</xdr:colOff>
      <xdr:row>56</xdr:row>
      <xdr:rowOff>133979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6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55256</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35522</xdr:rowOff>
    </xdr:from>
    <xdr:to>
      <xdr:col>112</xdr:col>
      <xdr:colOff>38100</xdr:colOff>
      <xdr:row>56</xdr:row>
      <xdr:rowOff>137122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153649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38665</xdr:rowOff>
    </xdr:from>
    <xdr:to>
      <xdr:col>107</xdr:col>
      <xdr:colOff>101600</xdr:colOff>
      <xdr:row>56</xdr:row>
      <xdr:rowOff>140265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6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42037</xdr:rowOff>
    </xdr:from>
    <xdr:to>
      <xdr:col>102</xdr:col>
      <xdr:colOff>165100</xdr:colOff>
      <xdr:row>56</xdr:row>
      <xdr:rowOff>143637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46324</xdr:rowOff>
    </xdr:from>
    <xdr:to>
      <xdr:col>98</xdr:col>
      <xdr:colOff>38100</xdr:colOff>
      <xdr:row>56</xdr:row>
      <xdr:rowOff>147924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6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164451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122954</xdr:rowOff>
    </xdr:from>
    <xdr:to>
      <xdr:col>116</xdr:col>
      <xdr:colOff>63500</xdr:colOff>
      <xdr:row>77</xdr:row>
      <xdr:rowOff>133789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24604"/>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133789</xdr:rowOff>
    </xdr:from>
    <xdr:to>
      <xdr:col>111</xdr:col>
      <xdr:colOff>177800</xdr:colOff>
      <xdr:row>77</xdr:row>
      <xdr:rowOff>139446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5439"/>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139446</xdr:rowOff>
    </xdr:from>
    <xdr:to>
      <xdr:col>107</xdr:col>
      <xdr:colOff>50800</xdr:colOff>
      <xdr:row>77</xdr:row>
      <xdr:rowOff>146369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4109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146369</xdr:rowOff>
    </xdr:from>
    <xdr:to>
      <xdr:col>102</xdr:col>
      <xdr:colOff>114300</xdr:colOff>
      <xdr:row>77</xdr:row>
      <xdr:rowOff>157491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8019"/>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136475</xdr:rowOff>
    </xdr:from>
    <xdr:to>
      <xdr:col>98</xdr:col>
      <xdr:colOff>38100</xdr:colOff>
      <xdr:row>78</xdr:row>
      <xdr:rowOff>66625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57752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4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72154</xdr:rowOff>
    </xdr:from>
    <xdr:to>
      <xdr:col>116</xdr:col>
      <xdr:colOff>114300</xdr:colOff>
      <xdr:row>78</xdr:row>
      <xdr:rowOff>2304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50581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82989</xdr:rowOff>
    </xdr:from>
    <xdr:to>
      <xdr:col>112</xdr:col>
      <xdr:colOff>38100</xdr:colOff>
      <xdr:row>78</xdr:row>
      <xdr:rowOff>13139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88646</xdr:rowOff>
    </xdr:from>
    <xdr:to>
      <xdr:col>107</xdr:col>
      <xdr:colOff>101600</xdr:colOff>
      <xdr:row>78</xdr:row>
      <xdr:rowOff>18796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95569</xdr:rowOff>
    </xdr:from>
    <xdr:to>
      <xdr:col>102</xdr:col>
      <xdr:colOff>165100</xdr:colOff>
      <xdr:row>78</xdr:row>
      <xdr:rowOff>25719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106691</xdr:rowOff>
    </xdr:from>
    <xdr:to>
      <xdr:col>98</xdr:col>
      <xdr:colOff>38100</xdr:colOff>
      <xdr:row>78</xdr:row>
      <xdr:rowOff>36841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53368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歳出決算総額は、住民１人あたり</a:t>
          </a:r>
          <a:r>
            <a:rPr kumimoji="1" lang="en-US" altLang="ja-JP" sz="1100" b="0" i="0" baseline="0">
              <a:solidFill>
                <a:schemeClr val="dk1"/>
              </a:solidFill>
              <a:effectLst/>
              <a:latin typeface="+mn-lt"/>
              <a:ea typeface="+mn-ea"/>
              <a:cs typeface="+mn-cs"/>
            </a:rPr>
            <a:t>695,354</a:t>
          </a:r>
          <a:r>
            <a:rPr kumimoji="1" lang="ja-JP" altLang="ja-JP" sz="1100" b="0" i="0" baseline="0">
              <a:solidFill>
                <a:schemeClr val="dk1"/>
              </a:solidFill>
              <a:effectLst/>
              <a:latin typeface="+mn-lt"/>
              <a:ea typeface="+mn-ea"/>
              <a:cs typeface="+mn-cs"/>
            </a:rPr>
            <a:t>円という結果となった。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人件費は住民１人あたり</a:t>
          </a:r>
          <a:r>
            <a:rPr kumimoji="1" lang="en-US" altLang="ja-JP" sz="1100" b="0" i="0" baseline="0">
              <a:solidFill>
                <a:schemeClr val="dk1"/>
              </a:solidFill>
              <a:effectLst/>
              <a:latin typeface="+mn-lt"/>
              <a:ea typeface="+mn-ea"/>
              <a:cs typeface="+mn-cs"/>
            </a:rPr>
            <a:t>77,282</a:t>
          </a:r>
          <a:r>
            <a:rPr kumimoji="1" lang="ja-JP" altLang="ja-JP" sz="1100" b="0" i="0" baseline="0">
              <a:solidFill>
                <a:schemeClr val="dk1"/>
              </a:solidFill>
              <a:effectLst/>
              <a:latin typeface="+mn-lt"/>
              <a:ea typeface="+mn-ea"/>
              <a:cs typeface="+mn-cs"/>
            </a:rPr>
            <a:t>円で、額としては</a:t>
          </a:r>
          <a:r>
            <a:rPr kumimoji="1" lang="en-US" altLang="ja-JP" sz="1100" b="0" i="0" baseline="0">
              <a:solidFill>
                <a:schemeClr val="dk1"/>
              </a:solidFill>
              <a:effectLst/>
              <a:latin typeface="+mn-lt"/>
              <a:ea typeface="+mn-ea"/>
              <a:cs typeface="+mn-cs"/>
            </a:rPr>
            <a:t>1,580</a:t>
          </a:r>
          <a:r>
            <a:rPr kumimoji="1" lang="ja-JP" altLang="ja-JP" sz="1100" b="0" i="0" baseline="0">
              <a:solidFill>
                <a:schemeClr val="dk1"/>
              </a:solidFill>
              <a:effectLst/>
              <a:latin typeface="+mn-lt"/>
              <a:ea typeface="+mn-ea"/>
              <a:cs typeface="+mn-cs"/>
            </a:rPr>
            <a:t>円ほど減少し、類似団体平均を</a:t>
          </a:r>
          <a:r>
            <a:rPr kumimoji="1" lang="en-US" altLang="ja-JP" sz="1100" b="0" i="0" baseline="0">
              <a:solidFill>
                <a:schemeClr val="dk1"/>
              </a:solidFill>
              <a:effectLst/>
              <a:latin typeface="+mn-lt"/>
              <a:ea typeface="+mn-ea"/>
              <a:cs typeface="+mn-cs"/>
            </a:rPr>
            <a:t>16,660</a:t>
          </a:r>
          <a:r>
            <a:rPr kumimoji="1" lang="ja-JP" altLang="ja-JP" sz="1100" b="0" i="0" baseline="0">
              <a:solidFill>
                <a:schemeClr val="dk1"/>
              </a:solidFill>
              <a:effectLst/>
              <a:latin typeface="+mn-lt"/>
              <a:ea typeface="+mn-ea"/>
              <a:cs typeface="+mn-cs"/>
            </a:rPr>
            <a:t>円下回った。今後も行政事務の効率化を引続き推進しながら適正な定員管理に努める。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補助費等は住民１人あたり</a:t>
          </a:r>
          <a:r>
            <a:rPr kumimoji="1" lang="en-US" altLang="ja-JP" sz="1100" b="0" i="0" baseline="0">
              <a:solidFill>
                <a:schemeClr val="dk1"/>
              </a:solidFill>
              <a:effectLst/>
              <a:latin typeface="+mn-lt"/>
              <a:ea typeface="+mn-ea"/>
              <a:cs typeface="+mn-cs"/>
            </a:rPr>
            <a:t>173,941</a:t>
          </a:r>
          <a:r>
            <a:rPr kumimoji="1" lang="ja-JP" altLang="ja-JP" sz="1100" b="0" i="0" baseline="0">
              <a:solidFill>
                <a:schemeClr val="dk1"/>
              </a:solidFill>
              <a:effectLst/>
              <a:latin typeface="+mn-lt"/>
              <a:ea typeface="+mn-ea"/>
              <a:cs typeface="+mn-cs"/>
            </a:rPr>
            <a:t>円で、類似団体平均</a:t>
          </a:r>
          <a:r>
            <a:rPr kumimoji="1" lang="en-US" altLang="ja-JP" sz="1100" b="0" i="0" baseline="0">
              <a:solidFill>
                <a:schemeClr val="dk1"/>
              </a:solidFill>
              <a:effectLst/>
              <a:latin typeface="+mn-lt"/>
              <a:ea typeface="+mn-ea"/>
              <a:cs typeface="+mn-cs"/>
            </a:rPr>
            <a:t>97,143</a:t>
          </a:r>
          <a:r>
            <a:rPr kumimoji="1" lang="ja-JP" altLang="ja-JP" sz="1100" b="0" i="0" baseline="0">
              <a:solidFill>
                <a:schemeClr val="dk1"/>
              </a:solidFill>
              <a:effectLst/>
              <a:latin typeface="+mn-lt"/>
              <a:ea typeface="+mn-ea"/>
              <a:cs typeface="+mn-cs"/>
            </a:rPr>
            <a:t>円を大幅に上回っている。事業実施の見直しや補助金・負担金の精査を行いながら、適正化に努めていく必要がある。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公債費は住民１人あたり</a:t>
          </a:r>
          <a:r>
            <a:rPr kumimoji="1" lang="en-US" altLang="ja-JP" sz="1100" b="0" i="0" baseline="0">
              <a:solidFill>
                <a:schemeClr val="dk1"/>
              </a:solidFill>
              <a:effectLst/>
              <a:latin typeface="+mn-lt"/>
              <a:ea typeface="+mn-ea"/>
              <a:cs typeface="+mn-cs"/>
            </a:rPr>
            <a:t>49,072</a:t>
          </a:r>
          <a:r>
            <a:rPr kumimoji="1" lang="ja-JP" altLang="ja-JP" sz="1100" b="0" i="0" baseline="0">
              <a:solidFill>
                <a:schemeClr val="dk1"/>
              </a:solidFill>
              <a:effectLst/>
              <a:latin typeface="+mn-lt"/>
              <a:ea typeface="+mn-ea"/>
              <a:cs typeface="+mn-cs"/>
            </a:rPr>
            <a:t>円で、類似団体平均と比較して</a:t>
          </a:r>
          <a:r>
            <a:rPr kumimoji="1" lang="en-US" altLang="ja-JP" sz="1100" b="0" i="0" baseline="0">
              <a:solidFill>
                <a:schemeClr val="dk1"/>
              </a:solidFill>
              <a:effectLst/>
              <a:latin typeface="+mn-lt"/>
              <a:ea typeface="+mn-ea"/>
              <a:cs typeface="+mn-cs"/>
            </a:rPr>
            <a:t>3,783</a:t>
          </a:r>
          <a:r>
            <a:rPr kumimoji="1" lang="ja-JP" altLang="ja-JP" sz="1100" b="0" i="0" baseline="0">
              <a:solidFill>
                <a:schemeClr val="dk1"/>
              </a:solidFill>
              <a:effectLst/>
              <a:latin typeface="+mn-lt"/>
              <a:ea typeface="+mn-ea"/>
              <a:cs typeface="+mn-cs"/>
            </a:rPr>
            <a:t>円低くなっており、町の公債費としても、前年度と比べて</a:t>
          </a:r>
          <a:r>
            <a:rPr kumimoji="1" lang="en-US" altLang="ja-JP" sz="1100" b="0" i="0" baseline="0">
              <a:solidFill>
                <a:schemeClr val="dk1"/>
              </a:solidFill>
              <a:effectLst/>
              <a:latin typeface="+mn-lt"/>
              <a:ea typeface="+mn-ea"/>
              <a:cs typeface="+mn-cs"/>
            </a:rPr>
            <a:t>11,049</a:t>
          </a:r>
          <a:r>
            <a:rPr kumimoji="1" lang="ja-JP" altLang="ja-JP" sz="1100" b="0" i="0" baseline="0">
              <a:solidFill>
                <a:schemeClr val="dk1"/>
              </a:solidFill>
              <a:effectLst/>
              <a:latin typeface="+mn-lt"/>
              <a:ea typeface="+mn-ea"/>
              <a:cs typeface="+mn-cs"/>
            </a:rPr>
            <a:t>円低くなっている。これは、令和４年度に繰上償還を行ったためであり、このような特殊事情のない令和３年度以前との比較では、上昇が続いている。この継続的な上昇は、平成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年代後半から積極活用するようになった旧合併特例事業債の本償還が始まったことによるものであり、今後も増加傾向は続くと考えられる。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18,840
18,657
65.85
13,759,034
13,100,473
583,762
6,086,692
10,203,192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139471</xdr:rowOff>
    </xdr:from>
    <xdr:to>
      <xdr:col>24</xdr:col>
      <xdr:colOff>63500</xdr:colOff>
      <xdr:row>36</xdr:row>
      <xdr:rowOff>32029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0221"/>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14199</xdr:rowOff>
    </xdr:from>
    <xdr:to>
      <xdr:col>19</xdr:col>
      <xdr:colOff>177800</xdr:colOff>
      <xdr:row>36</xdr:row>
      <xdr:rowOff>32029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639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14199</xdr:rowOff>
    </xdr:from>
    <xdr:to>
      <xdr:col>15</xdr:col>
      <xdr:colOff>50800</xdr:colOff>
      <xdr:row>36</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639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45060</xdr:rowOff>
    </xdr:from>
    <xdr:to>
      <xdr:col>10</xdr:col>
      <xdr:colOff>114300</xdr:colOff>
      <xdr:row>36</xdr:row>
      <xdr:rowOff>68606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1726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132334</xdr:rowOff>
    </xdr:from>
    <xdr:to>
      <xdr:col>6</xdr:col>
      <xdr:colOff>38100</xdr:colOff>
      <xdr:row>39</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88671</xdr:rowOff>
    </xdr:from>
    <xdr:to>
      <xdr:col>24</xdr:col>
      <xdr:colOff>114300</xdr:colOff>
      <xdr:row>36</xdr:row>
      <xdr:rowOff>18821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111548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152679</xdr:rowOff>
    </xdr:from>
    <xdr:to>
      <xdr:col>20</xdr:col>
      <xdr:colOff>38100</xdr:colOff>
      <xdr:row>36</xdr:row>
      <xdr:rowOff>82829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99356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134849</xdr:rowOff>
    </xdr:from>
    <xdr:to>
      <xdr:col>15</xdr:col>
      <xdr:colOff>101600</xdr:colOff>
      <xdr:row>36</xdr:row>
      <xdr:rowOff>64999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165710</xdr:rowOff>
    </xdr:from>
    <xdr:to>
      <xdr:col>10</xdr:col>
      <xdr:colOff>165100</xdr:colOff>
      <xdr:row>36</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17806</xdr:rowOff>
    </xdr:from>
    <xdr:to>
      <xdr:col>6</xdr:col>
      <xdr:colOff>38100</xdr:colOff>
      <xdr:row>36</xdr:row>
      <xdr:rowOff>119406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161443</xdr:rowOff>
    </xdr:from>
    <xdr:to>
      <xdr:col>24</xdr:col>
      <xdr:colOff>63500</xdr:colOff>
      <xdr:row>56</xdr:row>
      <xdr:rowOff>54217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1193"/>
          <a:ext cx="838200" cy="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56</xdr:row>
      <xdr:rowOff>54217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1212"/>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84228</xdr:rowOff>
    </xdr:from>
    <xdr:to>
      <xdr:col>15</xdr:col>
      <xdr:colOff>50800</xdr:colOff>
      <xdr:row>56</xdr:row>
      <xdr:rowOff>20012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42528"/>
          <a:ext cx="889000" cy="2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84228</xdr:rowOff>
    </xdr:from>
    <xdr:to>
      <xdr:col>10</xdr:col>
      <xdr:colOff>114300</xdr:colOff>
      <xdr:row>56</xdr:row>
      <xdr:rowOff>155438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42528"/>
          <a:ext cx="889000" cy="4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110643</xdr:rowOff>
    </xdr:from>
    <xdr:to>
      <xdr:col>24</xdr:col>
      <xdr:colOff>114300</xdr:colOff>
      <xdr:row>56</xdr:row>
      <xdr:rowOff>40793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3417</xdr:rowOff>
    </xdr:from>
    <xdr:to>
      <xdr:col>20</xdr:col>
      <xdr:colOff>38100</xdr:colOff>
      <xdr:row>56</xdr:row>
      <xdr:rowOff>105017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121544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7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140662</xdr:rowOff>
    </xdr:from>
    <xdr:to>
      <xdr:col>15</xdr:col>
      <xdr:colOff>101600</xdr:colOff>
      <xdr:row>56</xdr:row>
      <xdr:rowOff>70812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87339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4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33428</xdr:rowOff>
    </xdr:from>
    <xdr:to>
      <xdr:col>10</xdr:col>
      <xdr:colOff>165100</xdr:colOff>
      <xdr:row>54</xdr:row>
      <xdr:rowOff>135028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151555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6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104638</xdr:rowOff>
    </xdr:from>
    <xdr:to>
      <xdr:col>6</xdr:col>
      <xdr:colOff>38100</xdr:colOff>
      <xdr:row>57</xdr:row>
      <xdr:rowOff>34788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51315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8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8277</xdr:rowOff>
    </xdr:from>
    <xdr:to>
      <xdr:col>24</xdr:col>
      <xdr:colOff>63500</xdr:colOff>
      <xdr:row>75</xdr:row>
      <xdr:rowOff>100577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7027"/>
          <a:ext cx="8382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157367</xdr:rowOff>
    </xdr:from>
    <xdr:to>
      <xdr:col>19</xdr:col>
      <xdr:colOff>177800</xdr:colOff>
      <xdr:row>75</xdr:row>
      <xdr:rowOff>100577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44667"/>
          <a:ext cx="8890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157367</xdr:rowOff>
    </xdr:from>
    <xdr:to>
      <xdr:col>15</xdr:col>
      <xdr:colOff>50800</xdr:colOff>
      <xdr:row>76</xdr:row>
      <xdr:rowOff>82615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4667"/>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82615</xdr:rowOff>
    </xdr:from>
    <xdr:to>
      <xdr:col>10</xdr:col>
      <xdr:colOff>114300</xdr:colOff>
      <xdr:row>76</xdr:row>
      <xdr:rowOff>115870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2815"/>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114384</xdr:rowOff>
    </xdr:from>
    <xdr:to>
      <xdr:col>6</xdr:col>
      <xdr:colOff>38100</xdr:colOff>
      <xdr:row>79</xdr:row>
      <xdr:rowOff>44534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35661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128927</xdr:rowOff>
    </xdr:from>
    <xdr:to>
      <xdr:col>24</xdr:col>
      <xdr:colOff>114300</xdr:colOff>
      <xdr:row>75</xdr:row>
      <xdr:rowOff>59077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151804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49777</xdr:rowOff>
    </xdr:from>
    <xdr:to>
      <xdr:col>20</xdr:col>
      <xdr:colOff>38100</xdr:colOff>
      <xdr:row>75</xdr:row>
      <xdr:rowOff>151377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167904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106567</xdr:rowOff>
    </xdr:from>
    <xdr:to>
      <xdr:col>15</xdr:col>
      <xdr:colOff>101600</xdr:colOff>
      <xdr:row>75</xdr:row>
      <xdr:rowOff>36717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53244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31815</xdr:rowOff>
    </xdr:from>
    <xdr:to>
      <xdr:col>10</xdr:col>
      <xdr:colOff>165100</xdr:colOff>
      <xdr:row>76</xdr:row>
      <xdr:rowOff>133415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149942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65070</xdr:rowOff>
    </xdr:from>
    <xdr:to>
      <xdr:col>6</xdr:col>
      <xdr:colOff>38100</xdr:colOff>
      <xdr:row>76</xdr:row>
      <xdr:rowOff>166670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64579</xdr:rowOff>
    </xdr:from>
    <xdr:to>
      <xdr:col>24</xdr:col>
      <xdr:colOff>63500</xdr:colOff>
      <xdr:row>97</xdr:row>
      <xdr:rowOff>5931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3779"/>
          <a:ext cx="838200" cy="1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149276</xdr:rowOff>
    </xdr:from>
    <xdr:to>
      <xdr:col>19</xdr:col>
      <xdr:colOff>177800</xdr:colOff>
      <xdr:row>97</xdr:row>
      <xdr:rowOff>5931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08476"/>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149276</xdr:rowOff>
    </xdr:from>
    <xdr:to>
      <xdr:col>15</xdr:col>
      <xdr:colOff>50800</xdr:colOff>
      <xdr:row>97</xdr:row>
      <xdr:rowOff>113867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08476"/>
          <a:ext cx="889000" cy="1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113716</xdr:rowOff>
    </xdr:from>
    <xdr:to>
      <xdr:col>10</xdr:col>
      <xdr:colOff>114300</xdr:colOff>
      <xdr:row>97</xdr:row>
      <xdr:rowOff>113867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436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140297</xdr:rowOff>
    </xdr:from>
    <xdr:to>
      <xdr:col>6</xdr:col>
      <xdr:colOff>38100</xdr:colOff>
      <xdr:row>99</xdr:row>
      <xdr:rowOff>70447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61574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13779</xdr:rowOff>
    </xdr:from>
    <xdr:to>
      <xdr:col>24</xdr:col>
      <xdr:colOff>114300</xdr:colOff>
      <xdr:row>96</xdr:row>
      <xdr:rowOff>115379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36656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126581</xdr:rowOff>
    </xdr:from>
    <xdr:to>
      <xdr:col>20</xdr:col>
      <xdr:colOff>38100</xdr:colOff>
      <xdr:row>97</xdr:row>
      <xdr:rowOff>56731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98476</xdr:rowOff>
    </xdr:from>
    <xdr:to>
      <xdr:col>15</xdr:col>
      <xdr:colOff>101600</xdr:colOff>
      <xdr:row>97</xdr:row>
      <xdr:rowOff>28626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63067</xdr:rowOff>
    </xdr:from>
    <xdr:to>
      <xdr:col>10</xdr:col>
      <xdr:colOff>165100</xdr:colOff>
      <xdr:row>97</xdr:row>
      <xdr:rowOff>164667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62916</xdr:rowOff>
    </xdr:from>
    <xdr:to>
      <xdr:col>6</xdr:col>
      <xdr:colOff>38100</xdr:colOff>
      <xdr:row>97</xdr:row>
      <xdr:rowOff>164516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70206</xdr:rowOff>
    </xdr:from>
    <xdr:to>
      <xdr:col>55</xdr:col>
      <xdr:colOff>0</xdr:colOff>
      <xdr:row>37</xdr:row>
      <xdr:rowOff>86894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13856"/>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70206</xdr:rowOff>
    </xdr:from>
    <xdr:to>
      <xdr:col>50</xdr:col>
      <xdr:colOff>114300</xdr:colOff>
      <xdr:row>37</xdr:row>
      <xdr:rowOff>162789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1385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162789</xdr:rowOff>
    </xdr:from>
    <xdr:to>
      <xdr:col>45</xdr:col>
      <xdr:colOff>177800</xdr:colOff>
      <xdr:row>38</xdr:row>
      <xdr:rowOff>8484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064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8484</xdr:rowOff>
    </xdr:from>
    <xdr:to>
      <xdr:col>41</xdr:col>
      <xdr:colOff>50800</xdr:colOff>
      <xdr:row>38</xdr:row>
      <xdr:rowOff>21971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358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58971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19406</xdr:rowOff>
    </xdr:from>
    <xdr:to>
      <xdr:col>50</xdr:col>
      <xdr:colOff>165100</xdr:colOff>
      <xdr:row>37</xdr:row>
      <xdr:rowOff>121006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137533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111989</xdr:rowOff>
    </xdr:from>
    <xdr:to>
      <xdr:col>46</xdr:col>
      <xdr:colOff>38100</xdr:colOff>
      <xdr:row>38</xdr:row>
      <xdr:rowOff>42139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58666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30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129134</xdr:rowOff>
    </xdr:from>
    <xdr:to>
      <xdr:col>41</xdr:col>
      <xdr:colOff>101600</xdr:colOff>
      <xdr:row>38</xdr:row>
      <xdr:rowOff>59283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50411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142621</xdr:rowOff>
    </xdr:from>
    <xdr:to>
      <xdr:col>36</xdr:col>
      <xdr:colOff>165100</xdr:colOff>
      <xdr:row>38</xdr:row>
      <xdr:rowOff>72771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16167</xdr:rowOff>
    </xdr:from>
    <xdr:to>
      <xdr:col>55</xdr:col>
      <xdr:colOff>0</xdr:colOff>
      <xdr:row>57</xdr:row>
      <xdr:rowOff>72949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88817"/>
          <a:ext cx="838200" cy="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72949</xdr:rowOff>
    </xdr:from>
    <xdr:to>
      <xdr:col>50</xdr:col>
      <xdr:colOff>114300</xdr:colOff>
      <xdr:row>57</xdr:row>
      <xdr:rowOff>106807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45599"/>
          <a:ext cx="8890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106807</xdr:rowOff>
    </xdr:from>
    <xdr:to>
      <xdr:col>45</xdr:col>
      <xdr:colOff>177800</xdr:colOff>
      <xdr:row>57</xdr:row>
      <xdr:rowOff>142507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9457"/>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138468</xdr:rowOff>
    </xdr:from>
    <xdr:to>
      <xdr:col>41</xdr:col>
      <xdr:colOff>50800</xdr:colOff>
      <xdr:row>57</xdr:row>
      <xdr:rowOff>142507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111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136817</xdr:rowOff>
    </xdr:from>
    <xdr:to>
      <xdr:col>55</xdr:col>
      <xdr:colOff>50800</xdr:colOff>
      <xdr:row>57</xdr:row>
      <xdr:rowOff>66967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22149</xdr:rowOff>
    </xdr:from>
    <xdr:to>
      <xdr:col>50</xdr:col>
      <xdr:colOff>165100</xdr:colOff>
      <xdr:row>57</xdr:row>
      <xdr:rowOff>123749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140276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56007</xdr:rowOff>
    </xdr:from>
    <xdr:to>
      <xdr:col>46</xdr:col>
      <xdr:colOff>38100</xdr:colOff>
      <xdr:row>57</xdr:row>
      <xdr:rowOff>157607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91707</xdr:rowOff>
    </xdr:from>
    <xdr:to>
      <xdr:col>41</xdr:col>
      <xdr:colOff>101600</xdr:colOff>
      <xdr:row>58</xdr:row>
      <xdr:rowOff>21857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87668</xdr:rowOff>
    </xdr:from>
    <xdr:to>
      <xdr:col>36</xdr:col>
      <xdr:colOff>165100</xdr:colOff>
      <xdr:row>58</xdr:row>
      <xdr:rowOff>17818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34345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53670</xdr:rowOff>
    </xdr:from>
    <xdr:to>
      <xdr:col>55</xdr:col>
      <xdr:colOff>0</xdr:colOff>
      <xdr:row>77</xdr:row>
      <xdr:rowOff>65939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5320"/>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159111</xdr:rowOff>
    </xdr:from>
    <xdr:to>
      <xdr:col>50</xdr:col>
      <xdr:colOff>114300</xdr:colOff>
      <xdr:row>77</xdr:row>
      <xdr:rowOff>53670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89311"/>
          <a:ext cx="889000" cy="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159111</xdr:rowOff>
    </xdr:from>
    <xdr:to>
      <xdr:col>45</xdr:col>
      <xdr:colOff>177800</xdr:colOff>
      <xdr:row>76</xdr:row>
      <xdr:rowOff>164464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89311"/>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164464</xdr:rowOff>
    </xdr:from>
    <xdr:to>
      <xdr:col>41</xdr:col>
      <xdr:colOff>50800</xdr:colOff>
      <xdr:row>77</xdr:row>
      <xdr:rowOff>127775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4664"/>
          <a:ext cx="889000" cy="1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34341</xdr:rowOff>
    </xdr:from>
    <xdr:to>
      <xdr:col>36</xdr:col>
      <xdr:colOff>165100</xdr:colOff>
      <xdr:row>78</xdr:row>
      <xdr:rowOff>135941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127068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15139</xdr:rowOff>
    </xdr:from>
    <xdr:to>
      <xdr:col>55</xdr:col>
      <xdr:colOff>50800</xdr:colOff>
      <xdr:row>77</xdr:row>
      <xdr:rowOff>116739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165016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2870</xdr:rowOff>
    </xdr:from>
    <xdr:to>
      <xdr:col>50</xdr:col>
      <xdr:colOff>165100</xdr:colOff>
      <xdr:row>77</xdr:row>
      <xdr:rowOff>104470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95597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108311</xdr:rowOff>
    </xdr:from>
    <xdr:to>
      <xdr:col>46</xdr:col>
      <xdr:colOff>38100</xdr:colOff>
      <xdr:row>77</xdr:row>
      <xdr:rowOff>38461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54989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113664</xdr:rowOff>
    </xdr:from>
    <xdr:to>
      <xdr:col>41</xdr:col>
      <xdr:colOff>101600</xdr:colOff>
      <xdr:row>77</xdr:row>
      <xdr:rowOff>43814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34941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76975</xdr:rowOff>
    </xdr:from>
    <xdr:to>
      <xdr:col>36</xdr:col>
      <xdr:colOff>165100</xdr:colOff>
      <xdr:row>78</xdr:row>
      <xdr:rowOff>7125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23652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147777</xdr:rowOff>
    </xdr:from>
    <xdr:to>
      <xdr:col>55</xdr:col>
      <xdr:colOff>0</xdr:colOff>
      <xdr:row>97</xdr:row>
      <xdr:rowOff>162433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78427"/>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136486</xdr:rowOff>
    </xdr:from>
    <xdr:to>
      <xdr:col>50</xdr:col>
      <xdr:colOff>114300</xdr:colOff>
      <xdr:row>97</xdr:row>
      <xdr:rowOff>147777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67136"/>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52121</xdr:rowOff>
    </xdr:from>
    <xdr:to>
      <xdr:col>45</xdr:col>
      <xdr:colOff>177800</xdr:colOff>
      <xdr:row>97</xdr:row>
      <xdr:rowOff>136486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82771"/>
          <a:ext cx="88900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52121</xdr:rowOff>
    </xdr:from>
    <xdr:to>
      <xdr:col>41</xdr:col>
      <xdr:colOff>50800</xdr:colOff>
      <xdr:row>98</xdr:row>
      <xdr:rowOff>36449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82771"/>
          <a:ext cx="889000" cy="1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50749</xdr:rowOff>
    </xdr:from>
    <xdr:to>
      <xdr:col>36</xdr:col>
      <xdr:colOff>165100</xdr:colOff>
      <xdr:row>98</xdr:row>
      <xdr:rowOff>152349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111633</xdr:rowOff>
    </xdr:from>
    <xdr:to>
      <xdr:col>55</xdr:col>
      <xdr:colOff>50800</xdr:colOff>
      <xdr:row>98</xdr:row>
      <xdr:rowOff>41783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90060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96977</xdr:rowOff>
    </xdr:from>
    <xdr:to>
      <xdr:col>50</xdr:col>
      <xdr:colOff>165100</xdr:colOff>
      <xdr:row>98</xdr:row>
      <xdr:rowOff>27127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18254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85686</xdr:rowOff>
    </xdr:from>
    <xdr:to>
      <xdr:col>46</xdr:col>
      <xdr:colOff>38100</xdr:colOff>
      <xdr:row>98</xdr:row>
      <xdr:rowOff>15836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1321</xdr:rowOff>
    </xdr:from>
    <xdr:to>
      <xdr:col>41</xdr:col>
      <xdr:colOff>101600</xdr:colOff>
      <xdr:row>97</xdr:row>
      <xdr:rowOff>102921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94048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157099</xdr:rowOff>
    </xdr:from>
    <xdr:to>
      <xdr:col>36</xdr:col>
      <xdr:colOff>165100</xdr:colOff>
      <xdr:row>98</xdr:row>
      <xdr:rowOff>87249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103776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80688</xdr:rowOff>
    </xdr:from>
    <xdr:to>
      <xdr:col>85</xdr:col>
      <xdr:colOff>127000</xdr:colOff>
      <xdr:row>36</xdr:row>
      <xdr:rowOff>145056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52888"/>
          <a:ext cx="8382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145056</xdr:rowOff>
    </xdr:from>
    <xdr:to>
      <xdr:col>81</xdr:col>
      <xdr:colOff>50800</xdr:colOff>
      <xdr:row>36</xdr:row>
      <xdr:rowOff>160209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17256"/>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31833</xdr:rowOff>
    </xdr:from>
    <xdr:to>
      <xdr:col>76</xdr:col>
      <xdr:colOff>114300</xdr:colOff>
      <xdr:row>36</xdr:row>
      <xdr:rowOff>160209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18233"/>
          <a:ext cx="889000" cy="8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31833</xdr:rowOff>
    </xdr:from>
    <xdr:to>
      <xdr:col>71</xdr:col>
      <xdr:colOff>177800</xdr:colOff>
      <xdr:row>35</xdr:row>
      <xdr:rowOff>108741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18233"/>
          <a:ext cx="889000" cy="5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149381</xdr:rowOff>
    </xdr:from>
    <xdr:to>
      <xdr:col>67</xdr:col>
      <xdr:colOff>101600</xdr:colOff>
      <xdr:row>38</xdr:row>
      <xdr:rowOff>79532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29888</xdr:rowOff>
    </xdr:from>
    <xdr:to>
      <xdr:col>85</xdr:col>
      <xdr:colOff>177800</xdr:colOff>
      <xdr:row>36</xdr:row>
      <xdr:rowOff>131488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52765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94256</xdr:rowOff>
    </xdr:from>
    <xdr:to>
      <xdr:col>81</xdr:col>
      <xdr:colOff>101600</xdr:colOff>
      <xdr:row>37</xdr:row>
      <xdr:rowOff>24406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40933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109409</xdr:rowOff>
    </xdr:from>
    <xdr:to>
      <xdr:col>76</xdr:col>
      <xdr:colOff>165100</xdr:colOff>
      <xdr:row>37</xdr:row>
      <xdr:rowOff>39559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30686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152483</xdr:rowOff>
    </xdr:from>
    <xdr:to>
      <xdr:col>72</xdr:col>
      <xdr:colOff>38100</xdr:colOff>
      <xdr:row>32</xdr:row>
      <xdr:rowOff>82633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4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99160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2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57941</xdr:rowOff>
    </xdr:from>
    <xdr:to>
      <xdr:col>67</xdr:col>
      <xdr:colOff>101600</xdr:colOff>
      <xdr:row>35</xdr:row>
      <xdr:rowOff>159541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4618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154813</xdr:rowOff>
    </xdr:from>
    <xdr:to>
      <xdr:col>85</xdr:col>
      <xdr:colOff>127000</xdr:colOff>
      <xdr:row>57</xdr:row>
      <xdr:rowOff>6845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6013"/>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167932</xdr:rowOff>
    </xdr:from>
    <xdr:to>
      <xdr:col>81</xdr:col>
      <xdr:colOff>50800</xdr:colOff>
      <xdr:row>57</xdr:row>
      <xdr:rowOff>6845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69132"/>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147841</xdr:rowOff>
    </xdr:from>
    <xdr:to>
      <xdr:col>76</xdr:col>
      <xdr:colOff>114300</xdr:colOff>
      <xdr:row>56</xdr:row>
      <xdr:rowOff>167932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4904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147841</xdr:rowOff>
    </xdr:from>
    <xdr:to>
      <xdr:col>71</xdr:col>
      <xdr:colOff>177800</xdr:colOff>
      <xdr:row>56</xdr:row>
      <xdr:rowOff>156743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49041"/>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75756</xdr:rowOff>
    </xdr:from>
    <xdr:to>
      <xdr:col>67</xdr:col>
      <xdr:colOff>101600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104013</xdr:rowOff>
    </xdr:from>
    <xdr:to>
      <xdr:col>85</xdr:col>
      <xdr:colOff>177800</xdr:colOff>
      <xdr:row>57</xdr:row>
      <xdr:rowOff>34163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82440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127495</xdr:rowOff>
    </xdr:from>
    <xdr:to>
      <xdr:col>81</xdr:col>
      <xdr:colOff>101600</xdr:colOff>
      <xdr:row>57</xdr:row>
      <xdr:rowOff>57645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48772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117132</xdr:rowOff>
    </xdr:from>
    <xdr:to>
      <xdr:col>76</xdr:col>
      <xdr:colOff>165100</xdr:colOff>
      <xdr:row>57</xdr:row>
      <xdr:rowOff>47282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38409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97041</xdr:rowOff>
    </xdr:from>
    <xdr:to>
      <xdr:col>72</xdr:col>
      <xdr:colOff>38100</xdr:colOff>
      <xdr:row>57</xdr:row>
      <xdr:rowOff>27191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18318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105943</xdr:rowOff>
    </xdr:from>
    <xdr:to>
      <xdr:col>67</xdr:col>
      <xdr:colOff>101600</xdr:colOff>
      <xdr:row>57</xdr:row>
      <xdr:rowOff>36093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52620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33085</xdr:rowOff>
    </xdr:from>
    <xdr:to>
      <xdr:col>85</xdr:col>
      <xdr:colOff>127000</xdr:colOff>
      <xdr:row>79</xdr:row>
      <xdr:rowOff>55380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77635"/>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30266</xdr:rowOff>
    </xdr:from>
    <xdr:to>
      <xdr:col>81</xdr:col>
      <xdr:colOff>50800</xdr:colOff>
      <xdr:row>79</xdr:row>
      <xdr:rowOff>55380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74816"/>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11260</xdr:rowOff>
    </xdr:from>
    <xdr:to>
      <xdr:col>76</xdr:col>
      <xdr:colOff>114300</xdr:colOff>
      <xdr:row>79</xdr:row>
      <xdr:rowOff>30266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55810"/>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11260</xdr:rowOff>
    </xdr:from>
    <xdr:to>
      <xdr:col>71</xdr:col>
      <xdr:colOff>177800</xdr:colOff>
      <xdr:row>79</xdr:row>
      <xdr:rowOff>78490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55810"/>
          <a:ext cx="8890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26036</xdr:rowOff>
    </xdr:from>
    <xdr:to>
      <xdr:col>67</xdr:col>
      <xdr:colOff>101600</xdr:colOff>
      <xdr:row>79</xdr:row>
      <xdr:rowOff>127636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144163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153735</xdr:rowOff>
    </xdr:from>
    <xdr:to>
      <xdr:col>85</xdr:col>
      <xdr:colOff>177800</xdr:colOff>
      <xdr:row>79</xdr:row>
      <xdr:rowOff>83885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113112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4580</xdr:rowOff>
    </xdr:from>
    <xdr:to>
      <xdr:col>81</xdr:col>
      <xdr:colOff>101600</xdr:colOff>
      <xdr:row>79</xdr:row>
      <xdr:rowOff>106180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97307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150916</xdr:rowOff>
    </xdr:from>
    <xdr:to>
      <xdr:col>76</xdr:col>
      <xdr:colOff>165100</xdr:colOff>
      <xdr:row>79</xdr:row>
      <xdr:rowOff>81066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97593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9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131910</xdr:rowOff>
    </xdr:from>
    <xdr:to>
      <xdr:col>72</xdr:col>
      <xdr:colOff>38100</xdr:colOff>
      <xdr:row>79</xdr:row>
      <xdr:rowOff>62060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78587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27690</xdr:rowOff>
    </xdr:from>
    <xdr:to>
      <xdr:col>67</xdr:col>
      <xdr:colOff>101600</xdr:colOff>
      <xdr:row>79</xdr:row>
      <xdr:rowOff>129290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120417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6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100678</xdr:rowOff>
    </xdr:from>
    <xdr:to>
      <xdr:col>85</xdr:col>
      <xdr:colOff>127000</xdr:colOff>
      <xdr:row>97</xdr:row>
      <xdr:rowOff>13421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59878"/>
          <a:ext cx="8382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100678</xdr:rowOff>
    </xdr:from>
    <xdr:to>
      <xdr:col>81</xdr:col>
      <xdr:colOff>50800</xdr:colOff>
      <xdr:row>97</xdr:row>
      <xdr:rowOff>43687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59878"/>
          <a:ext cx="889000" cy="1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43687</xdr:rowOff>
    </xdr:from>
    <xdr:to>
      <xdr:col>76</xdr:col>
      <xdr:colOff>114300</xdr:colOff>
      <xdr:row>97</xdr:row>
      <xdr:rowOff>48740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433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48740</xdr:rowOff>
    </xdr:from>
    <xdr:to>
      <xdr:col>71</xdr:col>
      <xdr:colOff>177800</xdr:colOff>
      <xdr:row>97</xdr:row>
      <xdr:rowOff>56445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79390"/>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95217</xdr:rowOff>
    </xdr:from>
    <xdr:to>
      <xdr:col>67</xdr:col>
      <xdr:colOff>101600</xdr:colOff>
      <xdr:row>98</xdr:row>
      <xdr:rowOff>25367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134071</xdr:rowOff>
    </xdr:from>
    <xdr:to>
      <xdr:col>85</xdr:col>
      <xdr:colOff>177800</xdr:colOff>
      <xdr:row>97</xdr:row>
      <xdr:rowOff>64221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112498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49878</xdr:rowOff>
    </xdr:from>
    <xdr:to>
      <xdr:col>81</xdr:col>
      <xdr:colOff>101600</xdr:colOff>
      <xdr:row>96</xdr:row>
      <xdr:rowOff>151478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168005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164337</xdr:rowOff>
    </xdr:from>
    <xdr:to>
      <xdr:col>76</xdr:col>
      <xdr:colOff>165100</xdr:colOff>
      <xdr:row>97</xdr:row>
      <xdr:rowOff>94487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85614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169390</xdr:rowOff>
    </xdr:from>
    <xdr:to>
      <xdr:col>72</xdr:col>
      <xdr:colOff>38100</xdr:colOff>
      <xdr:row>97</xdr:row>
      <xdr:rowOff>99540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90667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5645</xdr:rowOff>
    </xdr:from>
    <xdr:to>
      <xdr:col>67</xdr:col>
      <xdr:colOff>101600</xdr:colOff>
      <xdr:row>97</xdr:row>
      <xdr:rowOff>107245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123772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75184</xdr:rowOff>
    </xdr:from>
    <xdr:to>
      <xdr:col>98</xdr:col>
      <xdr:colOff>38100</xdr:colOff>
      <xdr:row>38</xdr:row>
      <xdr:rowOff>5335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21861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総務費は住民１人あたり</a:t>
          </a:r>
          <a:r>
            <a:rPr kumimoji="1" lang="en-US" altLang="ja-JP" sz="1100" b="0" i="0" baseline="0">
              <a:solidFill>
                <a:schemeClr val="dk1"/>
              </a:solidFill>
              <a:effectLst/>
              <a:latin typeface="+mn-lt"/>
              <a:ea typeface="+mn-ea"/>
              <a:cs typeface="+mn-cs"/>
            </a:rPr>
            <a:t>190,842</a:t>
          </a:r>
          <a:r>
            <a:rPr kumimoji="1" lang="ja-JP" altLang="ja-JP" sz="1100" b="0" i="0" baseline="0">
              <a:solidFill>
                <a:schemeClr val="dk1"/>
              </a:solidFill>
              <a:effectLst/>
              <a:latin typeface="+mn-lt"/>
              <a:ea typeface="+mn-ea"/>
              <a:cs typeface="+mn-cs"/>
            </a:rPr>
            <a:t>円で、額としては</a:t>
          </a:r>
          <a:r>
            <a:rPr kumimoji="1" lang="en-US" altLang="ja-JP" sz="1100" b="0" i="0" baseline="0">
              <a:solidFill>
                <a:schemeClr val="dk1"/>
              </a:solidFill>
              <a:effectLst/>
              <a:latin typeface="+mn-lt"/>
              <a:ea typeface="+mn-ea"/>
              <a:cs typeface="+mn-cs"/>
            </a:rPr>
            <a:t>19,666</a:t>
          </a:r>
          <a:r>
            <a:rPr kumimoji="1" lang="ja-JP" altLang="ja-JP" sz="1100" b="0" i="0" baseline="0">
              <a:solidFill>
                <a:schemeClr val="dk1"/>
              </a:solidFill>
              <a:effectLst/>
              <a:latin typeface="+mn-lt"/>
              <a:ea typeface="+mn-ea"/>
              <a:cs typeface="+mn-cs"/>
            </a:rPr>
            <a:t>円ほど</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し、類似団体平均を</a:t>
          </a:r>
          <a:r>
            <a:rPr kumimoji="1" lang="en-US" altLang="ja-JP" sz="1100" b="0" i="0" baseline="0">
              <a:solidFill>
                <a:schemeClr val="dk1"/>
              </a:solidFill>
              <a:effectLst/>
              <a:latin typeface="+mn-lt"/>
              <a:ea typeface="+mn-ea"/>
              <a:cs typeface="+mn-cs"/>
            </a:rPr>
            <a:t>62,206</a:t>
          </a:r>
          <a:r>
            <a:rPr kumimoji="1" lang="ja-JP" altLang="ja-JP" sz="1100" b="0" i="0" baseline="0">
              <a:solidFill>
                <a:schemeClr val="dk1"/>
              </a:solidFill>
              <a:effectLst/>
              <a:latin typeface="+mn-lt"/>
              <a:ea typeface="+mn-ea"/>
              <a:cs typeface="+mn-cs"/>
            </a:rPr>
            <a:t>円上回っている。</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ととのうまちづくりの</a:t>
          </a:r>
          <a:r>
            <a:rPr kumimoji="1" lang="en-US" altLang="ja-JP" sz="1100" b="0" i="0" baseline="0">
              <a:solidFill>
                <a:schemeClr val="dk1"/>
              </a:solidFill>
              <a:effectLst/>
              <a:latin typeface="+mn-lt"/>
              <a:ea typeface="+mn-ea"/>
              <a:cs typeface="+mn-cs"/>
            </a:rPr>
            <a:t>DX</a:t>
          </a:r>
          <a:r>
            <a:rPr kumimoji="1" lang="ja-JP" altLang="en-US" sz="1100" b="0" i="0" baseline="0">
              <a:solidFill>
                <a:schemeClr val="dk1"/>
              </a:solidFill>
              <a:effectLst/>
              <a:latin typeface="+mn-lt"/>
              <a:ea typeface="+mn-ea"/>
              <a:cs typeface="+mn-cs"/>
            </a:rPr>
            <a:t>化事業委託料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防災行政無線屋外拡声子局更新整備委託料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94</a:t>
          </a:r>
          <a:r>
            <a:rPr kumimoji="1" lang="ja-JP" altLang="ja-JP" sz="1100" b="0" i="0" baseline="0">
              <a:solidFill>
                <a:schemeClr val="dk1"/>
              </a:solidFill>
              <a:effectLst/>
              <a:latin typeface="+mn-lt"/>
              <a:ea typeface="+mn-ea"/>
              <a:cs typeface="+mn-cs"/>
            </a:rPr>
            <a:t>百万円）などが</a:t>
          </a:r>
          <a:r>
            <a:rPr kumimoji="1" lang="ja-JP" altLang="en-US" sz="1100" b="0" i="0" baseline="0">
              <a:solidFill>
                <a:schemeClr val="dk1"/>
              </a:solidFill>
              <a:effectLst/>
              <a:latin typeface="+mn-lt"/>
              <a:ea typeface="+mn-ea"/>
              <a:cs typeface="+mn-cs"/>
            </a:rPr>
            <a:t>あげられる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民生費は住民１人あたり</a:t>
          </a:r>
          <a:r>
            <a:rPr kumimoji="1" lang="en-US" altLang="ja-JP" sz="1100" b="0" i="0" baseline="0">
              <a:solidFill>
                <a:schemeClr val="dk1"/>
              </a:solidFill>
              <a:effectLst/>
              <a:latin typeface="+mn-lt"/>
              <a:ea typeface="+mn-ea"/>
              <a:cs typeface="+mn-cs"/>
            </a:rPr>
            <a:t>191,323</a:t>
          </a:r>
          <a:r>
            <a:rPr kumimoji="1" lang="ja-JP" altLang="ja-JP" sz="1100" b="0" i="0" baseline="0">
              <a:solidFill>
                <a:schemeClr val="dk1"/>
              </a:solidFill>
              <a:effectLst/>
              <a:latin typeface="+mn-lt"/>
              <a:ea typeface="+mn-ea"/>
              <a:cs typeface="+mn-cs"/>
            </a:rPr>
            <a:t>円で、額としては</a:t>
          </a:r>
          <a:r>
            <a:rPr kumimoji="1" lang="en-US" altLang="ja-JP" sz="1100" b="0" i="0" baseline="0">
              <a:solidFill>
                <a:schemeClr val="dk1"/>
              </a:solidFill>
              <a:effectLst/>
              <a:latin typeface="+mn-lt"/>
              <a:ea typeface="+mn-ea"/>
              <a:cs typeface="+mn-cs"/>
            </a:rPr>
            <a:t>8,479</a:t>
          </a:r>
          <a:r>
            <a:rPr kumimoji="1" lang="ja-JP" altLang="ja-JP" sz="1100" b="0" i="0" baseline="0">
              <a:solidFill>
                <a:schemeClr val="dk1"/>
              </a:solidFill>
              <a:effectLst/>
              <a:latin typeface="+mn-lt"/>
              <a:ea typeface="+mn-ea"/>
              <a:cs typeface="+mn-cs"/>
            </a:rPr>
            <a:t>円ほど</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し、類似団体平均を</a:t>
          </a:r>
          <a:r>
            <a:rPr kumimoji="1" lang="en-US" altLang="ja-JP" sz="1100" b="0" i="0" baseline="0">
              <a:solidFill>
                <a:schemeClr val="dk1"/>
              </a:solidFill>
              <a:effectLst/>
              <a:latin typeface="+mn-lt"/>
              <a:ea typeface="+mn-ea"/>
              <a:cs typeface="+mn-cs"/>
            </a:rPr>
            <a:t>7,731</a:t>
          </a:r>
          <a:r>
            <a:rPr kumimoji="1" lang="ja-JP" altLang="ja-JP" sz="1100" b="0" i="0" baseline="0">
              <a:solidFill>
                <a:schemeClr val="dk1"/>
              </a:solidFill>
              <a:effectLst/>
              <a:latin typeface="+mn-lt"/>
              <a:ea typeface="+mn-ea"/>
              <a:cs typeface="+mn-cs"/>
            </a:rPr>
            <a:t>円上回っている。</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物価高騰対応重点支援</a:t>
          </a:r>
          <a:r>
            <a:rPr kumimoji="1" lang="ja-JP" altLang="ja-JP" sz="1100" b="0" i="0" baseline="0">
              <a:solidFill>
                <a:schemeClr val="dk1"/>
              </a:solidFill>
              <a:effectLst/>
              <a:latin typeface="+mn-lt"/>
              <a:ea typeface="+mn-ea"/>
              <a:cs typeface="+mn-cs"/>
            </a:rPr>
            <a:t>給付金の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保育所入所委託費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百万円）などが</a:t>
          </a:r>
          <a:r>
            <a:rPr kumimoji="1" lang="ja-JP" altLang="en-US" sz="1100" b="0" i="0" baseline="0">
              <a:solidFill>
                <a:schemeClr val="dk1"/>
              </a:solidFill>
              <a:effectLst/>
              <a:latin typeface="+mn-lt"/>
              <a:ea typeface="+mn-ea"/>
              <a:cs typeface="+mn-cs"/>
            </a:rPr>
            <a:t>あげられる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土木費は住民１人あたり</a:t>
          </a:r>
          <a:r>
            <a:rPr kumimoji="1" lang="en-US" altLang="ja-JP" sz="1100" b="0" i="0" baseline="0">
              <a:solidFill>
                <a:schemeClr val="dk1"/>
              </a:solidFill>
              <a:effectLst/>
              <a:latin typeface="+mn-lt"/>
              <a:ea typeface="+mn-ea"/>
              <a:cs typeface="+mn-cs"/>
            </a:rPr>
            <a:t>47,710</a:t>
          </a:r>
          <a:r>
            <a:rPr kumimoji="1" lang="ja-JP" altLang="ja-JP" sz="1100" b="0" i="0" baseline="0">
              <a:solidFill>
                <a:schemeClr val="dk1"/>
              </a:solidFill>
              <a:effectLst/>
              <a:latin typeface="+mn-lt"/>
              <a:ea typeface="+mn-ea"/>
              <a:cs typeface="+mn-cs"/>
            </a:rPr>
            <a:t>円で、額としては</a:t>
          </a:r>
          <a:r>
            <a:rPr kumimoji="1" lang="en-US" altLang="ja-JP" sz="1100" b="0" i="0" baseline="0">
              <a:solidFill>
                <a:schemeClr val="dk1"/>
              </a:solidFill>
              <a:effectLst/>
              <a:latin typeface="+mn-lt"/>
              <a:ea typeface="+mn-ea"/>
              <a:cs typeface="+mn-cs"/>
            </a:rPr>
            <a:t>1,154</a:t>
          </a:r>
          <a:r>
            <a:rPr kumimoji="1" lang="ja-JP" altLang="ja-JP" sz="1100" b="0" i="0" baseline="0">
              <a:solidFill>
                <a:schemeClr val="dk1"/>
              </a:solidFill>
              <a:effectLst/>
              <a:latin typeface="+mn-lt"/>
              <a:ea typeface="+mn-ea"/>
              <a:cs typeface="+mn-cs"/>
            </a:rPr>
            <a:t>円ほど減少し、類似団体平均を</a:t>
          </a:r>
          <a:r>
            <a:rPr kumimoji="1" lang="en-US" altLang="ja-JP" sz="1100" b="0" i="0" baseline="0">
              <a:solidFill>
                <a:schemeClr val="dk1"/>
              </a:solidFill>
              <a:effectLst/>
              <a:latin typeface="+mn-lt"/>
              <a:ea typeface="+mn-ea"/>
              <a:cs typeface="+mn-cs"/>
            </a:rPr>
            <a:t>13,501</a:t>
          </a:r>
          <a:r>
            <a:rPr kumimoji="1" lang="ja-JP" altLang="ja-JP" sz="1100" b="0" i="0" baseline="0">
              <a:solidFill>
                <a:schemeClr val="dk1"/>
              </a:solidFill>
              <a:effectLst/>
              <a:latin typeface="+mn-lt"/>
              <a:ea typeface="+mn-ea"/>
              <a:cs typeface="+mn-cs"/>
            </a:rPr>
            <a:t>円下回っている。</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道路防災 小溝原穂波ノ尾線他６路線工事請負費</a:t>
          </a:r>
          <a:r>
            <a:rPr kumimoji="1" lang="ja-JP" altLang="ja-JP" sz="1100" b="0" i="0" baseline="0">
              <a:solidFill>
                <a:schemeClr val="dk1"/>
              </a:solidFill>
              <a:effectLst/>
              <a:latin typeface="+mn-lt"/>
              <a:ea typeface="+mn-ea"/>
              <a:cs typeface="+mn-cs"/>
            </a:rPr>
            <a:t>の減（▲</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南原原宿線道路改良事業道路用地購入費</a:t>
          </a:r>
          <a:r>
            <a:rPr kumimoji="1" lang="ja-JP" altLang="ja-JP" sz="1100" b="0" i="0" baseline="0">
              <a:solidFill>
                <a:schemeClr val="dk1"/>
              </a:solidFill>
              <a:effectLst/>
              <a:latin typeface="+mn-lt"/>
              <a:ea typeface="+mn-ea"/>
              <a:cs typeface="+mn-cs"/>
            </a:rPr>
            <a:t>の減（▲</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百万円）などが</a:t>
          </a:r>
          <a:r>
            <a:rPr kumimoji="1" lang="ja-JP" altLang="en-US" sz="1100" b="0" i="0" baseline="0">
              <a:solidFill>
                <a:schemeClr val="dk1"/>
              </a:solidFill>
              <a:effectLst/>
              <a:latin typeface="+mn-lt"/>
              <a:ea typeface="+mn-ea"/>
              <a:cs typeface="+mn-cs"/>
            </a:rPr>
            <a:t>あげられる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公債費は住民１人あたり</a:t>
          </a:r>
          <a:r>
            <a:rPr kumimoji="1" lang="en-US" altLang="ja-JP" sz="1100" b="0" i="0" baseline="0">
              <a:solidFill>
                <a:schemeClr val="dk1"/>
              </a:solidFill>
              <a:effectLst/>
              <a:latin typeface="+mn-lt"/>
              <a:ea typeface="+mn-ea"/>
              <a:cs typeface="+mn-cs"/>
            </a:rPr>
            <a:t>49,072</a:t>
          </a:r>
          <a:r>
            <a:rPr kumimoji="1" lang="ja-JP" altLang="ja-JP" sz="1100" b="0" i="0" baseline="0">
              <a:solidFill>
                <a:schemeClr val="dk1"/>
              </a:solidFill>
              <a:effectLst/>
              <a:latin typeface="+mn-lt"/>
              <a:ea typeface="+mn-ea"/>
              <a:cs typeface="+mn-cs"/>
            </a:rPr>
            <a:t>円で、類似団体平均と比較して</a:t>
          </a:r>
          <a:r>
            <a:rPr kumimoji="1" lang="en-US" altLang="ja-JP" sz="1100" b="0" i="0" baseline="0">
              <a:solidFill>
                <a:schemeClr val="dk1"/>
              </a:solidFill>
              <a:effectLst/>
              <a:latin typeface="+mn-lt"/>
              <a:ea typeface="+mn-ea"/>
              <a:cs typeface="+mn-cs"/>
            </a:rPr>
            <a:t>3,783</a:t>
          </a:r>
          <a:r>
            <a:rPr kumimoji="1" lang="ja-JP" altLang="ja-JP" sz="1100" b="0" i="0" baseline="0">
              <a:solidFill>
                <a:schemeClr val="dk1"/>
              </a:solidFill>
              <a:effectLst/>
              <a:latin typeface="+mn-lt"/>
              <a:ea typeface="+mn-ea"/>
              <a:cs typeface="+mn-cs"/>
            </a:rPr>
            <a:t>円低くなっており、町の公債費としても、前年度と比べて</a:t>
          </a:r>
          <a:r>
            <a:rPr kumimoji="1" lang="en-US" altLang="ja-JP" sz="1100" b="0" i="0" baseline="0">
              <a:solidFill>
                <a:schemeClr val="dk1"/>
              </a:solidFill>
              <a:effectLst/>
              <a:latin typeface="+mn-lt"/>
              <a:ea typeface="+mn-ea"/>
              <a:cs typeface="+mn-cs"/>
            </a:rPr>
            <a:t>11,049</a:t>
          </a:r>
          <a:r>
            <a:rPr kumimoji="1" lang="ja-JP" altLang="ja-JP" sz="1100" b="0" i="0" baseline="0">
              <a:solidFill>
                <a:schemeClr val="dk1"/>
              </a:solidFill>
              <a:effectLst/>
              <a:latin typeface="+mn-lt"/>
              <a:ea typeface="+mn-ea"/>
              <a:cs typeface="+mn-cs"/>
            </a:rPr>
            <a:t>円低くなっている。これは、令和４年度に繰上償還を行ったためであり、このような特殊事情のない令和３年度以前との比較では、上昇が続いている。この継続的な上昇は、平成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年代後半から積極活用するようになった旧合併特例事業債の本償還が始まったことによるものであり、今後も増加傾向は続くと考えられる。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財政調整基金の残高は、対前年度で</a:t>
          </a:r>
          <a:r>
            <a:rPr kumimoji="1" lang="en-US" altLang="ja-JP" sz="1100" b="0" i="0" baseline="0">
              <a:solidFill>
                <a:schemeClr val="dk1"/>
              </a:solidFill>
              <a:effectLst/>
              <a:latin typeface="+mn-lt"/>
              <a:ea typeface="+mn-ea"/>
              <a:cs typeface="+mn-cs"/>
            </a:rPr>
            <a:t>155</a:t>
          </a:r>
          <a:r>
            <a:rPr kumimoji="1" lang="ja-JP" altLang="ja-JP" sz="1100" b="0" i="0" baseline="0">
              <a:solidFill>
                <a:sysClr val="windowText" lastClr="000000"/>
              </a:solidFill>
              <a:effectLst/>
              <a:latin typeface="+mn-lt"/>
              <a:ea typeface="+mn-ea"/>
              <a:cs typeface="+mn-cs"/>
            </a:rPr>
            <a:t>百万円の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chemeClr val="dk1"/>
              </a:solidFill>
              <a:effectLst/>
              <a:latin typeface="+mn-lt"/>
              <a:ea typeface="+mn-ea"/>
              <a:cs typeface="+mn-cs"/>
            </a:rPr>
            <a:t>となり、標準財政規模比では</a:t>
          </a:r>
          <a:r>
            <a:rPr kumimoji="1" lang="en-US" altLang="ja-JP" sz="1100" b="0" i="0" baseline="0">
              <a:solidFill>
                <a:schemeClr val="dk1"/>
              </a:solidFill>
              <a:effectLst/>
              <a:latin typeface="+mn-lt"/>
              <a:ea typeface="+mn-ea"/>
              <a:cs typeface="+mn-cs"/>
            </a:rPr>
            <a:t>2.65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38.17</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実質収支額は、対前年度で</a:t>
          </a:r>
          <a:r>
            <a:rPr kumimoji="1" lang="en-US" altLang="ja-JP" sz="1100" b="0" i="0" baseline="0">
              <a:solidFill>
                <a:sysClr val="windowText" lastClr="000000"/>
              </a:solidFill>
              <a:effectLst/>
              <a:latin typeface="+mn-lt"/>
              <a:ea typeface="+mn-ea"/>
              <a:cs typeface="+mn-cs"/>
            </a:rPr>
            <a:t>114</a:t>
          </a:r>
          <a:r>
            <a:rPr kumimoji="1" lang="ja-JP" altLang="ja-JP" sz="1100" b="0" i="0" baseline="0">
              <a:solidFill>
                <a:sysClr val="windowText" lastClr="000000"/>
              </a:solidFill>
              <a:effectLst/>
              <a:latin typeface="+mn-lt"/>
              <a:ea typeface="+mn-ea"/>
              <a:cs typeface="+mn-cs"/>
            </a:rPr>
            <a:t>百万円</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となり、標準財政規模比では</a:t>
          </a:r>
          <a:r>
            <a:rPr kumimoji="1" lang="en-US" altLang="ja-JP" sz="1100" b="0" i="0" baseline="0">
              <a:solidFill>
                <a:schemeClr val="dk1"/>
              </a:solidFill>
              <a:effectLst/>
              <a:latin typeface="+mn-lt"/>
              <a:ea typeface="+mn-ea"/>
              <a:cs typeface="+mn-cs"/>
            </a:rPr>
            <a:t>1.85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9.59</a:t>
          </a:r>
          <a:r>
            <a:rPr kumimoji="1" lang="ja-JP" altLang="ja-JP" sz="1100" b="0" i="0" baseline="0">
              <a:solidFill>
                <a:schemeClr val="dk1"/>
              </a:solidFill>
              <a:effectLst/>
              <a:latin typeface="+mn-lt"/>
              <a:ea typeface="+mn-ea"/>
              <a:cs typeface="+mn-cs"/>
            </a:rPr>
            <a:t>％となっている。また、積立ての増および取崩しの増により、実質単年度収支は、標準財政規模比で</a:t>
          </a:r>
          <a:r>
            <a:rPr kumimoji="1" lang="en-US" altLang="ja-JP" sz="1100" b="0" i="0" baseline="0">
              <a:solidFill>
                <a:schemeClr val="dk1"/>
              </a:solidFill>
              <a:effectLst/>
              <a:latin typeface="+mn-lt"/>
              <a:ea typeface="+mn-ea"/>
              <a:cs typeface="+mn-cs"/>
            </a:rPr>
            <a:t>5.78</a:t>
          </a:r>
          <a:r>
            <a:rPr kumimoji="1" lang="ja-JP" altLang="ja-JP" sz="1100" b="0" i="0" baseline="0">
              <a:solidFill>
                <a:schemeClr val="dk1"/>
              </a:solidFill>
              <a:effectLst/>
              <a:latin typeface="+mn-lt"/>
              <a:ea typeface="+mn-ea"/>
              <a:cs typeface="+mn-cs"/>
            </a:rPr>
            <a:t>ポイント減の</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将来負担の軽減を図るため、事務事業の見直し・統廃合などの行財政改革を推進し、健全な財政運営に努めていく必要がある。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令和５年度決算では、連結実質赤字比率算定に係る全会計において黒字となった。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全会計の黒字率が上昇し、前年度と比べてそれぞれ一般会計は</a:t>
          </a:r>
          <a:r>
            <a:rPr kumimoji="1" lang="en-US" altLang="ja-JP" sz="1100" b="0" i="0" baseline="0">
              <a:solidFill>
                <a:schemeClr val="dk1"/>
              </a:solidFill>
              <a:effectLst/>
              <a:latin typeface="+mn-lt"/>
              <a:ea typeface="+mn-ea"/>
              <a:cs typeface="+mn-cs"/>
            </a:rPr>
            <a:t>1.85</a:t>
          </a:r>
          <a:r>
            <a:rPr kumimoji="1" lang="ja-JP" altLang="ja-JP" sz="1100" b="0" i="0" baseline="0">
              <a:solidFill>
                <a:schemeClr val="dk1"/>
              </a:solidFill>
              <a:effectLst/>
              <a:latin typeface="+mn-lt"/>
              <a:ea typeface="+mn-ea"/>
              <a:cs typeface="+mn-cs"/>
            </a:rPr>
            <a:t>ポイント、水道事業会計は</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ポイント、浄化槽整備推進事業会計は</a:t>
          </a:r>
          <a:r>
            <a:rPr kumimoji="1" lang="en-US" altLang="ja-JP" sz="1100" b="0" i="0" baseline="0">
              <a:solidFill>
                <a:schemeClr val="dk1"/>
              </a:solidFill>
              <a:effectLst/>
              <a:latin typeface="+mn-lt"/>
              <a:ea typeface="+mn-ea"/>
              <a:cs typeface="+mn-cs"/>
            </a:rPr>
            <a:t>0.25</a:t>
          </a:r>
          <a:r>
            <a:rPr kumimoji="1" lang="ja-JP" altLang="ja-JP" sz="1100" b="0" i="0" baseline="0">
              <a:solidFill>
                <a:schemeClr val="dk1"/>
              </a:solidFill>
              <a:effectLst/>
              <a:latin typeface="+mn-lt"/>
              <a:ea typeface="+mn-ea"/>
              <a:cs typeface="+mn-cs"/>
            </a:rPr>
            <a:t>ポイント、公共下水道事業会計は</a:t>
          </a:r>
          <a:r>
            <a:rPr kumimoji="1" lang="en-US" altLang="ja-JP" sz="1100" b="0" i="0" baseline="0">
              <a:solidFill>
                <a:schemeClr val="dk1"/>
              </a:solidFill>
              <a:effectLst/>
              <a:latin typeface="+mn-lt"/>
              <a:ea typeface="+mn-ea"/>
              <a:cs typeface="+mn-cs"/>
            </a:rPr>
            <a:t>0.31</a:t>
          </a:r>
          <a:r>
            <a:rPr kumimoji="1" lang="ja-JP" altLang="ja-JP" sz="1100" b="0" i="0" baseline="0">
              <a:solidFill>
                <a:schemeClr val="dk1"/>
              </a:solidFill>
              <a:effectLst/>
              <a:latin typeface="+mn-lt"/>
              <a:ea typeface="+mn-ea"/>
              <a:cs typeface="+mn-cs"/>
            </a:rPr>
            <a:t>ポイント、介護保険特別会計は</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ポイント、国民健康保険特別会計は</a:t>
          </a:r>
          <a:r>
            <a:rPr kumimoji="1" lang="en-US" altLang="ja-JP" sz="1100" b="0" i="0" baseline="0">
              <a:solidFill>
                <a:schemeClr val="dk1"/>
              </a:solidFill>
              <a:effectLst/>
              <a:latin typeface="+mn-lt"/>
              <a:ea typeface="+mn-ea"/>
              <a:cs typeface="+mn-cs"/>
            </a:rPr>
            <a:t>0.27</a:t>
          </a:r>
          <a:r>
            <a:rPr kumimoji="1" lang="ja-JP" altLang="ja-JP" sz="1100" b="0" i="0" baseline="0">
              <a:solidFill>
                <a:schemeClr val="dk1"/>
              </a:solidFill>
              <a:effectLst/>
              <a:latin typeface="+mn-lt"/>
              <a:ea typeface="+mn-ea"/>
              <a:cs typeface="+mn-cs"/>
            </a:rPr>
            <a:t>ポイント、農業集落排水事業会計は</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ポイントの上昇となっている。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「その他会計」に属する有田南部工業団地造成事業特別会計については、用地の取得が完了しており、今後は起債の償還などが発生する予定である。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実質公債費比率の分子は、前年度と比べて２百万円増の</a:t>
          </a:r>
          <a:r>
            <a:rPr kumimoji="1" lang="en-US" altLang="ja-JP" sz="1100" b="0" i="0" baseline="0">
              <a:solidFill>
                <a:schemeClr val="dk1"/>
              </a:solidFill>
              <a:effectLst/>
              <a:latin typeface="+mn-lt"/>
              <a:ea typeface="+mn-ea"/>
              <a:cs typeface="+mn-cs"/>
            </a:rPr>
            <a:t>452</a:t>
          </a:r>
          <a:r>
            <a:rPr kumimoji="1" lang="ja-JP" altLang="ja-JP" sz="1100" b="0" i="0" baseline="0">
              <a:solidFill>
                <a:schemeClr val="dk1"/>
              </a:solidFill>
              <a:effectLst/>
              <a:latin typeface="+mn-lt"/>
              <a:ea typeface="+mn-ea"/>
              <a:cs typeface="+mn-cs"/>
            </a:rPr>
            <a:t>百万円となっている。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これは、旧合併特例債の本償還が始まり、元利償還金が３百万円増の</a:t>
          </a:r>
          <a:r>
            <a:rPr kumimoji="1" lang="en-US" altLang="ja-JP" sz="1100" b="0" i="0" baseline="0">
              <a:solidFill>
                <a:schemeClr val="dk1"/>
              </a:solidFill>
              <a:effectLst/>
              <a:latin typeface="+mn-lt"/>
              <a:ea typeface="+mn-ea"/>
              <a:cs typeface="+mn-cs"/>
            </a:rPr>
            <a:t>925</a:t>
          </a:r>
          <a:r>
            <a:rPr kumimoji="1" lang="ja-JP" altLang="ja-JP" sz="1100" b="0" i="0" baseline="0">
              <a:solidFill>
                <a:schemeClr val="dk1"/>
              </a:solidFill>
              <a:effectLst/>
              <a:latin typeface="+mn-lt"/>
              <a:ea typeface="+mn-ea"/>
              <a:cs typeface="+mn-cs"/>
            </a:rPr>
            <a:t>百万円に増加したことによる。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今後も、旧合併特例事業債の元利償還金の増加が見込まれる。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また、公共下水道事業も下水道接続事業を推進しており、工事に係る公営企業債が急増することも考えられる。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満期一括償還地方債は発行していない。</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将来負担比率の分子は、前年度と比べて▲</a:t>
          </a:r>
          <a:r>
            <a:rPr kumimoji="1" lang="en-US" altLang="ja-JP" sz="1100" b="0" i="0" baseline="0">
              <a:solidFill>
                <a:schemeClr val="dk1"/>
              </a:solidFill>
              <a:effectLst/>
              <a:latin typeface="+mn-lt"/>
              <a:ea typeface="+mn-ea"/>
              <a:cs typeface="+mn-cs"/>
            </a:rPr>
            <a:t>253</a:t>
          </a:r>
          <a:r>
            <a:rPr kumimoji="1" lang="ja-JP" altLang="ja-JP" sz="1100" b="0" i="0" baseline="0">
              <a:solidFill>
                <a:schemeClr val="dk1"/>
              </a:solidFill>
              <a:effectLst/>
              <a:latin typeface="+mn-lt"/>
              <a:ea typeface="+mn-ea"/>
              <a:cs typeface="+mn-cs"/>
            </a:rPr>
            <a:t>百万円の▲</a:t>
          </a:r>
          <a:r>
            <a:rPr kumimoji="1" lang="en-US" altLang="ja-JP" sz="1100" b="0" i="0" baseline="0">
              <a:solidFill>
                <a:schemeClr val="dk1"/>
              </a:solidFill>
              <a:effectLst/>
              <a:latin typeface="+mn-lt"/>
              <a:ea typeface="+mn-ea"/>
              <a:cs typeface="+mn-cs"/>
            </a:rPr>
            <a:t>2,383</a:t>
          </a:r>
          <a:r>
            <a:rPr kumimoji="1" lang="ja-JP" altLang="ja-JP" sz="1100" b="0" i="0" baseline="0">
              <a:solidFill>
                <a:schemeClr val="dk1"/>
              </a:solidFill>
              <a:effectLst/>
              <a:latin typeface="+mn-lt"/>
              <a:ea typeface="+mn-ea"/>
              <a:cs typeface="+mn-cs"/>
            </a:rPr>
            <a:t>百万円となった。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将来負担額については、公営企業債等繰入見込額の減（▲</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百万円）及び組合等負担等見込額の減（▲</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百万円）を受け、総額として減少（▲</a:t>
          </a:r>
          <a:r>
            <a:rPr kumimoji="1" lang="en-US" altLang="ja-JP" sz="1100" b="0" i="0" baseline="0">
              <a:solidFill>
                <a:schemeClr val="dk1"/>
              </a:solidFill>
              <a:effectLst/>
              <a:latin typeface="+mn-lt"/>
              <a:ea typeface="+mn-ea"/>
              <a:cs typeface="+mn-cs"/>
            </a:rPr>
            <a:t>518</a:t>
          </a:r>
          <a:r>
            <a:rPr kumimoji="1" lang="ja-JP" altLang="ja-JP" sz="1100" b="0" i="0" baseline="0">
              <a:solidFill>
                <a:schemeClr val="dk1"/>
              </a:solidFill>
              <a:effectLst/>
              <a:latin typeface="+mn-lt"/>
              <a:ea typeface="+mn-ea"/>
              <a:cs typeface="+mn-cs"/>
            </a:rPr>
            <a:t>百万円）している。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充当可能財源等は、前年度と比べて▲</a:t>
          </a:r>
          <a:r>
            <a:rPr kumimoji="1" lang="en-US" altLang="ja-JP" sz="1100" b="0" i="0" baseline="0">
              <a:solidFill>
                <a:schemeClr val="dk1"/>
              </a:solidFill>
              <a:effectLst/>
              <a:latin typeface="+mn-lt"/>
              <a:ea typeface="+mn-ea"/>
              <a:cs typeface="+mn-cs"/>
            </a:rPr>
            <a:t>265</a:t>
          </a:r>
          <a:r>
            <a:rPr kumimoji="1" lang="ja-JP" altLang="ja-JP" sz="1100" b="0" i="0" baseline="0">
              <a:solidFill>
                <a:schemeClr val="dk1"/>
              </a:solidFill>
              <a:effectLst/>
              <a:latin typeface="+mn-lt"/>
              <a:ea typeface="+mn-ea"/>
              <a:cs typeface="+mn-cs"/>
            </a:rPr>
            <a:t>百万円の</a:t>
          </a:r>
          <a:r>
            <a:rPr kumimoji="1" lang="en-US" altLang="ja-JP" sz="1100" b="0" i="0" baseline="0">
              <a:solidFill>
                <a:schemeClr val="dk1"/>
              </a:solidFill>
              <a:effectLst/>
              <a:latin typeface="+mn-lt"/>
              <a:ea typeface="+mn-ea"/>
              <a:cs typeface="+mn-cs"/>
            </a:rPr>
            <a:t>19,731</a:t>
          </a:r>
          <a:r>
            <a:rPr kumimoji="1" lang="ja-JP" altLang="ja-JP" sz="1100" b="0" i="0" baseline="0">
              <a:solidFill>
                <a:schemeClr val="dk1"/>
              </a:solidFill>
              <a:effectLst/>
              <a:latin typeface="+mn-lt"/>
              <a:ea typeface="+mn-ea"/>
              <a:cs typeface="+mn-cs"/>
            </a:rPr>
            <a:t>百万円となった。充当可能基金の伸びを支えていた有田町ふるさと応援基金の増額幅が鈍化（＋</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百万円）したことによるところが大きい。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ふるさと応援基金や</a:t>
          </a:r>
          <a:r>
            <a:rPr kumimoji="1" lang="ja-JP" altLang="en-US" sz="1100" b="0" i="0" baseline="0">
              <a:solidFill>
                <a:schemeClr val="dk1"/>
              </a:solidFill>
              <a:effectLst/>
              <a:latin typeface="+mn-lt"/>
              <a:ea typeface="+mn-ea"/>
              <a:cs typeface="+mn-cs"/>
            </a:rPr>
            <a:t>教育施設整備基金</a:t>
          </a:r>
          <a:r>
            <a:rPr kumimoji="1" lang="ja-JP" altLang="ja-JP" sz="1100" b="0" i="0" baseline="0">
              <a:solidFill>
                <a:schemeClr val="dk1"/>
              </a:solidFill>
              <a:effectLst/>
              <a:latin typeface="+mn-lt"/>
              <a:ea typeface="+mn-ea"/>
              <a:cs typeface="+mn-cs"/>
            </a:rPr>
            <a:t>への積立てが大きかったため、全体では</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百万円の増となっている。</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短期的には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ふるさと応援基金</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教育施設整備基金</a:t>
          </a:r>
          <a:r>
            <a:rPr kumimoji="1" lang="ja-JP" altLang="en-US" sz="1100" b="0" i="0" baseline="0">
              <a:solidFill>
                <a:schemeClr val="dk1"/>
              </a:solidFill>
              <a:effectLst/>
              <a:latin typeface="+mn-lt"/>
              <a:ea typeface="+mn-ea"/>
              <a:cs typeface="+mn-cs"/>
            </a:rPr>
            <a:t>」への</a:t>
          </a:r>
          <a:r>
            <a:rPr kumimoji="1" lang="ja-JP" altLang="ja-JP" sz="1100" b="0" i="0" baseline="0">
              <a:solidFill>
                <a:schemeClr val="dk1"/>
              </a:solidFill>
              <a:effectLst/>
              <a:latin typeface="+mn-lt"/>
              <a:ea typeface="+mn-ea"/>
              <a:cs typeface="+mn-cs"/>
            </a:rPr>
            <a:t>積立て</a:t>
          </a:r>
          <a:r>
            <a:rPr kumimoji="1" lang="ja-JP" altLang="en-US" sz="1100" b="0" i="0" baseline="0">
              <a:solidFill>
                <a:schemeClr val="dk1"/>
              </a:solidFill>
              <a:effectLst/>
              <a:latin typeface="+mn-lt"/>
              <a:ea typeface="+mn-ea"/>
              <a:cs typeface="+mn-cs"/>
            </a:rPr>
            <a:t>により微増の予定だが、</a:t>
          </a:r>
          <a:r>
            <a:rPr kumimoji="1" lang="ja-JP" altLang="ja-JP" sz="1100" b="0" i="0" baseline="0">
              <a:solidFill>
                <a:schemeClr val="dk1"/>
              </a:solidFill>
              <a:effectLst/>
              <a:latin typeface="+mn-lt"/>
              <a:ea typeface="+mn-ea"/>
              <a:cs typeface="+mn-cs"/>
            </a:rPr>
            <a:t>中長期的には減少傾向になると見込まれる。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そのような中でも、老朽化した公有施設への対応など、近い将来必要となる分については、積極的に基金に積んで備えることとする。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・有田町ふるさと応援基金：①未来を担う有田の人づくり、②食と器、③有田の原風景の保存と活用、④地域医療と福祉の充実、⑤住民の融和と連携、⑥個性豊かな活力あるふるさとづくり　に関する施策の推進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・合併振興基金：町民の連携の強化および一体感の醸成ならびに町の振興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・教育施設整備基金：教育関係施設の整備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・有田町病院事業清算基金：病院事業の清算および伊万里有田共立病院建設事業に係る地方債の償還など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・庁舎等施設整備基金：庁舎等施設の整備</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・有田町ふるさと応援基金：ふるさと応援寄附金の積立て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・合併振興基金：利息の積立て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・教育施設整備基金：整備費の積立て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・有田町病院事業清算基金：病院建設事業債の償還財源として取崩し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・庁舎等施設整備基金：利息の積立て</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・有田町ふるさと応援基金：</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百万円程度の寄附金が今後も継続すると見込み、積極的に活用する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・合併振興基金：果実分および特例債償還終了分を、町の一体感醸成にかかる事業の財源として取り崩していく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・教育施設整備基金：一部の施設の統廃合の方向性がある程度見えてきたので、利息だけでなく、整備費として積立てを行っていく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・有田町病院事業清算基金：当面の間、出資債の償還財源として、毎年</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百万円程度を取り崩していく予定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・庁舎等施設整備基金：施設統廃合の方向性が決定するまでは利息積立てのみを行う予定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収支不足財源として取り崩した。</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現状の財政運営では財源不足による取崩額が増加していくと</a:t>
          </a:r>
          <a:r>
            <a:rPr kumimoji="1" lang="ja-JP" altLang="en-US" sz="1100" b="0" i="0" baseline="0">
              <a:solidFill>
                <a:schemeClr val="dk1"/>
              </a:solidFill>
              <a:effectLst/>
              <a:latin typeface="+mn-lt"/>
              <a:ea typeface="+mn-ea"/>
              <a:cs typeface="+mn-cs"/>
            </a:rPr>
            <a:t>見込まれる</a:t>
          </a:r>
          <a:r>
            <a:rPr kumimoji="1" lang="ja-JP" altLang="ja-JP" sz="1100" b="0" i="0" baseline="0">
              <a:solidFill>
                <a:schemeClr val="dk1"/>
              </a:solidFill>
              <a:effectLst/>
              <a:latin typeface="+mn-lt"/>
              <a:ea typeface="+mn-ea"/>
              <a:cs typeface="+mn-cs"/>
            </a:rPr>
            <a:t>ため、財政健全化に努める必要がある。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町債の償還に必要な財源を確保するため、基金を</a:t>
          </a:r>
          <a:r>
            <a:rPr kumimoji="1" lang="ja-JP" altLang="ja-JP" sz="1100" b="0" i="0" baseline="0">
              <a:solidFill>
                <a:schemeClr val="dk1"/>
              </a:solidFill>
              <a:effectLst/>
              <a:latin typeface="+mn-lt"/>
              <a:ea typeface="+mn-ea"/>
              <a:cs typeface="+mn-cs"/>
            </a:rPr>
            <a:t>積み立てた。</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将来にわたる町財政の健全な運営を行うため、</a:t>
          </a:r>
          <a:r>
            <a:rPr kumimoji="1" lang="ja-JP" altLang="ja-JP" sz="1100" b="0" i="0" baseline="0">
              <a:solidFill>
                <a:schemeClr val="dk1"/>
              </a:solidFill>
              <a:effectLst/>
              <a:latin typeface="+mn-lt"/>
              <a:ea typeface="+mn-ea"/>
              <a:cs typeface="+mn-cs"/>
            </a:rPr>
            <a:t>今後は利息分に加え、臨時財政対策債償還基金費の積立てを行っていく。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13759034</v>
      </c>
      <c r="BO4" s="449"/>
      <c r="BP4" s="449"/>
      <c r="BQ4" s="449"/>
      <c r="BR4" s="449"/>
      <c r="BS4" s="449"/>
      <c r="BT4" s="449"/>
      <c r="BU4" s="450"/>
      <c r="BV4" s="448">
        <v>13113621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7.7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13100473</v>
      </c>
      <c r="BO5" s="420"/>
      <c r="BP5" s="420"/>
      <c r="BQ5" s="420"/>
      <c r="BR5" s="420"/>
      <c r="BS5" s="420"/>
      <c r="BT5" s="420"/>
      <c r="BU5" s="421"/>
      <c r="BV5" s="419">
        <v>12585617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89.2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658561</v>
      </c>
      <c r="BO6" s="420"/>
      <c r="BP6" s="420"/>
      <c r="BQ6" s="420"/>
      <c r="BR6" s="420"/>
      <c r="BS6" s="420"/>
      <c r="BT6" s="420"/>
      <c r="BU6" s="421"/>
      <c r="BV6" s="419">
        <v>528004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90.2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74799</v>
      </c>
      <c r="BO7" s="420"/>
      <c r="BP7" s="420"/>
      <c r="BQ7" s="420"/>
      <c r="BR7" s="420"/>
      <c r="BS7" s="420"/>
      <c r="BT7" s="420"/>
      <c r="BU7" s="421"/>
      <c r="BV7" s="419">
        <v>57753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6086692</v>
      </c>
      <c r="CU7" s="420"/>
      <c r="CV7" s="420"/>
      <c r="CW7" s="420"/>
      <c r="CX7" s="420"/>
      <c r="CY7" s="420"/>
      <c r="CZ7" s="420"/>
      <c r="DA7" s="421"/>
      <c r="DB7" s="419">
        <v>6072806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583762</v>
      </c>
      <c r="BO8" s="420"/>
      <c r="BP8" s="420"/>
      <c r="BQ8" s="420"/>
      <c r="BR8" s="420"/>
      <c r="BS8" s="420"/>
      <c r="BT8" s="420"/>
      <c r="BU8" s="421"/>
      <c r="BV8" s="419">
        <v>470251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19010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113511</v>
      </c>
      <c r="BO9" s="420"/>
      <c r="BP9" s="420"/>
      <c r="BQ9" s="420"/>
      <c r="BR9" s="420"/>
      <c r="BS9" s="420"/>
      <c r="BT9" s="420"/>
      <c r="BU9" s="421"/>
      <c r="BV9" s="419">
        <v>-13587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14.6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20148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239736</v>
      </c>
      <c r="BO10" s="420"/>
      <c r="BP10" s="420"/>
      <c r="BQ10" s="420"/>
      <c r="BR10" s="420"/>
      <c r="BS10" s="420"/>
      <c r="BT10" s="420"/>
      <c r="BU10" s="421"/>
      <c r="BV10" s="419">
        <v>246479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223532</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18840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395024</v>
      </c>
      <c r="BO12" s="420"/>
      <c r="BP12" s="420"/>
      <c r="BQ12" s="420"/>
      <c r="BR12" s="420"/>
      <c r="BS12" s="420"/>
      <c r="BT12" s="420"/>
      <c r="BU12" s="421"/>
      <c r="BV12" s="419">
        <v>147157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18657</v>
      </c>
      <c r="S13" s="507"/>
      <c r="T13" s="507"/>
      <c r="U13" s="507"/>
      <c r="V13" s="508"/>
      <c r="W13" s="509" t="s">
        <v>131</v>
      </c>
      <c r="X13" s="405"/>
      <c r="Y13" s="405"/>
      <c r="Z13" s="405"/>
      <c r="AA13" s="405"/>
      <c r="AB13" s="406"/>
      <c r="AC13" s="372">
        <v>377</v>
      </c>
      <c r="AD13" s="373"/>
      <c r="AE13" s="373"/>
      <c r="AF13" s="373"/>
      <c r="AG13" s="374"/>
      <c r="AH13" s="372">
        <v>406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-41777</v>
      </c>
      <c r="BO13" s="420"/>
      <c r="BP13" s="420"/>
      <c r="BQ13" s="420"/>
      <c r="BR13" s="420"/>
      <c r="BS13" s="420"/>
      <c r="BT13" s="420"/>
      <c r="BU13" s="421"/>
      <c r="BV13" s="419">
        <v>309267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19051</v>
      </c>
      <c r="S14" s="507"/>
      <c r="T14" s="507"/>
      <c r="U14" s="507"/>
      <c r="V14" s="508"/>
      <c r="W14" s="510"/>
      <c r="X14" s="408"/>
      <c r="Y14" s="408"/>
      <c r="Z14" s="408"/>
      <c r="AA14" s="408"/>
      <c r="AB14" s="409"/>
      <c r="AC14" s="499">
        <v>3.9</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18894</v>
      </c>
      <c r="S15" s="507"/>
      <c r="T15" s="507"/>
      <c r="U15" s="507"/>
      <c r="V15" s="508"/>
      <c r="W15" s="509" t="s">
        <v>137</v>
      </c>
      <c r="X15" s="405"/>
      <c r="Y15" s="405"/>
      <c r="Z15" s="405"/>
      <c r="AA15" s="405"/>
      <c r="AB15" s="406"/>
      <c r="AC15" s="372">
        <v>3208</v>
      </c>
      <c r="AD15" s="373"/>
      <c r="AE15" s="373"/>
      <c r="AF15" s="373"/>
      <c r="AG15" s="374"/>
      <c r="AH15" s="372">
        <v>3499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1990940</v>
      </c>
      <c r="BO15" s="449"/>
      <c r="BP15" s="449"/>
      <c r="BQ15" s="449"/>
      <c r="BR15" s="449"/>
      <c r="BS15" s="449"/>
      <c r="BT15" s="449"/>
      <c r="BU15" s="450"/>
      <c r="BV15" s="448">
        <v>1912707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33.1</v>
      </c>
      <c r="AD16" s="500"/>
      <c r="AE16" s="500"/>
      <c r="AF16" s="500"/>
      <c r="AG16" s="501"/>
      <c r="AH16" s="499">
        <v>34.799999999999997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5565374</v>
      </c>
      <c r="BO16" s="420"/>
      <c r="BP16" s="420"/>
      <c r="BQ16" s="420"/>
      <c r="BR16" s="420"/>
      <c r="BS16" s="420"/>
      <c r="BT16" s="420"/>
      <c r="BU16" s="421"/>
      <c r="BV16" s="419">
        <v>5513445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6112</v>
      </c>
      <c r="AD17" s="373"/>
      <c r="AE17" s="373"/>
      <c r="AF17" s="373"/>
      <c r="AG17" s="374"/>
      <c r="AH17" s="372">
        <v>6164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2478819</v>
      </c>
      <c r="BO17" s="420"/>
      <c r="BP17" s="420"/>
      <c r="BQ17" s="420"/>
      <c r="BR17" s="420"/>
      <c r="BS17" s="420"/>
      <c r="BT17" s="420"/>
      <c r="BU17" s="421"/>
      <c r="BV17" s="419">
        <v>2381045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65.849999999999994</v>
      </c>
      <c r="M18" s="472"/>
      <c r="N18" s="472"/>
      <c r="O18" s="472"/>
      <c r="P18" s="472"/>
      <c r="Q18" s="472"/>
      <c r="R18" s="473"/>
      <c r="S18" s="473"/>
      <c r="T18" s="473"/>
      <c r="U18" s="473"/>
      <c r="V18" s="474"/>
      <c r="W18" s="490"/>
      <c r="X18" s="491"/>
      <c r="Y18" s="491"/>
      <c r="Z18" s="491"/>
      <c r="AA18" s="491"/>
      <c r="AB18" s="515"/>
      <c r="AC18" s="389">
        <v>63</v>
      </c>
      <c r="AD18" s="390"/>
      <c r="AE18" s="390"/>
      <c r="AF18" s="390"/>
      <c r="AG18" s="475"/>
      <c r="AH18" s="389">
        <v>61.2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5695383</v>
      </c>
      <c r="BO18" s="420"/>
      <c r="BP18" s="420"/>
      <c r="BQ18" s="420"/>
      <c r="BR18" s="420"/>
      <c r="BS18" s="420"/>
      <c r="BT18" s="420"/>
      <c r="BU18" s="421"/>
      <c r="BV18" s="419">
        <v>5526599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7820514</v>
      </c>
      <c r="BO19" s="420"/>
      <c r="BP19" s="420"/>
      <c r="BQ19" s="420"/>
      <c r="BR19" s="420"/>
      <c r="BS19" s="420"/>
      <c r="BT19" s="420"/>
      <c r="BU19" s="421"/>
      <c r="BV19" s="419">
        <v>7706694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6981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10203192</v>
      </c>
      <c r="BO22" s="449"/>
      <c r="BP22" s="449"/>
      <c r="BQ22" s="449"/>
      <c r="BR22" s="449"/>
      <c r="BS22" s="449"/>
      <c r="BT22" s="449"/>
      <c r="BU22" s="450"/>
      <c r="BV22" s="448">
        <v>10578593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7772530</v>
      </c>
      <c r="BO23" s="420"/>
      <c r="BP23" s="420"/>
      <c r="BQ23" s="420"/>
      <c r="BR23" s="420"/>
      <c r="BS23" s="420"/>
      <c r="BT23" s="420"/>
      <c r="BU23" s="421"/>
      <c r="BV23" s="419">
        <v>7944282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7770</v>
      </c>
      <c r="R24" s="373"/>
      <c r="S24" s="373"/>
      <c r="T24" s="373"/>
      <c r="U24" s="373"/>
      <c r="V24" s="374"/>
      <c r="W24" s="462"/>
      <c r="X24" s="399"/>
      <c r="Y24" s="400"/>
      <c r="Z24" s="375" t="s">
        <v>162</v>
      </c>
      <c r="AA24" s="376"/>
      <c r="AB24" s="376"/>
      <c r="AC24" s="376"/>
      <c r="AD24" s="376"/>
      <c r="AE24" s="376"/>
      <c r="AF24" s="376"/>
      <c r="AG24" s="377"/>
      <c r="AH24" s="372">
        <v>146</v>
      </c>
      <c r="AI24" s="373"/>
      <c r="AJ24" s="373"/>
      <c r="AK24" s="373"/>
      <c r="AL24" s="374"/>
      <c r="AM24" s="372">
        <v>467346</v>
      </c>
      <c r="AN24" s="373"/>
      <c r="AO24" s="373"/>
      <c r="AP24" s="373"/>
      <c r="AQ24" s="373"/>
      <c r="AR24" s="374"/>
      <c r="AS24" s="372">
        <v>3201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7051579</v>
      </c>
      <c r="BO24" s="420"/>
      <c r="BP24" s="420"/>
      <c r="BQ24" s="420"/>
      <c r="BR24" s="420"/>
      <c r="BS24" s="420"/>
      <c r="BT24" s="420"/>
      <c r="BU24" s="421"/>
      <c r="BV24" s="419">
        <v>7114814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3096424</v>
      </c>
      <c r="BO25" s="449"/>
      <c r="BP25" s="449"/>
      <c r="BQ25" s="449"/>
      <c r="BR25" s="449"/>
      <c r="BS25" s="449"/>
      <c r="BT25" s="449"/>
      <c r="BU25" s="450"/>
      <c r="BV25" s="448">
        <v>1560730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5230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37284</v>
      </c>
      <c r="AN26" s="373"/>
      <c r="AO26" s="373"/>
      <c r="AP26" s="373"/>
      <c r="AQ26" s="373"/>
      <c r="AR26" s="374"/>
      <c r="AS26" s="372">
        <v>3107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3240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59087</v>
      </c>
      <c r="BO27" s="454"/>
      <c r="BP27" s="454"/>
      <c r="BQ27" s="454"/>
      <c r="BR27" s="454"/>
      <c r="BS27" s="454"/>
      <c r="BT27" s="454"/>
      <c r="BU27" s="455"/>
      <c r="BV27" s="453">
        <v>59087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2690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2323576</v>
      </c>
      <c r="BO28" s="449"/>
      <c r="BP28" s="449"/>
      <c r="BQ28" s="449"/>
      <c r="BR28" s="449"/>
      <c r="BS28" s="449"/>
      <c r="BT28" s="449"/>
      <c r="BU28" s="450"/>
      <c r="BV28" s="448">
        <v>2478864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2520</v>
      </c>
      <c r="R29" s="373"/>
      <c r="S29" s="373"/>
      <c r="T29" s="373"/>
      <c r="U29" s="373"/>
      <c r="V29" s="374"/>
      <c r="W29" s="463"/>
      <c r="X29" s="464"/>
      <c r="Y29" s="465"/>
      <c r="Z29" s="375" t="s">
        <v>178</v>
      </c>
      <c r="AA29" s="376"/>
      <c r="AB29" s="376"/>
      <c r="AC29" s="376"/>
      <c r="AD29" s="376"/>
      <c r="AE29" s="376"/>
      <c r="AF29" s="376"/>
      <c r="AG29" s="377"/>
      <c r="AH29" s="372">
        <v>147</v>
      </c>
      <c r="AI29" s="373"/>
      <c r="AJ29" s="373"/>
      <c r="AK29" s="373"/>
      <c r="AL29" s="374"/>
      <c r="AM29" s="372">
        <v>471807</v>
      </c>
      <c r="AN29" s="373"/>
      <c r="AO29" s="373"/>
      <c r="AP29" s="373"/>
      <c r="AQ29" s="373"/>
      <c r="AR29" s="374"/>
      <c r="AS29" s="372">
        <v>3210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430925</v>
      </c>
      <c r="BO29" s="420"/>
      <c r="BP29" s="420"/>
      <c r="BQ29" s="420"/>
      <c r="BR29" s="420"/>
      <c r="BS29" s="420"/>
      <c r="BT29" s="420"/>
      <c r="BU29" s="421"/>
      <c r="BV29" s="419">
        <v>330669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6334410</v>
      </c>
      <c r="BO30" s="454"/>
      <c r="BP30" s="454"/>
      <c r="BQ30" s="454"/>
      <c r="BR30" s="454"/>
      <c r="BS30" s="454"/>
      <c r="BT30" s="454"/>
      <c r="BU30" s="455"/>
      <c r="BV30" s="453">
        <v>6138634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有田町国民健康保険特別会計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有田町水道事業会計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有田南部工業団地造成事業特別会計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有田磁石場組合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有田町土地開発公社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有田町介護保険特別会計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有田町公共下水道事業会計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伊万里・有田地区医療福祉組合（一般）</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窯業教育振興会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有田町後期高齢者医療特別会計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有田町浄化槽整備推進事業会計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伊万里・有田地区医療福祉組合（医療）</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有田町農業集落排水事業会計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伊万里・有田地区医療福祉組合（介護）</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伊万里・有田地区衛生組合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佐賀県後期高齢者医療広域連合（一般）</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佐賀県後期高齢者医療広域連合（医療）</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佐賀県市町総合事務組合（一般）</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佐賀県市町総合事務組合（交通災害）</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佐賀県西部広域環境組合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CMC8lye9piEbfoALjWXStfOqTk+IVgAl3cReeIXI5WSsk1YJXk0JgmyDJ4b2q7g1G8W0QGFyF0EuJ683sXm6Q==" saltValue="sgibL73RJnakYGXur5J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1859306</v>
      </c>
      <c r="S5" s="677"/>
      <c r="T5" s="677"/>
      <c r="U5" s="677"/>
      <c r="V5" s="677"/>
      <c r="W5" s="677"/>
      <c r="X5" s="677"/>
      <c r="Y5" s="702"/>
      <c r="Z5" s="715">
        <v>13.5</v>
      </c>
      <c r="AA5" s="715"/>
      <c r="AB5" s="715"/>
      <c r="AC5" s="715"/>
      <c r="AD5" s="716">
        <v>1859306</v>
      </c>
      <c r="AE5" s="716"/>
      <c r="AF5" s="716"/>
      <c r="AG5" s="716"/>
      <c r="AH5" s="716"/>
      <c r="AI5" s="716"/>
      <c r="AJ5" s="716"/>
      <c r="AK5" s="716"/>
      <c r="AL5" s="703">
        <v>30.4</v>
      </c>
      <c r="AM5" s="685"/>
      <c r="AN5" s="685"/>
      <c r="AO5" s="704"/>
      <c r="AP5" s="679" t="s">
        <v>217</v>
      </c>
      <c r="AQ5" s="680"/>
      <c r="AR5" s="680"/>
      <c r="AS5" s="680"/>
      <c r="AT5" s="680"/>
      <c r="AU5" s="680"/>
      <c r="AV5" s="680"/>
      <c r="AW5" s="680"/>
      <c r="AX5" s="680"/>
      <c r="AY5" s="680"/>
      <c r="AZ5" s="680"/>
      <c r="BA5" s="680"/>
      <c r="BB5" s="680"/>
      <c r="BC5" s="680"/>
      <c r="BD5" s="680"/>
      <c r="BE5" s="680"/>
      <c r="BF5" s="681"/>
      <c r="BG5" s="621">
        <v>1859114</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98925</v>
      </c>
      <c r="S6" s="622"/>
      <c r="T6" s="622"/>
      <c r="U6" s="622"/>
      <c r="V6" s="622"/>
      <c r="W6" s="622"/>
      <c r="X6" s="622"/>
      <c r="Y6" s="623"/>
      <c r="Z6" s="659">
        <v>0.7</v>
      </c>
      <c r="AA6" s="659"/>
      <c r="AB6" s="659"/>
      <c r="AC6" s="659"/>
      <c r="AD6" s="660">
        <v>98925</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1859114</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117769</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117769</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603</v>
      </c>
      <c r="S7" s="622"/>
      <c r="T7" s="622"/>
      <c r="U7" s="622"/>
      <c r="V7" s="622"/>
      <c r="W7" s="622"/>
      <c r="X7" s="622"/>
      <c r="Y7" s="623"/>
      <c r="Z7" s="659">
        <v>0</v>
      </c>
      <c r="AA7" s="659"/>
      <c r="AB7" s="659"/>
      <c r="AC7" s="659"/>
      <c r="AD7" s="660">
        <v>603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794038</v>
      </c>
      <c r="BH7" s="622"/>
      <c r="BI7" s="622"/>
      <c r="BJ7" s="622"/>
      <c r="BK7" s="622"/>
      <c r="BL7" s="622"/>
      <c r="BM7" s="622"/>
      <c r="BN7" s="623"/>
      <c r="BO7" s="659">
        <v>42.7</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3595464</v>
      </c>
      <c r="CS7" s="622"/>
      <c r="CT7" s="622"/>
      <c r="CU7" s="622"/>
      <c r="CV7" s="622"/>
      <c r="CW7" s="622"/>
      <c r="CX7" s="622"/>
      <c r="CY7" s="623"/>
      <c r="CZ7" s="659">
        <v>27.4</v>
      </c>
      <c r="DA7" s="659"/>
      <c r="DB7" s="659"/>
      <c r="DC7" s="659"/>
      <c r="DD7" s="627">
        <v>27199</v>
      </c>
      <c r="DE7" s="622"/>
      <c r="DF7" s="622"/>
      <c r="DG7" s="622"/>
      <c r="DH7" s="622"/>
      <c r="DI7" s="622"/>
      <c r="DJ7" s="622"/>
      <c r="DK7" s="622"/>
      <c r="DL7" s="622"/>
      <c r="DM7" s="622"/>
      <c r="DN7" s="622"/>
      <c r="DO7" s="622"/>
      <c r="DP7" s="623"/>
      <c r="DQ7" s="627">
        <v>1259797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6988</v>
      </c>
      <c r="S8" s="622"/>
      <c r="T8" s="622"/>
      <c r="U8" s="622"/>
      <c r="V8" s="622"/>
      <c r="W8" s="622"/>
      <c r="X8" s="622"/>
      <c r="Y8" s="623"/>
      <c r="Z8" s="659">
        <v>0.1</v>
      </c>
      <c r="AA8" s="659"/>
      <c r="AB8" s="659"/>
      <c r="AC8" s="659"/>
      <c r="AD8" s="660">
        <v>6988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33602</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3604528</v>
      </c>
      <c r="CS8" s="622"/>
      <c r="CT8" s="622"/>
      <c r="CU8" s="622"/>
      <c r="CV8" s="622"/>
      <c r="CW8" s="622"/>
      <c r="CX8" s="622"/>
      <c r="CY8" s="623"/>
      <c r="CZ8" s="659">
        <v>27.5</v>
      </c>
      <c r="DA8" s="659"/>
      <c r="DB8" s="659"/>
      <c r="DC8" s="659"/>
      <c r="DD8" s="627">
        <v>1994</v>
      </c>
      <c r="DE8" s="622"/>
      <c r="DF8" s="622"/>
      <c r="DG8" s="622"/>
      <c r="DH8" s="622"/>
      <c r="DI8" s="622"/>
      <c r="DJ8" s="622"/>
      <c r="DK8" s="622"/>
      <c r="DL8" s="622"/>
      <c r="DM8" s="622"/>
      <c r="DN8" s="622"/>
      <c r="DO8" s="622"/>
      <c r="DP8" s="623"/>
      <c r="DQ8" s="627">
        <v>1805391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7881</v>
      </c>
      <c r="S9" s="622"/>
      <c r="T9" s="622"/>
      <c r="U9" s="622"/>
      <c r="V9" s="622"/>
      <c r="W9" s="622"/>
      <c r="X9" s="622"/>
      <c r="Y9" s="623"/>
      <c r="Z9" s="659">
        <v>0.1</v>
      </c>
      <c r="AA9" s="659"/>
      <c r="AB9" s="659"/>
      <c r="AC9" s="659"/>
      <c r="AD9" s="660">
        <v>7881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672804</v>
      </c>
      <c r="BH9" s="622"/>
      <c r="BI9" s="622"/>
      <c r="BJ9" s="622"/>
      <c r="BK9" s="622"/>
      <c r="BL9" s="622"/>
      <c r="BM9" s="622"/>
      <c r="BN9" s="623"/>
      <c r="BO9" s="659">
        <v>36.200000000000003</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1298359</v>
      </c>
      <c r="CS9" s="622"/>
      <c r="CT9" s="622"/>
      <c r="CU9" s="622"/>
      <c r="CV9" s="622"/>
      <c r="CW9" s="622"/>
      <c r="CX9" s="622"/>
      <c r="CY9" s="623"/>
      <c r="CZ9" s="659">
        <v>9.9</v>
      </c>
      <c r="DA9" s="659"/>
      <c r="DB9" s="659"/>
      <c r="DC9" s="659"/>
      <c r="DD9" s="627">
        <v>196693</v>
      </c>
      <c r="DE9" s="622"/>
      <c r="DF9" s="622"/>
      <c r="DG9" s="622"/>
      <c r="DH9" s="622"/>
      <c r="DI9" s="622"/>
      <c r="DJ9" s="622"/>
      <c r="DK9" s="622"/>
      <c r="DL9" s="622"/>
      <c r="DM9" s="622"/>
      <c r="DN9" s="622"/>
      <c r="DO9" s="622"/>
      <c r="DP9" s="623"/>
      <c r="DQ9" s="627">
        <v>911371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50074</v>
      </c>
      <c r="BH10" s="622"/>
      <c r="BI10" s="622"/>
      <c r="BJ10" s="622"/>
      <c r="BK10" s="622"/>
      <c r="BL10" s="622"/>
      <c r="BM10" s="622"/>
      <c r="BN10" s="623"/>
      <c r="BO10" s="659">
        <v>2.7</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18476</v>
      </c>
      <c r="CS10" s="622"/>
      <c r="CT10" s="622"/>
      <c r="CU10" s="622"/>
      <c r="CV10" s="622"/>
      <c r="CW10" s="622"/>
      <c r="CX10" s="622"/>
      <c r="CY10" s="623"/>
      <c r="CZ10" s="659">
        <v>0.1</v>
      </c>
      <c r="DA10" s="659"/>
      <c r="DB10" s="659"/>
      <c r="DC10" s="659"/>
      <c r="DD10" s="627">
        <v>1875</v>
      </c>
      <c r="DE10" s="622"/>
      <c r="DF10" s="622"/>
      <c r="DG10" s="622"/>
      <c r="DH10" s="622"/>
      <c r="DI10" s="622"/>
      <c r="DJ10" s="622"/>
      <c r="DK10" s="622"/>
      <c r="DL10" s="622"/>
      <c r="DM10" s="622"/>
      <c r="DN10" s="622"/>
      <c r="DO10" s="622"/>
      <c r="DP10" s="623"/>
      <c r="DQ10" s="627">
        <v>11566</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462378</v>
      </c>
      <c r="S11" s="622"/>
      <c r="T11" s="622"/>
      <c r="U11" s="622"/>
      <c r="V11" s="622"/>
      <c r="W11" s="622"/>
      <c r="X11" s="622"/>
      <c r="Y11" s="623"/>
      <c r="Z11" s="624">
        <v>3.4</v>
      </c>
      <c r="AA11" s="625"/>
      <c r="AB11" s="625"/>
      <c r="AC11" s="626"/>
      <c r="AD11" s="627">
        <v>462378</v>
      </c>
      <c r="AE11" s="622"/>
      <c r="AF11" s="622"/>
      <c r="AG11" s="622"/>
      <c r="AH11" s="622"/>
      <c r="AI11" s="622"/>
      <c r="AJ11" s="622"/>
      <c r="AK11" s="623"/>
      <c r="AL11" s="624">
        <v>7.6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37558</v>
      </c>
      <c r="BH11" s="622"/>
      <c r="BI11" s="622"/>
      <c r="BJ11" s="622"/>
      <c r="BK11" s="622"/>
      <c r="BL11" s="622"/>
      <c r="BM11" s="622"/>
      <c r="BN11" s="623"/>
      <c r="BO11" s="659">
        <v>2</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550644</v>
      </c>
      <c r="CS11" s="622"/>
      <c r="CT11" s="622"/>
      <c r="CU11" s="622"/>
      <c r="CV11" s="622"/>
      <c r="CW11" s="622"/>
      <c r="CX11" s="622"/>
      <c r="CY11" s="623"/>
      <c r="CZ11" s="659">
        <v>4.2</v>
      </c>
      <c r="DA11" s="659"/>
      <c r="DB11" s="659"/>
      <c r="DC11" s="659"/>
      <c r="DD11" s="627">
        <v>76890</v>
      </c>
      <c r="DE11" s="622"/>
      <c r="DF11" s="622"/>
      <c r="DG11" s="622"/>
      <c r="DH11" s="622"/>
      <c r="DI11" s="622"/>
      <c r="DJ11" s="622"/>
      <c r="DK11" s="622"/>
      <c r="DL11" s="622"/>
      <c r="DM11" s="622"/>
      <c r="DN11" s="622"/>
      <c r="DO11" s="622"/>
      <c r="DP11" s="623"/>
      <c r="DQ11" s="627">
        <v>239978</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842118</v>
      </c>
      <c r="BH12" s="622"/>
      <c r="BI12" s="622"/>
      <c r="BJ12" s="622"/>
      <c r="BK12" s="622"/>
      <c r="BL12" s="622"/>
      <c r="BM12" s="622"/>
      <c r="BN12" s="623"/>
      <c r="BO12" s="659">
        <v>45.3</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317866</v>
      </c>
      <c r="CS12" s="622"/>
      <c r="CT12" s="622"/>
      <c r="CU12" s="622"/>
      <c r="CV12" s="622"/>
      <c r="CW12" s="622"/>
      <c r="CX12" s="622"/>
      <c r="CY12" s="623"/>
      <c r="CZ12" s="659">
        <v>2.4</v>
      </c>
      <c r="DA12" s="659"/>
      <c r="DB12" s="659"/>
      <c r="DC12" s="659"/>
      <c r="DD12" s="627">
        <v>36836</v>
      </c>
      <c r="DE12" s="622"/>
      <c r="DF12" s="622"/>
      <c r="DG12" s="622"/>
      <c r="DH12" s="622"/>
      <c r="DI12" s="622"/>
      <c r="DJ12" s="622"/>
      <c r="DK12" s="622"/>
      <c r="DL12" s="622"/>
      <c r="DM12" s="622"/>
      <c r="DN12" s="622"/>
      <c r="DO12" s="622"/>
      <c r="DP12" s="623"/>
      <c r="DQ12" s="627">
        <v>129722</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832990</v>
      </c>
      <c r="BH13" s="622"/>
      <c r="BI13" s="622"/>
      <c r="BJ13" s="622"/>
      <c r="BK13" s="622"/>
      <c r="BL13" s="622"/>
      <c r="BM13" s="622"/>
      <c r="BN13" s="623"/>
      <c r="BO13" s="659">
        <v>44.8</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898859</v>
      </c>
      <c r="CS13" s="622"/>
      <c r="CT13" s="622"/>
      <c r="CU13" s="622"/>
      <c r="CV13" s="622"/>
      <c r="CW13" s="622"/>
      <c r="CX13" s="622"/>
      <c r="CY13" s="623"/>
      <c r="CZ13" s="659">
        <v>6.9</v>
      </c>
      <c r="DA13" s="659"/>
      <c r="DB13" s="659"/>
      <c r="DC13" s="659"/>
      <c r="DD13" s="627">
        <v>459068</v>
      </c>
      <c r="DE13" s="622"/>
      <c r="DF13" s="622"/>
      <c r="DG13" s="622"/>
      <c r="DH13" s="622"/>
      <c r="DI13" s="622"/>
      <c r="DJ13" s="622"/>
      <c r="DK13" s="622"/>
      <c r="DL13" s="622"/>
      <c r="DM13" s="622"/>
      <c r="DN13" s="622"/>
      <c r="DO13" s="622"/>
      <c r="DP13" s="623"/>
      <c r="DQ13" s="627">
        <v>450996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595</v>
      </c>
      <c r="S14" s="622"/>
      <c r="T14" s="622"/>
      <c r="U14" s="622"/>
      <c r="V14" s="622"/>
      <c r="W14" s="622"/>
      <c r="X14" s="622"/>
      <c r="Y14" s="623"/>
      <c r="Z14" s="659">
        <v>0</v>
      </c>
      <c r="AA14" s="659"/>
      <c r="AB14" s="659"/>
      <c r="AC14" s="659"/>
      <c r="AD14" s="660">
        <v>595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79709</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495615</v>
      </c>
      <c r="CS14" s="622"/>
      <c r="CT14" s="622"/>
      <c r="CU14" s="622"/>
      <c r="CV14" s="622"/>
      <c r="CW14" s="622"/>
      <c r="CX14" s="622"/>
      <c r="CY14" s="623"/>
      <c r="CZ14" s="659">
        <v>3.8</v>
      </c>
      <c r="DA14" s="659"/>
      <c r="DB14" s="659"/>
      <c r="DC14" s="659"/>
      <c r="DD14" s="627">
        <v>22658</v>
      </c>
      <c r="DE14" s="622"/>
      <c r="DF14" s="622"/>
      <c r="DG14" s="622"/>
      <c r="DH14" s="622"/>
      <c r="DI14" s="622"/>
      <c r="DJ14" s="622"/>
      <c r="DK14" s="622"/>
      <c r="DL14" s="622"/>
      <c r="DM14" s="622"/>
      <c r="DN14" s="622"/>
      <c r="DO14" s="622"/>
      <c r="DP14" s="623"/>
      <c r="DQ14" s="627">
        <v>457383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143249</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1164506</v>
      </c>
      <c r="CS15" s="622"/>
      <c r="CT15" s="622"/>
      <c r="CU15" s="622"/>
      <c r="CV15" s="622"/>
      <c r="CW15" s="622"/>
      <c r="CX15" s="622"/>
      <c r="CY15" s="623"/>
      <c r="CZ15" s="659">
        <v>8.9</v>
      </c>
      <c r="DA15" s="659"/>
      <c r="DB15" s="659"/>
      <c r="DC15" s="659"/>
      <c r="DD15" s="627">
        <v>185232</v>
      </c>
      <c r="DE15" s="622"/>
      <c r="DF15" s="622"/>
      <c r="DG15" s="622"/>
      <c r="DH15" s="622"/>
      <c r="DI15" s="622"/>
      <c r="DJ15" s="622"/>
      <c r="DK15" s="622"/>
      <c r="DL15" s="622"/>
      <c r="DM15" s="622"/>
      <c r="DN15" s="622"/>
      <c r="DO15" s="622"/>
      <c r="DP15" s="623"/>
      <c r="DQ15" s="627">
        <v>854281</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8221</v>
      </c>
      <c r="S16" s="622"/>
      <c r="T16" s="622"/>
      <c r="U16" s="622"/>
      <c r="V16" s="622"/>
      <c r="W16" s="622"/>
      <c r="X16" s="622"/>
      <c r="Y16" s="623"/>
      <c r="Z16" s="659">
        <v>0.1</v>
      </c>
      <c r="AA16" s="659"/>
      <c r="AB16" s="659"/>
      <c r="AC16" s="659"/>
      <c r="AD16" s="660">
        <v>8221</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113864</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16772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39787</v>
      </c>
      <c r="S17" s="622"/>
      <c r="T17" s="622"/>
      <c r="U17" s="622"/>
      <c r="V17" s="622"/>
      <c r="W17" s="622"/>
      <c r="X17" s="622"/>
      <c r="Y17" s="623"/>
      <c r="Z17" s="659">
        <v>0.3</v>
      </c>
      <c r="AA17" s="659"/>
      <c r="AB17" s="659"/>
      <c r="AC17" s="659"/>
      <c r="AD17" s="660">
        <v>39787</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924523</v>
      </c>
      <c r="CS17" s="622"/>
      <c r="CT17" s="622"/>
      <c r="CU17" s="622"/>
      <c r="CV17" s="622"/>
      <c r="CW17" s="622"/>
      <c r="CX17" s="622"/>
      <c r="CY17" s="623"/>
      <c r="CZ17" s="659">
        <v>7.1</v>
      </c>
      <c r="DA17" s="659"/>
      <c r="DB17" s="659"/>
      <c r="DC17" s="659"/>
      <c r="DD17" s="627" t="s">
        <v>122</v>
      </c>
      <c r="DE17" s="622"/>
      <c r="DF17" s="622"/>
      <c r="DG17" s="622"/>
      <c r="DH17" s="622"/>
      <c r="DI17" s="622"/>
      <c r="DJ17" s="622"/>
      <c r="DK17" s="622"/>
      <c r="DL17" s="622"/>
      <c r="DM17" s="622"/>
      <c r="DN17" s="622"/>
      <c r="DO17" s="622"/>
      <c r="DP17" s="623"/>
      <c r="DQ17" s="627">
        <v>906927</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16259</v>
      </c>
      <c r="S18" s="622"/>
      <c r="T18" s="622"/>
      <c r="U18" s="622"/>
      <c r="V18" s="622"/>
      <c r="W18" s="622"/>
      <c r="X18" s="622"/>
      <c r="Y18" s="623"/>
      <c r="Z18" s="659">
        <v>0.1</v>
      </c>
      <c r="AA18" s="659"/>
      <c r="AB18" s="659"/>
      <c r="AC18" s="659"/>
      <c r="AD18" s="660">
        <v>16259</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16259</v>
      </c>
      <c r="S19" s="622"/>
      <c r="T19" s="622"/>
      <c r="U19" s="622"/>
      <c r="V19" s="622"/>
      <c r="W19" s="622"/>
      <c r="X19" s="622"/>
      <c r="Y19" s="623"/>
      <c r="Z19" s="659">
        <v>0.1</v>
      </c>
      <c r="AA19" s="659"/>
      <c r="AB19" s="659"/>
      <c r="AC19" s="659"/>
      <c r="AD19" s="660">
        <v>16259</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192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192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13100473</v>
      </c>
      <c r="CS20" s="622"/>
      <c r="CT20" s="622"/>
      <c r="CU20" s="622"/>
      <c r="CV20" s="622"/>
      <c r="CW20" s="622"/>
      <c r="CX20" s="622"/>
      <c r="CY20" s="623"/>
      <c r="CZ20" s="659">
        <v>100</v>
      </c>
      <c r="DA20" s="659"/>
      <c r="DB20" s="659"/>
      <c r="DC20" s="659"/>
      <c r="DD20" s="627">
        <v>1008445</v>
      </c>
      <c r="DE20" s="622"/>
      <c r="DF20" s="622"/>
      <c r="DG20" s="622"/>
      <c r="DH20" s="622"/>
      <c r="DI20" s="622"/>
      <c r="DJ20" s="622"/>
      <c r="DK20" s="622"/>
      <c r="DL20" s="622"/>
      <c r="DM20" s="622"/>
      <c r="DN20" s="622"/>
      <c r="DO20" s="622"/>
      <c r="DP20" s="623"/>
      <c r="DQ20" s="627">
        <v>7161953</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3904477</v>
      </c>
      <c r="S21" s="622"/>
      <c r="T21" s="622"/>
      <c r="U21" s="622"/>
      <c r="V21" s="622"/>
      <c r="W21" s="622"/>
      <c r="X21" s="622"/>
      <c r="Y21" s="623"/>
      <c r="Z21" s="659">
        <v>28.4</v>
      </c>
      <c r="AA21" s="659"/>
      <c r="AB21" s="659"/>
      <c r="AC21" s="659"/>
      <c r="AD21" s="660">
        <v>3574434</v>
      </c>
      <c r="AE21" s="660"/>
      <c r="AF21" s="660"/>
      <c r="AG21" s="660"/>
      <c r="AH21" s="660"/>
      <c r="AI21" s="660"/>
      <c r="AJ21" s="660"/>
      <c r="AK21" s="660"/>
      <c r="AL21" s="624">
        <v>58.5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192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3574434</v>
      </c>
      <c r="S22" s="622"/>
      <c r="T22" s="622"/>
      <c r="U22" s="622"/>
      <c r="V22" s="622"/>
      <c r="W22" s="622"/>
      <c r="X22" s="622"/>
      <c r="Y22" s="623"/>
      <c r="Z22" s="659">
        <v>26</v>
      </c>
      <c r="AA22" s="659"/>
      <c r="AB22" s="659"/>
      <c r="AC22" s="659"/>
      <c r="AD22" s="660">
        <v>3574434</v>
      </c>
      <c r="AE22" s="660"/>
      <c r="AF22" s="660"/>
      <c r="AG22" s="660"/>
      <c r="AH22" s="660"/>
      <c r="AI22" s="660"/>
      <c r="AJ22" s="660"/>
      <c r="AK22" s="660"/>
      <c r="AL22" s="624">
        <v>58.5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330043</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3942058</v>
      </c>
      <c r="CS24" s="677"/>
      <c r="CT24" s="677"/>
      <c r="CU24" s="677"/>
      <c r="CV24" s="677"/>
      <c r="CW24" s="677"/>
      <c r="CX24" s="677"/>
      <c r="CY24" s="702"/>
      <c r="CZ24" s="703">
        <v>30.1</v>
      </c>
      <c r="DA24" s="685"/>
      <c r="DB24" s="685"/>
      <c r="DC24" s="705"/>
      <c r="DD24" s="701">
        <v>2722566</v>
      </c>
      <c r="DE24" s="677"/>
      <c r="DF24" s="677"/>
      <c r="DG24" s="677"/>
      <c r="DH24" s="677"/>
      <c r="DI24" s="677"/>
      <c r="DJ24" s="677"/>
      <c r="DK24" s="702"/>
      <c r="DL24" s="701">
        <v>2709842</v>
      </c>
      <c r="DM24" s="677"/>
      <c r="DN24" s="677"/>
      <c r="DO24" s="677"/>
      <c r="DP24" s="677"/>
      <c r="DQ24" s="677"/>
      <c r="DR24" s="677"/>
      <c r="DS24" s="677"/>
      <c r="DT24" s="677"/>
      <c r="DU24" s="677"/>
      <c r="DV24" s="702"/>
      <c r="DW24" s="703">
        <v>44.1</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6405420</v>
      </c>
      <c r="S25" s="622"/>
      <c r="T25" s="622"/>
      <c r="U25" s="622"/>
      <c r="V25" s="622"/>
      <c r="W25" s="622"/>
      <c r="X25" s="622"/>
      <c r="Y25" s="623"/>
      <c r="Z25" s="659">
        <v>46.6</v>
      </c>
      <c r="AA25" s="659"/>
      <c r="AB25" s="659"/>
      <c r="AC25" s="659"/>
      <c r="AD25" s="660">
        <v>6075377</v>
      </c>
      <c r="AE25" s="660"/>
      <c r="AF25" s="660"/>
      <c r="AG25" s="660"/>
      <c r="AH25" s="660"/>
      <c r="AI25" s="660"/>
      <c r="AJ25" s="660"/>
      <c r="AK25" s="660"/>
      <c r="AL25" s="624">
        <v>99.4</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1455992</v>
      </c>
      <c r="CS25" s="634"/>
      <c r="CT25" s="634"/>
      <c r="CU25" s="634"/>
      <c r="CV25" s="634"/>
      <c r="CW25" s="634"/>
      <c r="CX25" s="634"/>
      <c r="CY25" s="635"/>
      <c r="CZ25" s="624">
        <v>11.1</v>
      </c>
      <c r="DA25" s="636"/>
      <c r="DB25" s="636"/>
      <c r="DC25" s="637"/>
      <c r="DD25" s="627">
        <v>1419212</v>
      </c>
      <c r="DE25" s="634"/>
      <c r="DF25" s="634"/>
      <c r="DG25" s="634"/>
      <c r="DH25" s="634"/>
      <c r="DI25" s="634"/>
      <c r="DJ25" s="634"/>
      <c r="DK25" s="635"/>
      <c r="DL25" s="627">
        <v>1406578</v>
      </c>
      <c r="DM25" s="634"/>
      <c r="DN25" s="634"/>
      <c r="DO25" s="634"/>
      <c r="DP25" s="634"/>
      <c r="DQ25" s="634"/>
      <c r="DR25" s="634"/>
      <c r="DS25" s="634"/>
      <c r="DT25" s="634"/>
      <c r="DU25" s="634"/>
      <c r="DV25" s="635"/>
      <c r="DW25" s="624">
        <v>22.9</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1967</v>
      </c>
      <c r="S26" s="622"/>
      <c r="T26" s="622"/>
      <c r="U26" s="622"/>
      <c r="V26" s="622"/>
      <c r="W26" s="622"/>
      <c r="X26" s="622"/>
      <c r="Y26" s="623"/>
      <c r="Z26" s="659">
        <v>0</v>
      </c>
      <c r="AA26" s="659"/>
      <c r="AB26" s="659"/>
      <c r="AC26" s="659"/>
      <c r="AD26" s="660">
        <v>1967</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897289</v>
      </c>
      <c r="CS26" s="622"/>
      <c r="CT26" s="622"/>
      <c r="CU26" s="622"/>
      <c r="CV26" s="622"/>
      <c r="CW26" s="622"/>
      <c r="CX26" s="622"/>
      <c r="CY26" s="623"/>
      <c r="CZ26" s="624">
        <v>6.8</v>
      </c>
      <c r="DA26" s="636"/>
      <c r="DB26" s="636"/>
      <c r="DC26" s="637"/>
      <c r="DD26" s="627">
        <v>882463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34595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1859306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1561543</v>
      </c>
      <c r="CS27" s="634"/>
      <c r="CT27" s="634"/>
      <c r="CU27" s="634"/>
      <c r="CV27" s="634"/>
      <c r="CW27" s="634"/>
      <c r="CX27" s="634"/>
      <c r="CY27" s="635"/>
      <c r="CZ27" s="624">
        <v>11.9</v>
      </c>
      <c r="DA27" s="636"/>
      <c r="DB27" s="636"/>
      <c r="DC27" s="637"/>
      <c r="DD27" s="627">
        <v>396427</v>
      </c>
      <c r="DE27" s="634"/>
      <c r="DF27" s="634"/>
      <c r="DG27" s="634"/>
      <c r="DH27" s="634"/>
      <c r="DI27" s="634"/>
      <c r="DJ27" s="634"/>
      <c r="DK27" s="635"/>
      <c r="DL27" s="627">
        <v>396337</v>
      </c>
      <c r="DM27" s="634"/>
      <c r="DN27" s="634"/>
      <c r="DO27" s="634"/>
      <c r="DP27" s="634"/>
      <c r="DQ27" s="634"/>
      <c r="DR27" s="634"/>
      <c r="DS27" s="634"/>
      <c r="DT27" s="634"/>
      <c r="DU27" s="634"/>
      <c r="DV27" s="635"/>
      <c r="DW27" s="624">
        <v>6.4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54413</v>
      </c>
      <c r="S28" s="622"/>
      <c r="T28" s="622"/>
      <c r="U28" s="622"/>
      <c r="V28" s="622"/>
      <c r="W28" s="622"/>
      <c r="X28" s="622"/>
      <c r="Y28" s="623"/>
      <c r="Z28" s="659">
        <v>0.4</v>
      </c>
      <c r="AA28" s="659"/>
      <c r="AB28" s="659"/>
      <c r="AC28" s="659"/>
      <c r="AD28" s="660">
        <v>2985</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924523</v>
      </c>
      <c r="CS28" s="622"/>
      <c r="CT28" s="622"/>
      <c r="CU28" s="622"/>
      <c r="CV28" s="622"/>
      <c r="CW28" s="622"/>
      <c r="CX28" s="622"/>
      <c r="CY28" s="623"/>
      <c r="CZ28" s="624">
        <v>7.1</v>
      </c>
      <c r="DA28" s="636"/>
      <c r="DB28" s="636"/>
      <c r="DC28" s="637"/>
      <c r="DD28" s="627">
        <v>906927</v>
      </c>
      <c r="DE28" s="622"/>
      <c r="DF28" s="622"/>
      <c r="DG28" s="622"/>
      <c r="DH28" s="622"/>
      <c r="DI28" s="622"/>
      <c r="DJ28" s="622"/>
      <c r="DK28" s="623"/>
      <c r="DL28" s="627">
        <v>906927</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145578</v>
      </c>
      <c r="S29" s="622"/>
      <c r="T29" s="622"/>
      <c r="U29" s="622"/>
      <c r="V29" s="622"/>
      <c r="W29" s="622"/>
      <c r="X29" s="622"/>
      <c r="Y29" s="623"/>
      <c r="Z29" s="659">
        <v>1.1000000000000001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924523</v>
      </c>
      <c r="CS29" s="634"/>
      <c r="CT29" s="634"/>
      <c r="CU29" s="634"/>
      <c r="CV29" s="634"/>
      <c r="CW29" s="634"/>
      <c r="CX29" s="634"/>
      <c r="CY29" s="635"/>
      <c r="CZ29" s="624">
        <v>7.1</v>
      </c>
      <c r="DA29" s="636"/>
      <c r="DB29" s="636"/>
      <c r="DC29" s="637"/>
      <c r="DD29" s="627">
        <v>906927</v>
      </c>
      <c r="DE29" s="634"/>
      <c r="DF29" s="634"/>
      <c r="DG29" s="634"/>
      <c r="DH29" s="634"/>
      <c r="DI29" s="634"/>
      <c r="DJ29" s="634"/>
      <c r="DK29" s="635"/>
      <c r="DL29" s="627">
        <v>906927</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1770560</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879315</v>
      </c>
      <c r="CS30" s="622"/>
      <c r="CT30" s="622"/>
      <c r="CU30" s="622"/>
      <c r="CV30" s="622"/>
      <c r="CW30" s="622"/>
      <c r="CX30" s="622"/>
      <c r="CY30" s="623"/>
      <c r="CZ30" s="624">
        <v>6.7</v>
      </c>
      <c r="DA30" s="636"/>
      <c r="DB30" s="636"/>
      <c r="DC30" s="637"/>
      <c r="DD30" s="627">
        <v>866334</v>
      </c>
      <c r="DE30" s="622"/>
      <c r="DF30" s="622"/>
      <c r="DG30" s="622"/>
      <c r="DH30" s="622"/>
      <c r="DI30" s="622"/>
      <c r="DJ30" s="622"/>
      <c r="DK30" s="623"/>
      <c r="DL30" s="627">
        <v>866334</v>
      </c>
      <c r="DM30" s="622"/>
      <c r="DN30" s="622"/>
      <c r="DO30" s="622"/>
      <c r="DP30" s="622"/>
      <c r="DQ30" s="622"/>
      <c r="DR30" s="622"/>
      <c r="DS30" s="622"/>
      <c r="DT30" s="622"/>
      <c r="DU30" s="622"/>
      <c r="DV30" s="623"/>
      <c r="DW30" s="624">
        <v>14.1</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99.7</v>
      </c>
      <c r="BH31" s="684"/>
      <c r="BI31" s="684"/>
      <c r="BJ31" s="684"/>
      <c r="BK31" s="684"/>
      <c r="BL31" s="684"/>
      <c r="BM31" s="685">
        <v>98.3</v>
      </c>
      <c r="BN31" s="684"/>
      <c r="BO31" s="684"/>
      <c r="BP31" s="684"/>
      <c r="BQ31" s="686"/>
      <c r="BR31" s="683">
        <v>99.6</v>
      </c>
      <c r="BS31" s="684"/>
      <c r="BT31" s="684"/>
      <c r="BU31" s="684"/>
      <c r="BV31" s="684"/>
      <c r="BW31" s="684"/>
      <c r="BX31" s="685">
        <v>98</v>
      </c>
      <c r="BY31" s="684"/>
      <c r="BZ31" s="684"/>
      <c r="CA31" s="684"/>
      <c r="CB31" s="686"/>
      <c r="CD31" s="642"/>
      <c r="CE31" s="643"/>
      <c r="CF31" s="618" t="s">
        <v>301</v>
      </c>
      <c r="CG31" s="619"/>
      <c r="CH31" s="619"/>
      <c r="CI31" s="619"/>
      <c r="CJ31" s="619"/>
      <c r="CK31" s="619"/>
      <c r="CL31" s="619"/>
      <c r="CM31" s="619"/>
      <c r="CN31" s="619"/>
      <c r="CO31" s="619"/>
      <c r="CP31" s="619"/>
      <c r="CQ31" s="620"/>
      <c r="CR31" s="621">
        <v>45208</v>
      </c>
      <c r="CS31" s="634"/>
      <c r="CT31" s="634"/>
      <c r="CU31" s="634"/>
      <c r="CV31" s="634"/>
      <c r="CW31" s="634"/>
      <c r="CX31" s="634"/>
      <c r="CY31" s="635"/>
      <c r="CZ31" s="624">
        <v>0.3</v>
      </c>
      <c r="DA31" s="636"/>
      <c r="DB31" s="636"/>
      <c r="DC31" s="637"/>
      <c r="DD31" s="627">
        <v>40593</v>
      </c>
      <c r="DE31" s="634"/>
      <c r="DF31" s="634"/>
      <c r="DG31" s="634"/>
      <c r="DH31" s="634"/>
      <c r="DI31" s="634"/>
      <c r="DJ31" s="634"/>
      <c r="DK31" s="635"/>
      <c r="DL31" s="627">
        <v>40593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1094820</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99.6</v>
      </c>
      <c r="BH32" s="634"/>
      <c r="BI32" s="634"/>
      <c r="BJ32" s="634"/>
      <c r="BK32" s="634"/>
      <c r="BL32" s="634"/>
      <c r="BM32" s="625">
        <v>98.8</v>
      </c>
      <c r="BN32" s="634"/>
      <c r="BO32" s="634"/>
      <c r="BP32" s="634"/>
      <c r="BQ32" s="657"/>
      <c r="BR32" s="687">
        <v>99.5</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32106</v>
      </c>
      <c r="S33" s="622"/>
      <c r="T33" s="622"/>
      <c r="U33" s="622"/>
      <c r="V33" s="622"/>
      <c r="W33" s="622"/>
      <c r="X33" s="622"/>
      <c r="Y33" s="623"/>
      <c r="Z33" s="659">
        <v>0.2</v>
      </c>
      <c r="AA33" s="659"/>
      <c r="AB33" s="659"/>
      <c r="AC33" s="659"/>
      <c r="AD33" s="660">
        <v>12723</v>
      </c>
      <c r="AE33" s="660"/>
      <c r="AF33" s="660"/>
      <c r="AG33" s="660"/>
      <c r="AH33" s="660"/>
      <c r="AI33" s="660"/>
      <c r="AJ33" s="660"/>
      <c r="AK33" s="660"/>
      <c r="AL33" s="624">
        <v>0.2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99.6</v>
      </c>
      <c r="BH33" s="606"/>
      <c r="BI33" s="606"/>
      <c r="BJ33" s="606"/>
      <c r="BK33" s="606"/>
      <c r="BL33" s="606"/>
      <c r="BM33" s="652">
        <v>97.4</v>
      </c>
      <c r="BN33" s="606"/>
      <c r="BO33" s="606"/>
      <c r="BP33" s="606"/>
      <c r="BQ33" s="669"/>
      <c r="BR33" s="682">
        <v>99.5</v>
      </c>
      <c r="BS33" s="606"/>
      <c r="BT33" s="606"/>
      <c r="BU33" s="606"/>
      <c r="BV33" s="606"/>
      <c r="BW33" s="606"/>
      <c r="BX33" s="652">
        <v>96.9</v>
      </c>
      <c r="BY33" s="606"/>
      <c r="BZ33" s="606"/>
      <c r="CA33" s="606"/>
      <c r="CB33" s="669"/>
      <c r="CD33" s="618" t="s">
        <v>308</v>
      </c>
      <c r="CE33" s="619"/>
      <c r="CF33" s="619"/>
      <c r="CG33" s="619"/>
      <c r="CH33" s="619"/>
      <c r="CI33" s="619"/>
      <c r="CJ33" s="619"/>
      <c r="CK33" s="619"/>
      <c r="CL33" s="619"/>
      <c r="CM33" s="619"/>
      <c r="CN33" s="619"/>
      <c r="CO33" s="619"/>
      <c r="CP33" s="619"/>
      <c r="CQ33" s="620"/>
      <c r="CR33" s="621">
        <v>8036106</v>
      </c>
      <c r="CS33" s="634"/>
      <c r="CT33" s="634"/>
      <c r="CU33" s="634"/>
      <c r="CV33" s="634"/>
      <c r="CW33" s="634"/>
      <c r="CX33" s="634"/>
      <c r="CY33" s="635"/>
      <c r="CZ33" s="624">
        <v>61.3</v>
      </c>
      <c r="DA33" s="636"/>
      <c r="DB33" s="636"/>
      <c r="DC33" s="637"/>
      <c r="DD33" s="627">
        <v>4344395</v>
      </c>
      <c r="DE33" s="634"/>
      <c r="DF33" s="634"/>
      <c r="DG33" s="634"/>
      <c r="DH33" s="634"/>
      <c r="DI33" s="634"/>
      <c r="DJ33" s="634"/>
      <c r="DK33" s="635"/>
      <c r="DL33" s="627">
        <v>2985541</v>
      </c>
      <c r="DM33" s="634"/>
      <c r="DN33" s="634"/>
      <c r="DO33" s="634"/>
      <c r="DP33" s="634"/>
      <c r="DQ33" s="634"/>
      <c r="DR33" s="634"/>
      <c r="DS33" s="634"/>
      <c r="DT33" s="634"/>
      <c r="DU33" s="634"/>
      <c r="DV33" s="635"/>
      <c r="DW33" s="624">
        <v>48.6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1268015</v>
      </c>
      <c r="S34" s="622"/>
      <c r="T34" s="622"/>
      <c r="U34" s="622"/>
      <c r="V34" s="622"/>
      <c r="W34" s="622"/>
      <c r="X34" s="622"/>
      <c r="Y34" s="623"/>
      <c r="Z34" s="659">
        <v>9.1999999999999993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1846865</v>
      </c>
      <c r="CS34" s="622"/>
      <c r="CT34" s="622"/>
      <c r="CU34" s="622"/>
      <c r="CV34" s="622"/>
      <c r="CW34" s="622"/>
      <c r="CX34" s="622"/>
      <c r="CY34" s="623"/>
      <c r="CZ34" s="624">
        <v>14.1</v>
      </c>
      <c r="DA34" s="636"/>
      <c r="DB34" s="636"/>
      <c r="DC34" s="637"/>
      <c r="DD34" s="627">
        <v>815493</v>
      </c>
      <c r="DE34" s="622"/>
      <c r="DF34" s="622"/>
      <c r="DG34" s="622"/>
      <c r="DH34" s="622"/>
      <c r="DI34" s="622"/>
      <c r="DJ34" s="622"/>
      <c r="DK34" s="623"/>
      <c r="DL34" s="627">
        <v>714138</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1704570</v>
      </c>
      <c r="S35" s="622"/>
      <c r="T35" s="622"/>
      <c r="U35" s="622"/>
      <c r="V35" s="622"/>
      <c r="W35" s="622"/>
      <c r="X35" s="622"/>
      <c r="Y35" s="623"/>
      <c r="Z35" s="659">
        <v>12.4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53411</v>
      </c>
      <c r="CS35" s="634"/>
      <c r="CT35" s="634"/>
      <c r="CU35" s="634"/>
      <c r="CV35" s="634"/>
      <c r="CW35" s="634"/>
      <c r="CX35" s="634"/>
      <c r="CY35" s="635"/>
      <c r="CZ35" s="624">
        <v>0.4</v>
      </c>
      <c r="DA35" s="636"/>
      <c r="DB35" s="636"/>
      <c r="DC35" s="637"/>
      <c r="DD35" s="627">
        <v>31206</v>
      </c>
      <c r="DE35" s="634"/>
      <c r="DF35" s="634"/>
      <c r="DG35" s="634"/>
      <c r="DH35" s="634"/>
      <c r="DI35" s="634"/>
      <c r="DJ35" s="634"/>
      <c r="DK35" s="635"/>
      <c r="DL35" s="627">
        <v>30276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528004</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1646209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37013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3277055</v>
      </c>
      <c r="CS36" s="622"/>
      <c r="CT36" s="622"/>
      <c r="CU36" s="622"/>
      <c r="CV36" s="622"/>
      <c r="CW36" s="622"/>
      <c r="CX36" s="622"/>
      <c r="CY36" s="623"/>
      <c r="CZ36" s="624">
        <v>25</v>
      </c>
      <c r="DA36" s="636"/>
      <c r="DB36" s="636"/>
      <c r="DC36" s="637"/>
      <c r="DD36" s="627">
        <v>2180855</v>
      </c>
      <c r="DE36" s="622"/>
      <c r="DF36" s="622"/>
      <c r="DG36" s="622"/>
      <c r="DH36" s="622"/>
      <c r="DI36" s="622"/>
      <c r="DJ36" s="622"/>
      <c r="DK36" s="623"/>
      <c r="DL36" s="627">
        <v>1515753</v>
      </c>
      <c r="DM36" s="622"/>
      <c r="DN36" s="622"/>
      <c r="DO36" s="622"/>
      <c r="DP36" s="622"/>
      <c r="DQ36" s="622"/>
      <c r="DR36" s="622"/>
      <c r="DS36" s="622"/>
      <c r="DT36" s="622"/>
      <c r="DU36" s="622"/>
      <c r="DV36" s="623"/>
      <c r="DW36" s="624">
        <v>24.7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215072</v>
      </c>
      <c r="S37" s="622"/>
      <c r="T37" s="622"/>
      <c r="U37" s="622"/>
      <c r="V37" s="622"/>
      <c r="W37" s="622"/>
      <c r="X37" s="622"/>
      <c r="Y37" s="623"/>
      <c r="Z37" s="659">
        <v>1.6</v>
      </c>
      <c r="AA37" s="659"/>
      <c r="AB37" s="659"/>
      <c r="AC37" s="659"/>
      <c r="AD37" s="660">
        <v>21302</v>
      </c>
      <c r="AE37" s="660"/>
      <c r="AF37" s="660"/>
      <c r="AG37" s="660"/>
      <c r="AH37" s="660"/>
      <c r="AI37" s="660"/>
      <c r="AJ37" s="660"/>
      <c r="AK37" s="660"/>
      <c r="AL37" s="624">
        <v>0.3</v>
      </c>
      <c r="AM37" s="625"/>
      <c r="AN37" s="625"/>
      <c r="AO37" s="661"/>
      <c r="AQ37" s="654" t="s">
        <v>320</v>
      </c>
      <c r="AR37" s="655"/>
      <c r="AS37" s="655"/>
      <c r="AT37" s="655"/>
      <c r="AU37" s="655"/>
      <c r="AV37" s="655"/>
      <c r="AW37" s="655"/>
      <c r="AX37" s="655"/>
      <c r="AY37" s="656"/>
      <c r="AZ37" s="621">
        <v>516600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16488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708231</v>
      </c>
      <c r="CS37" s="634"/>
      <c r="CT37" s="634"/>
      <c r="CU37" s="634"/>
      <c r="CV37" s="634"/>
      <c r="CW37" s="634"/>
      <c r="CX37" s="634"/>
      <c r="CY37" s="635"/>
      <c r="CZ37" s="624">
        <v>5.4</v>
      </c>
      <c r="DA37" s="636"/>
      <c r="DB37" s="636"/>
      <c r="DC37" s="637"/>
      <c r="DD37" s="627">
        <v>708231</v>
      </c>
      <c r="DE37" s="634"/>
      <c r="DF37" s="634"/>
      <c r="DG37" s="634"/>
      <c r="DH37" s="634"/>
      <c r="DI37" s="634"/>
      <c r="DJ37" s="634"/>
      <c r="DK37" s="635"/>
      <c r="DL37" s="627">
        <v>697207</v>
      </c>
      <c r="DM37" s="634"/>
      <c r="DN37" s="634"/>
      <c r="DO37" s="634"/>
      <c r="DP37" s="634"/>
      <c r="DQ37" s="634"/>
      <c r="DR37" s="634"/>
      <c r="DS37" s="634"/>
      <c r="DT37" s="634"/>
      <c r="DU37" s="634"/>
      <c r="DV37" s="635"/>
      <c r="DW37" s="624">
        <v>11.3</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503914</v>
      </c>
      <c r="S38" s="622"/>
      <c r="T38" s="622"/>
      <c r="U38" s="622"/>
      <c r="V38" s="622"/>
      <c r="W38" s="622"/>
      <c r="X38" s="622"/>
      <c r="Y38" s="623"/>
      <c r="Z38" s="659">
        <v>3.7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208659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2412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919661</v>
      </c>
      <c r="CS38" s="622"/>
      <c r="CT38" s="622"/>
      <c r="CU38" s="622"/>
      <c r="CV38" s="622"/>
      <c r="CW38" s="622"/>
      <c r="CX38" s="622"/>
      <c r="CY38" s="623"/>
      <c r="CZ38" s="624">
        <v>7</v>
      </c>
      <c r="DA38" s="636"/>
      <c r="DB38" s="636"/>
      <c r="DC38" s="637"/>
      <c r="DD38" s="627">
        <v>754479</v>
      </c>
      <c r="DE38" s="622"/>
      <c r="DF38" s="622"/>
      <c r="DG38" s="622"/>
      <c r="DH38" s="622"/>
      <c r="DI38" s="622"/>
      <c r="DJ38" s="622"/>
      <c r="DK38" s="623"/>
      <c r="DL38" s="627">
        <v>725374</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6240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3604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1845114</v>
      </c>
      <c r="CS39" s="634"/>
      <c r="CT39" s="634"/>
      <c r="CU39" s="634"/>
      <c r="CV39" s="634"/>
      <c r="CW39" s="634"/>
      <c r="CX39" s="634"/>
      <c r="CY39" s="635"/>
      <c r="CZ39" s="624">
        <v>14.1</v>
      </c>
      <c r="DA39" s="636"/>
      <c r="DB39" s="636"/>
      <c r="DC39" s="637"/>
      <c r="DD39" s="627">
        <v>562362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33439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1289</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94000</v>
      </c>
      <c r="CS40" s="622"/>
      <c r="CT40" s="622"/>
      <c r="CU40" s="622"/>
      <c r="CV40" s="622"/>
      <c r="CW40" s="622"/>
      <c r="CX40" s="622"/>
      <c r="CY40" s="623"/>
      <c r="CZ40" s="624">
        <v>0.7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13759034</v>
      </c>
      <c r="S41" s="646"/>
      <c r="T41" s="646"/>
      <c r="U41" s="646"/>
      <c r="V41" s="646"/>
      <c r="W41" s="646"/>
      <c r="X41" s="646"/>
      <c r="Y41" s="649"/>
      <c r="Z41" s="650">
        <v>100</v>
      </c>
      <c r="AA41" s="650"/>
      <c r="AB41" s="650"/>
      <c r="AC41" s="650"/>
      <c r="AD41" s="651">
        <v>6114354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164443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748978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474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1122309</v>
      </c>
      <c r="CS42" s="634"/>
      <c r="CT42" s="634"/>
      <c r="CU42" s="634"/>
      <c r="CV42" s="634"/>
      <c r="CW42" s="634"/>
      <c r="CX42" s="634"/>
      <c r="CY42" s="635"/>
      <c r="CZ42" s="624">
        <v>8.6</v>
      </c>
      <c r="DA42" s="636"/>
      <c r="DB42" s="636"/>
      <c r="DC42" s="637"/>
      <c r="DD42" s="627">
        <v>94992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32911</v>
      </c>
      <c r="CS43" s="634"/>
      <c r="CT43" s="634"/>
      <c r="CU43" s="634"/>
      <c r="CV43" s="634"/>
      <c r="CW43" s="634"/>
      <c r="CX43" s="634"/>
      <c r="CY43" s="635"/>
      <c r="CZ43" s="624">
        <v>0.3</v>
      </c>
      <c r="DA43" s="636"/>
      <c r="DB43" s="636"/>
      <c r="DC43" s="637"/>
      <c r="DD43" s="627">
        <v>32911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1008445</v>
      </c>
      <c r="CS44" s="622"/>
      <c r="CT44" s="622"/>
      <c r="CU44" s="622"/>
      <c r="CV44" s="622"/>
      <c r="CW44" s="622"/>
      <c r="CX44" s="622"/>
      <c r="CY44" s="623"/>
      <c r="CZ44" s="624">
        <v>7.7</v>
      </c>
      <c r="DA44" s="625"/>
      <c r="DB44" s="625"/>
      <c r="DC44" s="626"/>
      <c r="DD44" s="627">
        <v>78220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357301</v>
      </c>
      <c r="CS45" s="634"/>
      <c r="CT45" s="634"/>
      <c r="CU45" s="634"/>
      <c r="CV45" s="634"/>
      <c r="CW45" s="634"/>
      <c r="CX45" s="634"/>
      <c r="CY45" s="635"/>
      <c r="CZ45" s="624">
        <v>2.7</v>
      </c>
      <c r="DA45" s="636"/>
      <c r="DB45" s="636"/>
      <c r="DC45" s="637"/>
      <c r="DD45" s="627">
        <v>23980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602544</v>
      </c>
      <c r="CS46" s="622"/>
      <c r="CT46" s="622"/>
      <c r="CU46" s="622"/>
      <c r="CV46" s="622"/>
      <c r="CW46" s="622"/>
      <c r="CX46" s="622"/>
      <c r="CY46" s="623"/>
      <c r="CZ46" s="624">
        <v>4.5999999999999996</v>
      </c>
      <c r="DA46" s="625"/>
      <c r="DB46" s="625"/>
      <c r="DC46" s="626"/>
      <c r="DD46" s="627">
        <v>51065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113864</v>
      </c>
      <c r="CS47" s="634"/>
      <c r="CT47" s="634"/>
      <c r="CU47" s="634"/>
      <c r="CV47" s="634"/>
      <c r="CW47" s="634"/>
      <c r="CX47" s="634"/>
      <c r="CY47" s="635"/>
      <c r="CZ47" s="624">
        <v>0.9</v>
      </c>
      <c r="DA47" s="636"/>
      <c r="DB47" s="636"/>
      <c r="DC47" s="637"/>
      <c r="DD47" s="627">
        <v>16772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13100473</v>
      </c>
      <c r="CS49" s="606"/>
      <c r="CT49" s="606"/>
      <c r="CU49" s="606"/>
      <c r="CV49" s="606"/>
      <c r="CW49" s="606"/>
      <c r="CX49" s="606"/>
      <c r="CY49" s="607"/>
      <c r="CZ49" s="608">
        <v>100</v>
      </c>
      <c r="DA49" s="609"/>
      <c r="DB49" s="609"/>
      <c r="DC49" s="610"/>
      <c r="DD49" s="611">
        <v>7161953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33NsE5fRWRvdXS/av9eDIl130LeBUD+L9k+2eZ5M6CCPWUkIpihpy6mcaP6neViH4DjDgxnPi015QUaA+5OjQ==" saltValue="ciwRAW7sIwa8mPvfaw+a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13765</v>
      </c>
      <c r="R7" s="1103"/>
      <c r="S7" s="1103"/>
      <c r="T7" s="1103"/>
      <c r="U7" s="1103"/>
      <c r="V7" s="1103">
        <v>13106</v>
      </c>
      <c r="W7" s="1103"/>
      <c r="X7" s="1103"/>
      <c r="Y7" s="1103"/>
      <c r="Z7" s="1103"/>
      <c r="AA7" s="1103">
        <v>659</v>
      </c>
      <c r="AB7" s="1103"/>
      <c r="AC7" s="1103"/>
      <c r="AD7" s="1103"/>
      <c r="AE7" s="1104"/>
      <c r="AF7" s="1105">
        <v>584</v>
      </c>
      <c r="AG7" s="1106"/>
      <c r="AH7" s="1106"/>
      <c r="AI7" s="1106"/>
      <c r="AJ7" s="1107"/>
      <c r="AK7" s="1108">
        <v>0</v>
      </c>
      <c r="AL7" s="1109"/>
      <c r="AM7" s="1109"/>
      <c r="AN7" s="1109"/>
      <c r="AO7" s="1109"/>
      <c r="AP7" s="1109">
        <v>10203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551</v>
      </c>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20</v>
      </c>
      <c r="CN7" s="1097"/>
      <c r="CO7" s="1097"/>
      <c r="CP7" s="1097"/>
      <c r="CQ7" s="1098"/>
      <c r="CR7" s="1096">
        <v>3</v>
      </c>
      <c r="CS7" s="1097"/>
      <c r="CT7" s="1097"/>
      <c r="CU7" s="1097"/>
      <c r="CV7" s="1098"/>
      <c r="CW7" s="1096" t="s">
        <v>491</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0</v>
      </c>
      <c r="CI8" s="990"/>
      <c r="CJ8" s="990"/>
      <c r="CK8" s="990"/>
      <c r="CL8" s="991"/>
      <c r="CM8" s="989">
        <v>207</v>
      </c>
      <c r="CN8" s="990"/>
      <c r="CO8" s="990"/>
      <c r="CP8" s="990"/>
      <c r="CQ8" s="991"/>
      <c r="CR8" s="989">
        <v>58</v>
      </c>
      <c r="CS8" s="990"/>
      <c r="CT8" s="990"/>
      <c r="CU8" s="990"/>
      <c r="CV8" s="991"/>
      <c r="CW8" s="989" t="s">
        <v>491</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13765</v>
      </c>
      <c r="R23" s="1061"/>
      <c r="S23" s="1061"/>
      <c r="T23" s="1061"/>
      <c r="U23" s="1061"/>
      <c r="V23" s="1061">
        <v>13106</v>
      </c>
      <c r="W23" s="1061"/>
      <c r="X23" s="1061"/>
      <c r="Y23" s="1061"/>
      <c r="Z23" s="1061"/>
      <c r="AA23" s="1061">
        <v>659</v>
      </c>
      <c r="AB23" s="1061"/>
      <c r="AC23" s="1061"/>
      <c r="AD23" s="1061"/>
      <c r="AE23" s="1068"/>
      <c r="AF23" s="1069">
        <v>584</v>
      </c>
      <c r="AG23" s="1061"/>
      <c r="AH23" s="1061"/>
      <c r="AI23" s="1061"/>
      <c r="AJ23" s="1070"/>
      <c r="AK23" s="1071"/>
      <c r="AL23" s="1072"/>
      <c r="AM23" s="1072"/>
      <c r="AN23" s="1072"/>
      <c r="AO23" s="1072"/>
      <c r="AP23" s="1061">
        <v>10203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2347</v>
      </c>
      <c r="R28" s="1051"/>
      <c r="S28" s="1051"/>
      <c r="T28" s="1051"/>
      <c r="U28" s="1051"/>
      <c r="V28" s="1051">
        <v>2310</v>
      </c>
      <c r="W28" s="1051"/>
      <c r="X28" s="1051"/>
      <c r="Y28" s="1051"/>
      <c r="Z28" s="1051"/>
      <c r="AA28" s="1051">
        <v>37</v>
      </c>
      <c r="AB28" s="1051"/>
      <c r="AC28" s="1051"/>
      <c r="AD28" s="1051"/>
      <c r="AE28" s="1052"/>
      <c r="AF28" s="1053">
        <v>37</v>
      </c>
      <c r="AG28" s="1051"/>
      <c r="AH28" s="1051"/>
      <c r="AI28" s="1051"/>
      <c r="AJ28" s="1054"/>
      <c r="AK28" s="1042">
        <v>138</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2147</v>
      </c>
      <c r="R29" s="1039"/>
      <c r="S29" s="1039"/>
      <c r="T29" s="1039"/>
      <c r="U29" s="1039"/>
      <c r="V29" s="1039">
        <v>2040</v>
      </c>
      <c r="W29" s="1039"/>
      <c r="X29" s="1039"/>
      <c r="Y29" s="1039"/>
      <c r="Z29" s="1039"/>
      <c r="AA29" s="1039">
        <v>107</v>
      </c>
      <c r="AB29" s="1039"/>
      <c r="AC29" s="1039"/>
      <c r="AD29" s="1039"/>
      <c r="AE29" s="1040"/>
      <c r="AF29" s="1035">
        <v>107</v>
      </c>
      <c r="AG29" s="1036"/>
      <c r="AH29" s="1036"/>
      <c r="AI29" s="1036"/>
      <c r="AJ29" s="1037"/>
      <c r="AK29" s="980">
        <v>304</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640</v>
      </c>
      <c r="R30" s="1039"/>
      <c r="S30" s="1039"/>
      <c r="T30" s="1039"/>
      <c r="U30" s="1039"/>
      <c r="V30" s="1039">
        <v>640</v>
      </c>
      <c r="W30" s="1039"/>
      <c r="X30" s="1039"/>
      <c r="Y30" s="1039"/>
      <c r="Z30" s="1039"/>
      <c r="AA30" s="1039">
        <v>0</v>
      </c>
      <c r="AB30" s="1039"/>
      <c r="AC30" s="1039"/>
      <c r="AD30" s="1039"/>
      <c r="AE30" s="1040"/>
      <c r="AF30" s="1035">
        <v>0</v>
      </c>
      <c r="AG30" s="1036"/>
      <c r="AH30" s="1036"/>
      <c r="AI30" s="1036"/>
      <c r="AJ30" s="1037"/>
      <c r="AK30" s="980">
        <v>404</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406</v>
      </c>
      <c r="R31" s="1039"/>
      <c r="S31" s="1039"/>
      <c r="T31" s="1039"/>
      <c r="U31" s="1039"/>
      <c r="V31" s="1039">
        <v>394</v>
      </c>
      <c r="W31" s="1039"/>
      <c r="X31" s="1039"/>
      <c r="Y31" s="1039"/>
      <c r="Z31" s="1039"/>
      <c r="AA31" s="1039">
        <v>12</v>
      </c>
      <c r="AB31" s="1039"/>
      <c r="AC31" s="1039"/>
      <c r="AD31" s="1039"/>
      <c r="AE31" s="1040"/>
      <c r="AF31" s="1035">
        <v>756</v>
      </c>
      <c r="AG31" s="1036"/>
      <c r="AH31" s="1036"/>
      <c r="AI31" s="1036"/>
      <c r="AJ31" s="1037"/>
      <c r="AK31" s="980" t="s">
        <v>491</v>
      </c>
      <c r="AL31" s="971"/>
      <c r="AM31" s="971"/>
      <c r="AN31" s="971"/>
      <c r="AO31" s="971"/>
      <c r="AP31" s="971">
        <v>1384</v>
      </c>
      <c r="AQ31" s="971"/>
      <c r="AR31" s="971"/>
      <c r="AS31" s="971"/>
      <c r="AT31" s="971"/>
      <c r="AU31" s="971">
        <v>0</v>
      </c>
      <c r="AV31" s="971"/>
      <c r="AW31" s="971"/>
      <c r="AX31" s="971"/>
      <c r="AY31" s="971"/>
      <c r="AZ31" s="1041" t="s">
        <v>491</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570</v>
      </c>
      <c r="R32" s="1039"/>
      <c r="S32" s="1039"/>
      <c r="T32" s="1039"/>
      <c r="U32" s="1039"/>
      <c r="V32" s="1039">
        <v>475</v>
      </c>
      <c r="W32" s="1039"/>
      <c r="X32" s="1039"/>
      <c r="Y32" s="1039"/>
      <c r="Z32" s="1039"/>
      <c r="AA32" s="1039">
        <v>95</v>
      </c>
      <c r="AB32" s="1039"/>
      <c r="AC32" s="1039"/>
      <c r="AD32" s="1039"/>
      <c r="AE32" s="1040"/>
      <c r="AF32" s="1035">
        <v>257</v>
      </c>
      <c r="AG32" s="1036"/>
      <c r="AH32" s="1036"/>
      <c r="AI32" s="1036"/>
      <c r="AJ32" s="1037"/>
      <c r="AK32" s="980">
        <v>310</v>
      </c>
      <c r="AL32" s="971"/>
      <c r="AM32" s="971"/>
      <c r="AN32" s="971"/>
      <c r="AO32" s="971"/>
      <c r="AP32" s="971">
        <v>4613</v>
      </c>
      <c r="AQ32" s="971"/>
      <c r="AR32" s="971"/>
      <c r="AS32" s="971"/>
      <c r="AT32" s="971"/>
      <c r="AU32" s="971">
        <v>2789</v>
      </c>
      <c r="AV32" s="971"/>
      <c r="AW32" s="971"/>
      <c r="AX32" s="971"/>
      <c r="AY32" s="971"/>
      <c r="AZ32" s="1041" t="s">
        <v>491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273</v>
      </c>
      <c r="R33" s="1039"/>
      <c r="S33" s="1039"/>
      <c r="T33" s="1039"/>
      <c r="U33" s="1039"/>
      <c r="V33" s="1039">
        <v>262</v>
      </c>
      <c r="W33" s="1039"/>
      <c r="X33" s="1039"/>
      <c r="Y33" s="1039"/>
      <c r="Z33" s="1039"/>
      <c r="AA33" s="1039">
        <v>11</v>
      </c>
      <c r="AB33" s="1039"/>
      <c r="AC33" s="1039"/>
      <c r="AD33" s="1039"/>
      <c r="AE33" s="1040"/>
      <c r="AF33" s="1035">
        <v>274</v>
      </c>
      <c r="AG33" s="1036"/>
      <c r="AH33" s="1036"/>
      <c r="AI33" s="1036"/>
      <c r="AJ33" s="1037"/>
      <c r="AK33" s="980">
        <v>150</v>
      </c>
      <c r="AL33" s="971"/>
      <c r="AM33" s="971"/>
      <c r="AN33" s="971"/>
      <c r="AO33" s="971"/>
      <c r="AP33" s="971">
        <v>1140</v>
      </c>
      <c r="AQ33" s="971"/>
      <c r="AR33" s="971"/>
      <c r="AS33" s="971"/>
      <c r="AT33" s="971"/>
      <c r="AU33" s="971">
        <v>887</v>
      </c>
      <c r="AV33" s="971"/>
      <c r="AW33" s="971"/>
      <c r="AX33" s="971"/>
      <c r="AY33" s="971"/>
      <c r="AZ33" s="1041" t="s">
        <v>491</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78</v>
      </c>
      <c r="R34" s="1039"/>
      <c r="S34" s="1039"/>
      <c r="T34" s="1039"/>
      <c r="U34" s="1039"/>
      <c r="V34" s="1039">
        <v>61</v>
      </c>
      <c r="W34" s="1039"/>
      <c r="X34" s="1039"/>
      <c r="Y34" s="1039"/>
      <c r="Z34" s="1039"/>
      <c r="AA34" s="1039">
        <v>17</v>
      </c>
      <c r="AB34" s="1039"/>
      <c r="AC34" s="1039"/>
      <c r="AD34" s="1039"/>
      <c r="AE34" s="1040"/>
      <c r="AF34" s="1035">
        <v>28</v>
      </c>
      <c r="AG34" s="1036"/>
      <c r="AH34" s="1036"/>
      <c r="AI34" s="1036"/>
      <c r="AJ34" s="1037"/>
      <c r="AK34" s="980">
        <v>57</v>
      </c>
      <c r="AL34" s="971"/>
      <c r="AM34" s="971"/>
      <c r="AN34" s="971"/>
      <c r="AO34" s="971"/>
      <c r="AP34" s="971">
        <v>193</v>
      </c>
      <c r="AQ34" s="971"/>
      <c r="AR34" s="971"/>
      <c r="AS34" s="971"/>
      <c r="AT34" s="971"/>
      <c r="AU34" s="971">
        <v>171</v>
      </c>
      <c r="AV34" s="971"/>
      <c r="AW34" s="971"/>
      <c r="AX34" s="971"/>
      <c r="AY34" s="971"/>
      <c r="AZ34" s="1041" t="s">
        <v>491</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t="s">
        <v>491</v>
      </c>
      <c r="R35" s="1039"/>
      <c r="S35" s="1039"/>
      <c r="T35" s="1039"/>
      <c r="U35" s="1039"/>
      <c r="V35" s="1039" t="s">
        <v>491</v>
      </c>
      <c r="W35" s="1039"/>
      <c r="X35" s="1039"/>
      <c r="Y35" s="1039"/>
      <c r="Z35" s="1039"/>
      <c r="AA35" s="1039" t="s">
        <v>491</v>
      </c>
      <c r="AB35" s="1039"/>
      <c r="AC35" s="1039"/>
      <c r="AD35" s="1039"/>
      <c r="AE35" s="1040"/>
      <c r="AF35" s="1035" t="s">
        <v>122</v>
      </c>
      <c r="AG35" s="1036"/>
      <c r="AH35" s="1036"/>
      <c r="AI35" s="1036"/>
      <c r="AJ35" s="1037"/>
      <c r="AK35" s="980">
        <v>6</v>
      </c>
      <c r="AL35" s="971"/>
      <c r="AM35" s="971"/>
      <c r="AN35" s="971"/>
      <c r="AO35" s="971"/>
      <c r="AP35" s="971">
        <v>7</v>
      </c>
      <c r="AQ35" s="971"/>
      <c r="AR35" s="971"/>
      <c r="AS35" s="971"/>
      <c r="AT35" s="971"/>
      <c r="AU35" s="971">
        <v>4</v>
      </c>
      <c r="AV35" s="971"/>
      <c r="AW35" s="971"/>
      <c r="AX35" s="971"/>
      <c r="AY35" s="971"/>
      <c r="AZ35" s="1041" t="s">
        <v>491</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1459</v>
      </c>
      <c r="AG63" s="959"/>
      <c r="AH63" s="959"/>
      <c r="AI63" s="959"/>
      <c r="AJ63" s="1022"/>
      <c r="AK63" s="1023"/>
      <c r="AL63" s="963"/>
      <c r="AM63" s="963"/>
      <c r="AN63" s="963"/>
      <c r="AO63" s="963"/>
      <c r="AP63" s="959">
        <v>7337</v>
      </c>
      <c r="AQ63" s="959"/>
      <c r="AR63" s="959"/>
      <c r="AS63" s="959"/>
      <c r="AT63" s="959"/>
      <c r="AU63" s="959">
        <v>3851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559</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v>0</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1</v>
      </c>
      <c r="R69" s="971"/>
      <c r="S69" s="971"/>
      <c r="T69" s="971"/>
      <c r="U69" s="971"/>
      <c r="V69" s="971">
        <v>1</v>
      </c>
      <c r="W69" s="971"/>
      <c r="X69" s="971"/>
      <c r="Y69" s="971"/>
      <c r="Z69" s="971"/>
      <c r="AA69" s="971">
        <v>0</v>
      </c>
      <c r="AB69" s="971"/>
      <c r="AC69" s="971"/>
      <c r="AD69" s="971"/>
      <c r="AE69" s="971"/>
      <c r="AF69" s="971">
        <v>0</v>
      </c>
      <c r="AG69" s="971"/>
      <c r="AH69" s="971"/>
      <c r="AI69" s="971"/>
      <c r="AJ69" s="971"/>
      <c r="AK69" s="971">
        <v>0</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3872</v>
      </c>
      <c r="R70" s="971"/>
      <c r="S70" s="971"/>
      <c r="T70" s="971"/>
      <c r="U70" s="971"/>
      <c r="V70" s="971">
        <v>4035</v>
      </c>
      <c r="W70" s="971"/>
      <c r="X70" s="971"/>
      <c r="Y70" s="971"/>
      <c r="Z70" s="971"/>
      <c r="AA70" s="971">
        <v>-163</v>
      </c>
      <c r="AB70" s="971"/>
      <c r="AC70" s="971"/>
      <c r="AD70" s="971"/>
      <c r="AE70" s="971"/>
      <c r="AF70" s="971">
        <v>1712</v>
      </c>
      <c r="AG70" s="971"/>
      <c r="AH70" s="971"/>
      <c r="AI70" s="971"/>
      <c r="AJ70" s="971"/>
      <c r="AK70" s="971">
        <v>432</v>
      </c>
      <c r="AL70" s="971"/>
      <c r="AM70" s="971"/>
      <c r="AN70" s="971"/>
      <c r="AO70" s="971"/>
      <c r="AP70" s="971">
        <v>2641</v>
      </c>
      <c r="AQ70" s="971"/>
      <c r="AR70" s="971"/>
      <c r="AS70" s="971"/>
      <c r="AT70" s="971"/>
      <c r="AU70" s="971">
        <v>276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407</v>
      </c>
      <c r="R71" s="971"/>
      <c r="S71" s="971"/>
      <c r="T71" s="971"/>
      <c r="U71" s="971"/>
      <c r="V71" s="971">
        <v>451</v>
      </c>
      <c r="W71" s="971"/>
      <c r="X71" s="971"/>
      <c r="Y71" s="971"/>
      <c r="Z71" s="971"/>
      <c r="AA71" s="971">
        <v>-44</v>
      </c>
      <c r="AB71" s="971"/>
      <c r="AC71" s="971"/>
      <c r="AD71" s="971"/>
      <c r="AE71" s="971"/>
      <c r="AF71" s="971">
        <v>-44</v>
      </c>
      <c r="AG71" s="971"/>
      <c r="AH71" s="971"/>
      <c r="AI71" s="971"/>
      <c r="AJ71" s="971"/>
      <c r="AK71" s="971">
        <v>0</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414</v>
      </c>
      <c r="R72" s="971"/>
      <c r="S72" s="971"/>
      <c r="T72" s="971"/>
      <c r="U72" s="971"/>
      <c r="V72" s="971">
        <v>392</v>
      </c>
      <c r="W72" s="971"/>
      <c r="X72" s="971"/>
      <c r="Y72" s="971"/>
      <c r="Z72" s="971"/>
      <c r="AA72" s="971">
        <v>22</v>
      </c>
      <c r="AB72" s="971"/>
      <c r="AC72" s="971"/>
      <c r="AD72" s="971"/>
      <c r="AE72" s="971"/>
      <c r="AF72" s="971">
        <v>22</v>
      </c>
      <c r="AG72" s="971"/>
      <c r="AH72" s="971"/>
      <c r="AI72" s="971"/>
      <c r="AJ72" s="971"/>
      <c r="AK72" s="971">
        <v>0</v>
      </c>
      <c r="AL72" s="971"/>
      <c r="AM72" s="971"/>
      <c r="AN72" s="971"/>
      <c r="AO72" s="971"/>
      <c r="AP72" s="971">
        <v>236</v>
      </c>
      <c r="AQ72" s="971"/>
      <c r="AR72" s="971"/>
      <c r="AS72" s="971"/>
      <c r="AT72" s="971"/>
      <c r="AU72" s="971">
        <v>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564</v>
      </c>
      <c r="C73" s="975"/>
      <c r="D73" s="975"/>
      <c r="E73" s="975"/>
      <c r="F73" s="975"/>
      <c r="G73" s="975"/>
      <c r="H73" s="975"/>
      <c r="I73" s="975"/>
      <c r="J73" s="975"/>
      <c r="K73" s="975"/>
      <c r="L73" s="975"/>
      <c r="M73" s="975"/>
      <c r="N73" s="975"/>
      <c r="O73" s="975"/>
      <c r="P73" s="976"/>
      <c r="Q73" s="977">
        <v>124</v>
      </c>
      <c r="R73" s="971"/>
      <c r="S73" s="971"/>
      <c r="T73" s="971"/>
      <c r="U73" s="971"/>
      <c r="V73" s="971">
        <v>119</v>
      </c>
      <c r="W73" s="971"/>
      <c r="X73" s="971"/>
      <c r="Y73" s="971"/>
      <c r="Z73" s="971"/>
      <c r="AA73" s="971">
        <v>5</v>
      </c>
      <c r="AB73" s="971"/>
      <c r="AC73" s="971"/>
      <c r="AD73" s="971"/>
      <c r="AE73" s="971"/>
      <c r="AF73" s="971">
        <v>5</v>
      </c>
      <c r="AG73" s="971"/>
      <c r="AH73" s="971"/>
      <c r="AI73" s="971"/>
      <c r="AJ73" s="971"/>
      <c r="AK73" s="971">
        <v>40</v>
      </c>
      <c r="AL73" s="971"/>
      <c r="AM73" s="971"/>
      <c r="AN73" s="971"/>
      <c r="AO73" s="971"/>
      <c r="AP73" s="971" t="s">
        <v>491</v>
      </c>
      <c r="AQ73" s="971"/>
      <c r="AR73" s="971"/>
      <c r="AS73" s="971"/>
      <c r="AT73" s="971"/>
      <c r="AU73" s="971" t="s">
        <v>491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565</v>
      </c>
      <c r="C74" s="975"/>
      <c r="D74" s="975"/>
      <c r="E74" s="975"/>
      <c r="F74" s="975"/>
      <c r="G74" s="975"/>
      <c r="H74" s="975"/>
      <c r="I74" s="975"/>
      <c r="J74" s="975"/>
      <c r="K74" s="975"/>
      <c r="L74" s="975"/>
      <c r="M74" s="975"/>
      <c r="N74" s="975"/>
      <c r="O74" s="975"/>
      <c r="P74" s="976"/>
      <c r="Q74" s="977">
        <v>138788</v>
      </c>
      <c r="R74" s="971"/>
      <c r="S74" s="971"/>
      <c r="T74" s="971"/>
      <c r="U74" s="971"/>
      <c r="V74" s="971">
        <v>136779</v>
      </c>
      <c r="W74" s="971"/>
      <c r="X74" s="971"/>
      <c r="Y74" s="971"/>
      <c r="Z74" s="971"/>
      <c r="AA74" s="971">
        <v>2009</v>
      </c>
      <c r="AB74" s="971"/>
      <c r="AC74" s="971"/>
      <c r="AD74" s="971"/>
      <c r="AE74" s="971"/>
      <c r="AF74" s="971">
        <v>1914</v>
      </c>
      <c r="AG74" s="971"/>
      <c r="AH74" s="971"/>
      <c r="AI74" s="971"/>
      <c r="AJ74" s="971"/>
      <c r="AK74" s="971">
        <v>1048</v>
      </c>
      <c r="AL74" s="971"/>
      <c r="AM74" s="971"/>
      <c r="AN74" s="971"/>
      <c r="AO74" s="971"/>
      <c r="AP74" s="971" t="s">
        <v>491</v>
      </c>
      <c r="AQ74" s="971"/>
      <c r="AR74" s="971"/>
      <c r="AS74" s="971"/>
      <c r="AT74" s="971"/>
      <c r="AU74" s="971" t="s">
        <v>491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566</v>
      </c>
      <c r="C75" s="975"/>
      <c r="D75" s="975"/>
      <c r="E75" s="975"/>
      <c r="F75" s="975"/>
      <c r="G75" s="975"/>
      <c r="H75" s="975"/>
      <c r="I75" s="975"/>
      <c r="J75" s="975"/>
      <c r="K75" s="975"/>
      <c r="L75" s="975"/>
      <c r="M75" s="975"/>
      <c r="N75" s="975"/>
      <c r="O75" s="975"/>
      <c r="P75" s="976"/>
      <c r="Q75" s="978">
        <v>2773</v>
      </c>
      <c r="R75" s="979"/>
      <c r="S75" s="979"/>
      <c r="T75" s="979"/>
      <c r="U75" s="980"/>
      <c r="V75" s="981">
        <v>2573</v>
      </c>
      <c r="W75" s="979"/>
      <c r="X75" s="979"/>
      <c r="Y75" s="979"/>
      <c r="Z75" s="980"/>
      <c r="AA75" s="981">
        <v>200</v>
      </c>
      <c r="AB75" s="979"/>
      <c r="AC75" s="979"/>
      <c r="AD75" s="979"/>
      <c r="AE75" s="980"/>
      <c r="AF75" s="981">
        <v>200</v>
      </c>
      <c r="AG75" s="979"/>
      <c r="AH75" s="979"/>
      <c r="AI75" s="979"/>
      <c r="AJ75" s="980"/>
      <c r="AK75" s="981">
        <v>13</v>
      </c>
      <c r="AL75" s="979"/>
      <c r="AM75" s="979"/>
      <c r="AN75" s="979"/>
      <c r="AO75" s="980"/>
      <c r="AP75" s="981" t="s">
        <v>491</v>
      </c>
      <c r="AQ75" s="979"/>
      <c r="AR75" s="979"/>
      <c r="AS75" s="979"/>
      <c r="AT75" s="980"/>
      <c r="AU75" s="981" t="s">
        <v>491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567</v>
      </c>
      <c r="C76" s="975"/>
      <c r="D76" s="975"/>
      <c r="E76" s="975"/>
      <c r="F76" s="975"/>
      <c r="G76" s="975"/>
      <c r="H76" s="975"/>
      <c r="I76" s="975"/>
      <c r="J76" s="975"/>
      <c r="K76" s="975"/>
      <c r="L76" s="975"/>
      <c r="M76" s="975"/>
      <c r="N76" s="975"/>
      <c r="O76" s="975"/>
      <c r="P76" s="976"/>
      <c r="Q76" s="978">
        <v>23</v>
      </c>
      <c r="R76" s="979"/>
      <c r="S76" s="979"/>
      <c r="T76" s="979"/>
      <c r="U76" s="980"/>
      <c r="V76" s="981">
        <v>18</v>
      </c>
      <c r="W76" s="979"/>
      <c r="X76" s="979"/>
      <c r="Y76" s="979"/>
      <c r="Z76" s="980"/>
      <c r="AA76" s="981">
        <v>6</v>
      </c>
      <c r="AB76" s="979"/>
      <c r="AC76" s="979"/>
      <c r="AD76" s="979"/>
      <c r="AE76" s="980"/>
      <c r="AF76" s="981">
        <v>6</v>
      </c>
      <c r="AG76" s="979"/>
      <c r="AH76" s="979"/>
      <c r="AI76" s="979"/>
      <c r="AJ76" s="980"/>
      <c r="AK76" s="981">
        <v>5</v>
      </c>
      <c r="AL76" s="979"/>
      <c r="AM76" s="979"/>
      <c r="AN76" s="979"/>
      <c r="AO76" s="980"/>
      <c r="AP76" s="981" t="s">
        <v>491</v>
      </c>
      <c r="AQ76" s="979"/>
      <c r="AR76" s="979"/>
      <c r="AS76" s="979"/>
      <c r="AT76" s="980"/>
      <c r="AU76" s="981" t="s">
        <v>491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568</v>
      </c>
      <c r="C77" s="975"/>
      <c r="D77" s="975"/>
      <c r="E77" s="975"/>
      <c r="F77" s="975"/>
      <c r="G77" s="975"/>
      <c r="H77" s="975"/>
      <c r="I77" s="975"/>
      <c r="J77" s="975"/>
      <c r="K77" s="975"/>
      <c r="L77" s="975"/>
      <c r="M77" s="975"/>
      <c r="N77" s="975"/>
      <c r="O77" s="975"/>
      <c r="P77" s="976"/>
      <c r="Q77" s="978">
        <v>2841</v>
      </c>
      <c r="R77" s="979"/>
      <c r="S77" s="979"/>
      <c r="T77" s="979"/>
      <c r="U77" s="980"/>
      <c r="V77" s="981">
        <v>2771</v>
      </c>
      <c r="W77" s="979"/>
      <c r="X77" s="979"/>
      <c r="Y77" s="979"/>
      <c r="Z77" s="980"/>
      <c r="AA77" s="981">
        <v>70</v>
      </c>
      <c r="AB77" s="979"/>
      <c r="AC77" s="979"/>
      <c r="AD77" s="979"/>
      <c r="AE77" s="980"/>
      <c r="AF77" s="981">
        <v>70</v>
      </c>
      <c r="AG77" s="979"/>
      <c r="AH77" s="979"/>
      <c r="AI77" s="979"/>
      <c r="AJ77" s="980"/>
      <c r="AK77" s="981">
        <v>2</v>
      </c>
      <c r="AL77" s="979"/>
      <c r="AM77" s="979"/>
      <c r="AN77" s="979"/>
      <c r="AO77" s="980"/>
      <c r="AP77" s="981">
        <v>5257</v>
      </c>
      <c r="AQ77" s="979"/>
      <c r="AR77" s="979"/>
      <c r="AS77" s="979"/>
      <c r="AT77" s="980"/>
      <c r="AU77" s="981">
        <v>469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569</v>
      </c>
      <c r="C78" s="975"/>
      <c r="D78" s="975"/>
      <c r="E78" s="975"/>
      <c r="F78" s="975"/>
      <c r="G78" s="975"/>
      <c r="H78" s="975"/>
      <c r="I78" s="975"/>
      <c r="J78" s="975"/>
      <c r="K78" s="975"/>
      <c r="L78" s="975"/>
      <c r="M78" s="975"/>
      <c r="N78" s="975"/>
      <c r="O78" s="975"/>
      <c r="P78" s="976"/>
      <c r="Q78" s="977">
        <v>1319</v>
      </c>
      <c r="R78" s="971"/>
      <c r="S78" s="971"/>
      <c r="T78" s="971"/>
      <c r="U78" s="971"/>
      <c r="V78" s="971">
        <v>1290</v>
      </c>
      <c r="W78" s="971"/>
      <c r="X78" s="971"/>
      <c r="Y78" s="971"/>
      <c r="Z78" s="971"/>
      <c r="AA78" s="971">
        <v>29</v>
      </c>
      <c r="AB78" s="971"/>
      <c r="AC78" s="971"/>
      <c r="AD78" s="971"/>
      <c r="AE78" s="971"/>
      <c r="AF78" s="971">
        <v>29</v>
      </c>
      <c r="AG78" s="971"/>
      <c r="AH78" s="971"/>
      <c r="AI78" s="971"/>
      <c r="AJ78" s="971"/>
      <c r="AK78" s="971">
        <v>0</v>
      </c>
      <c r="AL78" s="971"/>
      <c r="AM78" s="971"/>
      <c r="AN78" s="971"/>
      <c r="AO78" s="971"/>
      <c r="AP78" s="971">
        <v>317</v>
      </c>
      <c r="AQ78" s="971"/>
      <c r="AR78" s="971"/>
      <c r="AS78" s="971"/>
      <c r="AT78" s="971"/>
      <c r="AU78" s="971">
        <v>74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3915</v>
      </c>
      <c r="AG88" s="959"/>
      <c r="AH88" s="959"/>
      <c r="AI88" s="959"/>
      <c r="AJ88" s="959"/>
      <c r="AK88" s="963"/>
      <c r="AL88" s="963"/>
      <c r="AM88" s="963"/>
      <c r="AN88" s="963"/>
      <c r="AO88" s="963"/>
      <c r="AP88" s="959">
        <v>8451</v>
      </c>
      <c r="AQ88" s="959"/>
      <c r="AR88" s="959"/>
      <c r="AS88" s="959"/>
      <c r="AT88" s="959"/>
      <c r="AU88" s="959">
        <v>910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61</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868857</v>
      </c>
      <c r="AB110" s="889"/>
      <c r="AC110" s="889"/>
      <c r="AD110" s="889"/>
      <c r="AE110" s="890"/>
      <c r="AF110" s="891">
        <v>921826</v>
      </c>
      <c r="AG110" s="889"/>
      <c r="AH110" s="889"/>
      <c r="AI110" s="889"/>
      <c r="AJ110" s="890"/>
      <c r="AK110" s="891">
        <v>924523</v>
      </c>
      <c r="AL110" s="889"/>
      <c r="AM110" s="889"/>
      <c r="AN110" s="889"/>
      <c r="AO110" s="890"/>
      <c r="AP110" s="892">
        <v>18.100000000000001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11255616</v>
      </c>
      <c r="BR110" s="842"/>
      <c r="BS110" s="842"/>
      <c r="BT110" s="842"/>
      <c r="BU110" s="842"/>
      <c r="BV110" s="842">
        <v>10578593</v>
      </c>
      <c r="BW110" s="842"/>
      <c r="BX110" s="842"/>
      <c r="BY110" s="842"/>
      <c r="BZ110" s="842"/>
      <c r="CA110" s="842">
        <v>10203192</v>
      </c>
      <c r="CB110" s="842"/>
      <c r="CC110" s="842"/>
      <c r="CD110" s="842"/>
      <c r="CE110" s="842"/>
      <c r="CF110" s="866">
        <v>200</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5526103</v>
      </c>
      <c r="BR112" s="817"/>
      <c r="BS112" s="817"/>
      <c r="BT112" s="817"/>
      <c r="BU112" s="817"/>
      <c r="BV112" s="817">
        <v>5488147</v>
      </c>
      <c r="BW112" s="817"/>
      <c r="BX112" s="817"/>
      <c r="BY112" s="817"/>
      <c r="BZ112" s="817"/>
      <c r="CA112" s="817">
        <v>5426019</v>
      </c>
      <c r="CB112" s="817"/>
      <c r="CC112" s="817"/>
      <c r="CD112" s="817"/>
      <c r="CE112" s="817"/>
      <c r="CF112" s="875">
        <v>106.3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349325</v>
      </c>
      <c r="AB113" s="919"/>
      <c r="AC113" s="919"/>
      <c r="AD113" s="919"/>
      <c r="AE113" s="920"/>
      <c r="AF113" s="921">
        <v>350534</v>
      </c>
      <c r="AG113" s="919"/>
      <c r="AH113" s="919"/>
      <c r="AI113" s="919"/>
      <c r="AJ113" s="920"/>
      <c r="AK113" s="921">
        <v>352188</v>
      </c>
      <c r="AL113" s="919"/>
      <c r="AM113" s="919"/>
      <c r="AN113" s="919"/>
      <c r="AO113" s="920"/>
      <c r="AP113" s="922">
        <v>6.9</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1071039</v>
      </c>
      <c r="BR113" s="817"/>
      <c r="BS113" s="817"/>
      <c r="BT113" s="817"/>
      <c r="BU113" s="817"/>
      <c r="BV113" s="817">
        <v>975401</v>
      </c>
      <c r="BW113" s="817"/>
      <c r="BX113" s="817"/>
      <c r="BY113" s="817"/>
      <c r="BZ113" s="817"/>
      <c r="CA113" s="817">
        <v>909965</v>
      </c>
      <c r="CB113" s="817"/>
      <c r="CC113" s="817"/>
      <c r="CD113" s="817"/>
      <c r="CE113" s="817"/>
      <c r="CF113" s="875">
        <v>17.8</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156143</v>
      </c>
      <c r="AB114" s="780"/>
      <c r="AC114" s="780"/>
      <c r="AD114" s="780"/>
      <c r="AE114" s="781"/>
      <c r="AF114" s="782">
        <v>150200</v>
      </c>
      <c r="AG114" s="780"/>
      <c r="AH114" s="780"/>
      <c r="AI114" s="780"/>
      <c r="AJ114" s="781"/>
      <c r="AK114" s="782">
        <v>174397</v>
      </c>
      <c r="AL114" s="780"/>
      <c r="AM114" s="780"/>
      <c r="AN114" s="780"/>
      <c r="AO114" s="781"/>
      <c r="AP114" s="824">
        <v>3.4</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751917</v>
      </c>
      <c r="BR114" s="817"/>
      <c r="BS114" s="817"/>
      <c r="BT114" s="817"/>
      <c r="BU114" s="817"/>
      <c r="BV114" s="817">
        <v>823640</v>
      </c>
      <c r="BW114" s="817"/>
      <c r="BX114" s="817"/>
      <c r="BY114" s="817"/>
      <c r="BZ114" s="817"/>
      <c r="CA114" s="817">
        <v>809038</v>
      </c>
      <c r="CB114" s="817"/>
      <c r="CC114" s="817"/>
      <c r="CD114" s="817"/>
      <c r="CE114" s="817"/>
      <c r="CF114" s="875">
        <v>15.9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485</v>
      </c>
      <c r="AB115" s="919"/>
      <c r="AC115" s="919"/>
      <c r="AD115" s="919"/>
      <c r="AE115" s="920"/>
      <c r="AF115" s="921">
        <v>1470</v>
      </c>
      <c r="AG115" s="919"/>
      <c r="AH115" s="919"/>
      <c r="AI115" s="919"/>
      <c r="AJ115" s="920"/>
      <c r="AK115" s="921">
        <v>1841</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1374810</v>
      </c>
      <c r="AB117" s="903"/>
      <c r="AC117" s="903"/>
      <c r="AD117" s="903"/>
      <c r="AE117" s="904"/>
      <c r="AF117" s="905">
        <v>1424030</v>
      </c>
      <c r="AG117" s="903"/>
      <c r="AH117" s="903"/>
      <c r="AI117" s="903"/>
      <c r="AJ117" s="904"/>
      <c r="AK117" s="905">
        <v>1452949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18604675</v>
      </c>
      <c r="BR119" s="845"/>
      <c r="BS119" s="845"/>
      <c r="BT119" s="845"/>
      <c r="BU119" s="845"/>
      <c r="BV119" s="845">
        <v>17865781</v>
      </c>
      <c r="BW119" s="845"/>
      <c r="BX119" s="845"/>
      <c r="BY119" s="845"/>
      <c r="BZ119" s="845"/>
      <c r="CA119" s="845">
        <v>17348214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8216415</v>
      </c>
      <c r="BR120" s="842"/>
      <c r="BS120" s="842"/>
      <c r="BT120" s="842"/>
      <c r="BU120" s="842"/>
      <c r="BV120" s="842">
        <v>8905007</v>
      </c>
      <c r="BW120" s="842"/>
      <c r="BX120" s="842"/>
      <c r="BY120" s="842"/>
      <c r="BZ120" s="842"/>
      <c r="CA120" s="842">
        <v>9067788</v>
      </c>
      <c r="CB120" s="842"/>
      <c r="CC120" s="842"/>
      <c r="CD120" s="842"/>
      <c r="CE120" s="842"/>
      <c r="CF120" s="866">
        <v>177.7</v>
      </c>
      <c r="CG120" s="867"/>
      <c r="CH120" s="867"/>
      <c r="CI120" s="867"/>
      <c r="CJ120" s="867"/>
      <c r="CK120" s="868" t="s">
        <v>449</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4173454</v>
      </c>
      <c r="DH120" s="842"/>
      <c r="DI120" s="842"/>
      <c r="DJ120" s="842"/>
      <c r="DK120" s="842"/>
      <c r="DL120" s="842">
        <v>4153657</v>
      </c>
      <c r="DM120" s="842"/>
      <c r="DN120" s="842"/>
      <c r="DO120" s="842"/>
      <c r="DP120" s="842"/>
      <c r="DQ120" s="842">
        <v>4064045</v>
      </c>
      <c r="DR120" s="842"/>
      <c r="DS120" s="842"/>
      <c r="DT120" s="842"/>
      <c r="DU120" s="842"/>
      <c r="DV120" s="843">
        <v>79.599999999999994</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1104286</v>
      </c>
      <c r="DH121" s="817"/>
      <c r="DI121" s="817"/>
      <c r="DJ121" s="817"/>
      <c r="DK121" s="817"/>
      <c r="DL121" s="817">
        <v>1103909</v>
      </c>
      <c r="DM121" s="817"/>
      <c r="DN121" s="817"/>
      <c r="DO121" s="817"/>
      <c r="DP121" s="817"/>
      <c r="DQ121" s="817">
        <v>1140462</v>
      </c>
      <c r="DR121" s="817"/>
      <c r="DS121" s="817"/>
      <c r="DT121" s="817"/>
      <c r="DU121" s="817"/>
      <c r="DV121" s="794">
        <v>22.3</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11616227</v>
      </c>
      <c r="BR122" s="845"/>
      <c r="BS122" s="845"/>
      <c r="BT122" s="845"/>
      <c r="BU122" s="845"/>
      <c r="BV122" s="845">
        <v>11090898</v>
      </c>
      <c r="BW122" s="845"/>
      <c r="BX122" s="845"/>
      <c r="BY122" s="845"/>
      <c r="BZ122" s="845"/>
      <c r="CA122" s="845">
        <v>10663003</v>
      </c>
      <c r="CB122" s="845"/>
      <c r="CC122" s="845"/>
      <c r="CD122" s="845"/>
      <c r="CE122" s="845"/>
      <c r="CF122" s="846">
        <v>209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233736</v>
      </c>
      <c r="DH122" s="817"/>
      <c r="DI122" s="817"/>
      <c r="DJ122" s="817"/>
      <c r="DK122" s="817"/>
      <c r="DL122" s="817">
        <v>206811</v>
      </c>
      <c r="DM122" s="817"/>
      <c r="DN122" s="817"/>
      <c r="DO122" s="817"/>
      <c r="DP122" s="817"/>
      <c r="DQ122" s="817">
        <v>181374</v>
      </c>
      <c r="DR122" s="817"/>
      <c r="DS122" s="817"/>
      <c r="DT122" s="817"/>
      <c r="DU122" s="817"/>
      <c r="DV122" s="794">
        <v>3.6</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19832642</v>
      </c>
      <c r="BR123" s="833"/>
      <c r="BS123" s="833"/>
      <c r="BT123" s="833"/>
      <c r="BU123" s="833"/>
      <c r="BV123" s="833">
        <v>19995905</v>
      </c>
      <c r="BW123" s="833"/>
      <c r="BX123" s="833"/>
      <c r="BY123" s="833"/>
      <c r="BZ123" s="833"/>
      <c r="CA123" s="833">
        <v>19730791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14627</v>
      </c>
      <c r="DH123" s="780"/>
      <c r="DI123" s="780"/>
      <c r="DJ123" s="780"/>
      <c r="DK123" s="781"/>
      <c r="DL123" s="782">
        <v>23770</v>
      </c>
      <c r="DM123" s="780"/>
      <c r="DN123" s="780"/>
      <c r="DO123" s="780"/>
      <c r="DP123" s="781"/>
      <c r="DQ123" s="782">
        <v>40138</v>
      </c>
      <c r="DR123" s="780"/>
      <c r="DS123" s="780"/>
      <c r="DT123" s="780"/>
      <c r="DU123" s="781"/>
      <c r="DV123" s="824">
        <v>0.8</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485</v>
      </c>
      <c r="AB127" s="780"/>
      <c r="AC127" s="780"/>
      <c r="AD127" s="780"/>
      <c r="AE127" s="781"/>
      <c r="AF127" s="782">
        <v>1470</v>
      </c>
      <c r="AG127" s="780"/>
      <c r="AH127" s="780"/>
      <c r="AI127" s="780"/>
      <c r="AJ127" s="781"/>
      <c r="AK127" s="782">
        <v>1841</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17596</v>
      </c>
      <c r="AB128" s="801"/>
      <c r="AC128" s="801"/>
      <c r="AD128" s="801"/>
      <c r="AE128" s="802"/>
      <c r="AF128" s="803">
        <v>17596</v>
      </c>
      <c r="AG128" s="801"/>
      <c r="AH128" s="801"/>
      <c r="AI128" s="801"/>
      <c r="AJ128" s="802"/>
      <c r="AK128" s="803">
        <v>17596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6129229</v>
      </c>
      <c r="AB129" s="780"/>
      <c r="AC129" s="780"/>
      <c r="AD129" s="780"/>
      <c r="AE129" s="781"/>
      <c r="AF129" s="782">
        <v>6072806</v>
      </c>
      <c r="AG129" s="780"/>
      <c r="AH129" s="780"/>
      <c r="AI129" s="780"/>
      <c r="AJ129" s="781"/>
      <c r="AK129" s="782">
        <v>6086692</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19.399999999999999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934943</v>
      </c>
      <c r="AB130" s="780"/>
      <c r="AC130" s="780"/>
      <c r="AD130" s="780"/>
      <c r="AE130" s="781"/>
      <c r="AF130" s="782">
        <v>955984</v>
      </c>
      <c r="AG130" s="780"/>
      <c r="AH130" s="780"/>
      <c r="AI130" s="780"/>
      <c r="AJ130" s="781"/>
      <c r="AK130" s="782">
        <v>983933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5194286</v>
      </c>
      <c r="AB131" s="764"/>
      <c r="AC131" s="764"/>
      <c r="AD131" s="764"/>
      <c r="AE131" s="765"/>
      <c r="AF131" s="766">
        <v>5116822</v>
      </c>
      <c r="AG131" s="764"/>
      <c r="AH131" s="764"/>
      <c r="AI131" s="764"/>
      <c r="AJ131" s="765"/>
      <c r="AK131" s="766">
        <v>5102759</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8.1295292559999996</v>
      </c>
      <c r="AB132" s="745"/>
      <c r="AC132" s="745"/>
      <c r="AD132" s="745"/>
      <c r="AE132" s="746"/>
      <c r="AF132" s="747">
        <v>8.8033158080000007</v>
      </c>
      <c r="AG132" s="745"/>
      <c r="AH132" s="745"/>
      <c r="AI132" s="745"/>
      <c r="AJ132" s="746"/>
      <c r="AK132" s="747">
        <v>8.8465867189999994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8.3000000000000007</v>
      </c>
      <c r="AB133" s="724"/>
      <c r="AC133" s="724"/>
      <c r="AD133" s="724"/>
      <c r="AE133" s="725"/>
      <c r="AF133" s="723">
        <v>8.4</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qkVF2I2S8qPYdfZWZdH6zE9h3oTvCbFkOGqe+YcxvlNUAVvmLVLZKtVx8RLaqnHW3MTdL6YPY1nJOoZxZJ0kA==" saltValue="SNiVQlRnpUAADOzeJ8d6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3EUccK5EgQUo6qdHakwWDuwspT6tXbLQWoqiNkoF+tRrYDQKiM3FLpOEskPvJiZ4BrslCWOw1cpzIEfVIJnfg==" saltValue="JjHJ43d5CVf+8aFCUa73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E8AnRvSdF/70xBczbEWrdzb+E5h5xX54u7ZVxeHVKPXQoCLZiP3Kt5+Vab9mPnGPAXsg56s4r5FY9li1foDoQ==" saltValue="JR/mhhbddet4WuO2co6ZA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1455992</v>
      </c>
      <c r="AP9" s="281">
        <v>77282</v>
      </c>
      <c r="AQ9" s="282">
        <v>93942</v>
      </c>
      <c r="AR9" s="283">
        <v>-17.7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322457</v>
      </c>
      <c r="AP10" s="284">
        <v>17116</v>
      </c>
      <c r="AQ10" s="285">
        <v>12590</v>
      </c>
      <c r="AR10" s="286">
        <v>35.9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33141</v>
      </c>
      <c r="AP11" s="284">
        <v>1759</v>
      </c>
      <c r="AQ11" s="285">
        <v>461</v>
      </c>
      <c r="AR11" s="286">
        <v>281.60000000000002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24</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77357</v>
      </c>
      <c r="AP13" s="284">
        <v>4106</v>
      </c>
      <c r="AQ13" s="285">
        <v>3962</v>
      </c>
      <c r="AR13" s="286">
        <v>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32911</v>
      </c>
      <c r="AP14" s="284">
        <v>1747</v>
      </c>
      <c r="AQ14" s="285">
        <v>1657</v>
      </c>
      <c r="AR14" s="286">
        <v>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-136080</v>
      </c>
      <c r="AP15" s="284">
        <v>-7223</v>
      </c>
      <c r="AQ15" s="285">
        <v>-5526</v>
      </c>
      <c r="AR15" s="286">
        <v>30.7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1785778</v>
      </c>
      <c r="AP16" s="284">
        <v>94787</v>
      </c>
      <c r="AQ16" s="285">
        <v>107111</v>
      </c>
      <c r="AR16" s="286">
        <v>-11.5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7.8</v>
      </c>
      <c r="AP21" s="298">
        <v>9.3000000000000007</v>
      </c>
      <c r="AQ21" s="299">
        <v>-1.5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97.6</v>
      </c>
      <c r="AP22" s="303">
        <v>96.8</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924523</v>
      </c>
      <c r="AP32" s="312">
        <v>49072</v>
      </c>
      <c r="AQ32" s="313">
        <v>49869</v>
      </c>
      <c r="AR32" s="314">
        <v>-1.6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352188</v>
      </c>
      <c r="AP35" s="312">
        <v>18694</v>
      </c>
      <c r="AQ35" s="313">
        <v>14647</v>
      </c>
      <c r="AR35" s="314">
        <v>27.6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174397</v>
      </c>
      <c r="AP36" s="312">
        <v>9257</v>
      </c>
      <c r="AQ36" s="313">
        <v>2417</v>
      </c>
      <c r="AR36" s="314">
        <v>283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1841</v>
      </c>
      <c r="AP37" s="312">
        <v>98</v>
      </c>
      <c r="AQ37" s="313">
        <v>490</v>
      </c>
      <c r="AR37" s="314">
        <v>-80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2</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-17596</v>
      </c>
      <c r="AP39" s="312">
        <v>-934</v>
      </c>
      <c r="AQ39" s="313">
        <v>-2755</v>
      </c>
      <c r="AR39" s="314">
        <v>-66.099999999999994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-983933</v>
      </c>
      <c r="AP40" s="312">
        <v>-52226</v>
      </c>
      <c r="AQ40" s="313">
        <v>-44075</v>
      </c>
      <c r="AR40" s="314">
        <v>18.5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451420</v>
      </c>
      <c r="AP41" s="312">
        <v>23961</v>
      </c>
      <c r="AQ41" s="313">
        <v>20595</v>
      </c>
      <c r="AR41" s="314">
        <v>16.3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1428895</v>
      </c>
      <c r="AN51" s="334">
        <v>72123</v>
      </c>
      <c r="AO51" s="335">
        <v>196</v>
      </c>
      <c r="AP51" s="336">
        <v>51264</v>
      </c>
      <c r="AQ51" s="337">
        <v>8.1999999999999993</v>
      </c>
      <c r="AR51" s="338">
        <v>187.8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379951</v>
      </c>
      <c r="AN52" s="342">
        <v>19178</v>
      </c>
      <c r="AO52" s="343">
        <v>56.2</v>
      </c>
      <c r="AP52" s="344">
        <v>26040</v>
      </c>
      <c r="AQ52" s="345">
        <v>4.5</v>
      </c>
      <c r="AR52" s="346">
        <v>51.7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1418896</v>
      </c>
      <c r="AN53" s="334">
        <v>72760</v>
      </c>
      <c r="AO53" s="335">
        <v>0.9</v>
      </c>
      <c r="AP53" s="336">
        <v>96248</v>
      </c>
      <c r="AQ53" s="337">
        <v>87.7</v>
      </c>
      <c r="AR53" s="338">
        <v>-86.8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730675</v>
      </c>
      <c r="AN54" s="342">
        <v>37469</v>
      </c>
      <c r="AO54" s="343">
        <v>95.4</v>
      </c>
      <c r="AP54" s="344">
        <v>55768</v>
      </c>
      <c r="AQ54" s="345">
        <v>114.2</v>
      </c>
      <c r="AR54" s="346">
        <v>-18.8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1299487</v>
      </c>
      <c r="AN55" s="334">
        <v>67453</v>
      </c>
      <c r="AO55" s="335">
        <v>-7.3</v>
      </c>
      <c r="AP55" s="336">
        <v>76413</v>
      </c>
      <c r="AQ55" s="337">
        <v>-20.6</v>
      </c>
      <c r="AR55" s="338">
        <v>13.3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856076</v>
      </c>
      <c r="AN56" s="342">
        <v>44437</v>
      </c>
      <c r="AO56" s="343">
        <v>18.600000000000001</v>
      </c>
      <c r="AP56" s="344">
        <v>39658</v>
      </c>
      <c r="AQ56" s="345">
        <v>-28.9</v>
      </c>
      <c r="AR56" s="346">
        <v>47.5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1000580</v>
      </c>
      <c r="AN57" s="334">
        <v>52521</v>
      </c>
      <c r="AO57" s="335">
        <v>-22.1</v>
      </c>
      <c r="AP57" s="336">
        <v>66481</v>
      </c>
      <c r="AQ57" s="337">
        <v>-13</v>
      </c>
      <c r="AR57" s="338">
        <v>-9.1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489698</v>
      </c>
      <c r="AN58" s="342">
        <v>25705</v>
      </c>
      <c r="AO58" s="343">
        <v>-42.2</v>
      </c>
      <c r="AP58" s="344">
        <v>36120</v>
      </c>
      <c r="AQ58" s="345">
        <v>-8.9</v>
      </c>
      <c r="AR58" s="346">
        <v>-33.299999999999997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1008445</v>
      </c>
      <c r="AN59" s="334">
        <v>53527</v>
      </c>
      <c r="AO59" s="335">
        <v>1.9</v>
      </c>
      <c r="AP59" s="336">
        <v>67825</v>
      </c>
      <c r="AQ59" s="337">
        <v>2</v>
      </c>
      <c r="AR59" s="338">
        <v>-0.1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602544</v>
      </c>
      <c r="AN60" s="342">
        <v>31982</v>
      </c>
      <c r="AO60" s="343">
        <v>24.4</v>
      </c>
      <c r="AP60" s="344">
        <v>39417</v>
      </c>
      <c r="AQ60" s="345">
        <v>9.1</v>
      </c>
      <c r="AR60" s="346">
        <v>15.3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1231261</v>
      </c>
      <c r="AN61" s="349">
        <v>63677</v>
      </c>
      <c r="AO61" s="350">
        <v>33.9</v>
      </c>
      <c r="AP61" s="351">
        <v>71646</v>
      </c>
      <c r="AQ61" s="352">
        <v>12.9</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611789</v>
      </c>
      <c r="AN62" s="342">
        <v>31754</v>
      </c>
      <c r="AO62" s="343">
        <v>30.5</v>
      </c>
      <c r="AP62" s="344">
        <v>39401</v>
      </c>
      <c r="AQ62" s="345">
        <v>18</v>
      </c>
      <c r="AR62" s="346">
        <v>12.5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6++LcvE/1vKJ1e85x5s71gDvRy6ucKk8xhtTnLnURhWxyOg0XYy0J9WkxQNlMxgEmhzULBlKMsUA21XrK6CA==" saltValue="Xv0noEMZZr4ZvXoQWM7m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6HWk8sRDPexxUBuEm3+1HQv/ivM4sEBTYrHPXgers/psI658gFuAlTnapptCx+vZKnXEv4Ygsyq0jIwnvziumQ==" saltValue="Yi/icMyNYPfm8n3ptRxb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x/AIi5e6pNj1l4houj3hDq7MF8I/5z9Zp/l7+Ca6cNGpIdloqLvQ/BuMgsTqD9G1HDvUahNiIcW93iVcqBQRTA==" saltValue="Y96zmPomUxhZCPuwe8NA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40.82</v>
      </c>
      <c r="G47" s="12">
        <v>38.01</v>
      </c>
      <c r="H47" s="12">
        <v>38.82</v>
      </c>
      <c r="I47" s="12">
        <v>40.82</v>
      </c>
      <c r="J47" s="13">
        <v>38.17</v>
      </c>
    </row>
    <row r="48" spans="2:10" ht="57.75" customHeight="1" x14ac:dyDescent="0.2">
      <c r="B48" s="14"/>
      <c r="C48" s="1141" t="s">
        <v>4</v>
      </c>
      <c r="D48" s="1141"/>
      <c r="E48" s="1142"/>
      <c r="F48" s="15">
        <v>2.63</v>
      </c>
      <c r="G48" s="16">
        <v>5.27</v>
      </c>
      <c r="H48" s="16">
        <v>7.89</v>
      </c>
      <c r="I48" s="16">
        <v>7.74</v>
      </c>
      <c r="J48" s="17">
        <v>9.59</v>
      </c>
    </row>
    <row r="49" spans="2:10" ht="57.75" customHeight="1" thickBot="1" x14ac:dyDescent="0.25">
      <c r="B49" s="18"/>
      <c r="C49" s="1143" t="s">
        <v>5</v>
      </c>
      <c r="D49" s="1143"/>
      <c r="E49" s="1144"/>
      <c r="F49" s="19" t="s">
        <v>534</v>
      </c>
      <c r="G49" s="20">
        <v>0.94</v>
      </c>
      <c r="H49" s="20">
        <v>5.43</v>
      </c>
      <c r="I49" s="20">
        <v>5.09</v>
      </c>
      <c r="J49" s="21" t="s">
        <v>535</v>
      </c>
    </row>
    <row r="50" spans="2:10" ht="13.2" x14ac:dyDescent="0.2"/>
  </sheetData>
  <sheetProtection algorithmName="SHA-512" hashValue="1fXF7Mn+xIEewF9gzgw9LlBQWqNC+/VncX1efqvLyqLOl1QPRRV3yphCNwhtW8Sqqy49S/PycvXefVYAJNRBQw==" saltValue="6XPpCZUKUuwA+124h27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13.8</v>
      </c>
      <c r="G34" s="33">
        <v>12.71</v>
      </c>
      <c r="H34" s="33">
        <v>12.67</v>
      </c>
      <c r="I34" s="33">
        <v>12.4</v>
      </c>
      <c r="J34" s="34">
        <v>12.42</v>
      </c>
      <c r="K34" s="22"/>
      <c r="L34" s="22"/>
      <c r="M34" s="22"/>
      <c r="N34" s="22"/>
      <c r="O34" s="22"/>
      <c r="P34" s="22"/>
    </row>
    <row r="35" spans="1:16" ht="39" customHeight="1" x14ac:dyDescent="0.2">
      <c r="A35" s="22"/>
      <c r="B35" s="35"/>
      <c r="C35" s="1145" t="s">
        <v>537</v>
      </c>
      <c r="D35" s="1146"/>
      <c r="E35" s="1147"/>
      <c r="F35" s="36">
        <v>2.62</v>
      </c>
      <c r="G35" s="37">
        <v>5.27</v>
      </c>
      <c r="H35" s="37">
        <v>7.89</v>
      </c>
      <c r="I35" s="37">
        <v>7.74</v>
      </c>
      <c r="J35" s="38">
        <v>9.59</v>
      </c>
      <c r="K35" s="22"/>
      <c r="L35" s="22"/>
      <c r="M35" s="22"/>
      <c r="N35" s="22"/>
      <c r="O35" s="22"/>
      <c r="P35" s="22"/>
    </row>
    <row r="36" spans="1:16" ht="39" customHeight="1" x14ac:dyDescent="0.2">
      <c r="A36" s="22"/>
      <c r="B36" s="35"/>
      <c r="C36" s="1145" t="s">
        <v>538</v>
      </c>
      <c r="D36" s="1146"/>
      <c r="E36" s="1147"/>
      <c r="F36" s="36">
        <v>3.74</v>
      </c>
      <c r="G36" s="37">
        <v>3.94</v>
      </c>
      <c r="H36" s="37">
        <v>4.0199999999999996</v>
      </c>
      <c r="I36" s="37">
        <v>4.25</v>
      </c>
      <c r="J36" s="38">
        <v>4.5</v>
      </c>
      <c r="K36" s="22"/>
      <c r="L36" s="22"/>
      <c r="M36" s="22"/>
      <c r="N36" s="22"/>
      <c r="O36" s="22"/>
      <c r="P36" s="22"/>
    </row>
    <row r="37" spans="1:16" ht="39" customHeight="1" x14ac:dyDescent="0.2">
      <c r="A37" s="22"/>
      <c r="B37" s="35"/>
      <c r="C37" s="1145" t="s">
        <v>539</v>
      </c>
      <c r="D37" s="1146"/>
      <c r="E37" s="1147"/>
      <c r="F37" s="36">
        <v>2.04</v>
      </c>
      <c r="G37" s="37">
        <v>2.94</v>
      </c>
      <c r="H37" s="37">
        <v>3.41</v>
      </c>
      <c r="I37" s="37">
        <v>3.91</v>
      </c>
      <c r="J37" s="38">
        <v>4.22</v>
      </c>
      <c r="K37" s="22"/>
      <c r="L37" s="22"/>
      <c r="M37" s="22"/>
      <c r="N37" s="22"/>
      <c r="O37" s="22"/>
      <c r="P37" s="22"/>
    </row>
    <row r="38" spans="1:16" ht="39" customHeight="1" x14ac:dyDescent="0.2">
      <c r="A38" s="22"/>
      <c r="B38" s="35"/>
      <c r="C38" s="1145" t="s">
        <v>540</v>
      </c>
      <c r="D38" s="1146"/>
      <c r="E38" s="1147"/>
      <c r="F38" s="36">
        <v>1.18</v>
      </c>
      <c r="G38" s="37">
        <v>1.63</v>
      </c>
      <c r="H38" s="37">
        <v>1.7</v>
      </c>
      <c r="I38" s="37">
        <v>1.74</v>
      </c>
      <c r="J38" s="38">
        <v>1.75</v>
      </c>
      <c r="K38" s="22"/>
      <c r="L38" s="22"/>
      <c r="M38" s="22"/>
      <c r="N38" s="22"/>
      <c r="O38" s="22"/>
      <c r="P38" s="22"/>
    </row>
    <row r="39" spans="1:16" ht="39" customHeight="1" x14ac:dyDescent="0.2">
      <c r="A39" s="22"/>
      <c r="B39" s="35"/>
      <c r="C39" s="1145" t="s">
        <v>541</v>
      </c>
      <c r="D39" s="1146"/>
      <c r="E39" s="1147"/>
      <c r="F39" s="36">
        <v>1.17</v>
      </c>
      <c r="G39" s="37">
        <v>1.1000000000000001</v>
      </c>
      <c r="H39" s="37">
        <v>0.77</v>
      </c>
      <c r="I39" s="37">
        <v>0.33</v>
      </c>
      <c r="J39" s="38">
        <v>0.6</v>
      </c>
      <c r="K39" s="22"/>
      <c r="L39" s="22"/>
      <c r="M39" s="22"/>
      <c r="N39" s="22"/>
      <c r="O39" s="22"/>
      <c r="P39" s="22"/>
    </row>
    <row r="40" spans="1:16" ht="39" customHeight="1" x14ac:dyDescent="0.2">
      <c r="A40" s="22"/>
      <c r="B40" s="35"/>
      <c r="C40" s="1145" t="s">
        <v>542</v>
      </c>
      <c r="D40" s="1146"/>
      <c r="E40" s="1147"/>
      <c r="F40" s="36">
        <v>0.26</v>
      </c>
      <c r="G40" s="37">
        <v>0.3</v>
      </c>
      <c r="H40" s="37">
        <v>0.37</v>
      </c>
      <c r="I40" s="37">
        <v>0.42</v>
      </c>
      <c r="J40" s="38">
        <v>0.45</v>
      </c>
      <c r="K40" s="22"/>
      <c r="L40" s="22"/>
      <c r="M40" s="22"/>
      <c r="N40" s="22"/>
      <c r="O40" s="22"/>
      <c r="P40" s="22"/>
    </row>
    <row r="41" spans="1:16" ht="39" customHeight="1" x14ac:dyDescent="0.2">
      <c r="A41" s="22"/>
      <c r="B41" s="35"/>
      <c r="C41" s="1145" t="s">
        <v>543</v>
      </c>
      <c r="D41" s="1146"/>
      <c r="E41" s="1147"/>
      <c r="F41" s="36">
        <v>0.01</v>
      </c>
      <c r="G41" s="37">
        <v>0</v>
      </c>
      <c r="H41" s="37">
        <v>0</v>
      </c>
      <c r="I41" s="37">
        <v>0</v>
      </c>
      <c r="J41" s="38">
        <v>0</v>
      </c>
      <c r="K41" s="22"/>
      <c r="L41" s="22"/>
      <c r="M41" s="22"/>
      <c r="N41" s="22"/>
      <c r="O41" s="22"/>
      <c r="P41" s="22"/>
    </row>
    <row r="42" spans="1:16" ht="39" customHeight="1" x14ac:dyDescent="0.2">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545</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g8OSR8iP6Lxum9mkh2C7RhlhsuuCJ++MEOgbhRX7zBc0HpdNddzlT1jsXh3svrG8tXVaMSfbGg/EMIt24lcDA==" saltValue="tMv0Msp7Ym5pvZh7/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860</v>
      </c>
      <c r="L45" s="60">
        <v>867</v>
      </c>
      <c r="M45" s="60">
        <v>869</v>
      </c>
      <c r="N45" s="60">
        <v>922</v>
      </c>
      <c r="O45" s="61">
        <v>925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349</v>
      </c>
      <c r="L48" s="64">
        <v>342</v>
      </c>
      <c r="M48" s="64">
        <v>349</v>
      </c>
      <c r="N48" s="64">
        <v>351</v>
      </c>
      <c r="O48" s="65">
        <v>352</v>
      </c>
      <c r="P48" s="48"/>
      <c r="Q48" s="48"/>
      <c r="R48" s="48"/>
      <c r="S48" s="48"/>
      <c r="T48" s="48"/>
      <c r="U48" s="48"/>
    </row>
    <row r="49" spans="1:21" ht="30.75" customHeight="1" x14ac:dyDescent="0.2">
      <c r="A49" s="48"/>
      <c r="B49" s="1178"/>
      <c r="C49" s="1179"/>
      <c r="D49" s="62"/>
      <c r="E49" s="1155" t="s">
        <v>14</v>
      </c>
      <c r="F49" s="1155"/>
      <c r="G49" s="1155"/>
      <c r="H49" s="1155"/>
      <c r="I49" s="1155"/>
      <c r="J49" s="1156"/>
      <c r="K49" s="63">
        <v>156</v>
      </c>
      <c r="L49" s="64">
        <v>163</v>
      </c>
      <c r="M49" s="64">
        <v>156</v>
      </c>
      <c r="N49" s="64">
        <v>150</v>
      </c>
      <c r="O49" s="65">
        <v>174</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0</v>
      </c>
      <c r="M50" s="64">
        <v>0</v>
      </c>
      <c r="N50" s="64">
        <v>1</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967</v>
      </c>
      <c r="L52" s="64">
        <v>959</v>
      </c>
      <c r="M52" s="64">
        <v>953</v>
      </c>
      <c r="N52" s="64">
        <v>974</v>
      </c>
      <c r="O52" s="65">
        <v>1001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399</v>
      </c>
      <c r="L53" s="69">
        <v>413</v>
      </c>
      <c r="M53" s="69">
        <v>421</v>
      </c>
      <c r="N53" s="69">
        <v>450</v>
      </c>
      <c r="O53" s="70">
        <v>452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5zg6FOGXtQYsQe5GY8JUgvU4jbWjtRet8A9f4nh/vroPJ6HEOd+Qls+RYQpHwlsBZD35JDIS2nZrSm/qe51cQ==" saltValue="RdSNcf1rzlzt+NRBEvup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10498</v>
      </c>
      <c r="J41" s="356">
        <v>11225</v>
      </c>
      <c r="K41" s="356">
        <v>11256</v>
      </c>
      <c r="L41" s="356">
        <v>10579</v>
      </c>
      <c r="M41" s="357">
        <v>10203</v>
      </c>
    </row>
    <row r="42" spans="2:13" ht="27.75" customHeight="1" x14ac:dyDescent="0.2">
      <c r="B42" s="1186"/>
      <c r="C42" s="1187"/>
      <c r="D42" s="106"/>
      <c r="E42" s="1190" t="s">
        <v>32</v>
      </c>
      <c r="F42" s="1190"/>
      <c r="G42" s="1190"/>
      <c r="H42" s="1191"/>
      <c r="I42" s="358" t="s">
        <v>491</v>
      </c>
      <c r="J42" s="359" t="s">
        <v>491</v>
      </c>
      <c r="K42" s="359" t="s">
        <v>491</v>
      </c>
      <c r="L42" s="359" t="s">
        <v>491</v>
      </c>
      <c r="M42" s="360" t="s">
        <v>491</v>
      </c>
    </row>
    <row r="43" spans="2:13" ht="27.75" customHeight="1" x14ac:dyDescent="0.2">
      <c r="B43" s="1186"/>
      <c r="C43" s="1187"/>
      <c r="D43" s="106"/>
      <c r="E43" s="1190" t="s">
        <v>33</v>
      </c>
      <c r="F43" s="1190"/>
      <c r="G43" s="1190"/>
      <c r="H43" s="1191"/>
      <c r="I43" s="358">
        <v>5504</v>
      </c>
      <c r="J43" s="359">
        <v>5503</v>
      </c>
      <c r="K43" s="359">
        <v>5526</v>
      </c>
      <c r="L43" s="359">
        <v>5488</v>
      </c>
      <c r="M43" s="360">
        <v>5426</v>
      </c>
    </row>
    <row r="44" spans="2:13" ht="27.75" customHeight="1" x14ac:dyDescent="0.2">
      <c r="B44" s="1186"/>
      <c r="C44" s="1187"/>
      <c r="D44" s="106"/>
      <c r="E44" s="1190" t="s">
        <v>34</v>
      </c>
      <c r="F44" s="1190"/>
      <c r="G44" s="1190"/>
      <c r="H44" s="1191"/>
      <c r="I44" s="358">
        <v>1169</v>
      </c>
      <c r="J44" s="359">
        <v>1146</v>
      </c>
      <c r="K44" s="359">
        <v>1071</v>
      </c>
      <c r="L44" s="359">
        <v>975</v>
      </c>
      <c r="M44" s="360">
        <v>910</v>
      </c>
    </row>
    <row r="45" spans="2:13" ht="27.75" customHeight="1" x14ac:dyDescent="0.2">
      <c r="B45" s="1186"/>
      <c r="C45" s="1187"/>
      <c r="D45" s="106"/>
      <c r="E45" s="1190" t="s">
        <v>35</v>
      </c>
      <c r="F45" s="1190"/>
      <c r="G45" s="1190"/>
      <c r="H45" s="1191"/>
      <c r="I45" s="358">
        <v>1540</v>
      </c>
      <c r="J45" s="359">
        <v>1026</v>
      </c>
      <c r="K45" s="359">
        <v>752</v>
      </c>
      <c r="L45" s="359">
        <v>824</v>
      </c>
      <c r="M45" s="360">
        <v>809</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6912</v>
      </c>
      <c r="J50" s="359">
        <v>7453</v>
      </c>
      <c r="K50" s="359">
        <v>8216</v>
      </c>
      <c r="L50" s="359">
        <v>8905</v>
      </c>
      <c r="M50" s="360">
        <v>9068</v>
      </c>
    </row>
    <row r="51" spans="2:13" ht="27.75" customHeight="1" x14ac:dyDescent="0.2">
      <c r="B51" s="1186"/>
      <c r="C51" s="1187"/>
      <c r="D51" s="106"/>
      <c r="E51" s="1190" t="s">
        <v>42</v>
      </c>
      <c r="F51" s="1190"/>
      <c r="G51" s="1190"/>
      <c r="H51" s="1191"/>
      <c r="I51" s="358" t="s">
        <v>491</v>
      </c>
      <c r="J51" s="359" t="s">
        <v>491</v>
      </c>
      <c r="K51" s="359" t="s">
        <v>491</v>
      </c>
      <c r="L51" s="359" t="s">
        <v>491</v>
      </c>
      <c r="M51" s="360" t="s">
        <v>491</v>
      </c>
    </row>
    <row r="52" spans="2:13" ht="27.75" customHeight="1" x14ac:dyDescent="0.2">
      <c r="B52" s="1188"/>
      <c r="C52" s="1189"/>
      <c r="D52" s="106"/>
      <c r="E52" s="1190" t="s">
        <v>43</v>
      </c>
      <c r="F52" s="1190"/>
      <c r="G52" s="1190"/>
      <c r="H52" s="1191"/>
      <c r="I52" s="358">
        <v>11385</v>
      </c>
      <c r="J52" s="359">
        <v>11762</v>
      </c>
      <c r="K52" s="359">
        <v>11616</v>
      </c>
      <c r="L52" s="359">
        <v>11091</v>
      </c>
      <c r="M52" s="360">
        <v>10663</v>
      </c>
    </row>
    <row r="53" spans="2:13" ht="27.75" customHeight="1" thickBot="1" x14ac:dyDescent="0.25">
      <c r="B53" s="1192" t="s">
        <v>19</v>
      </c>
      <c r="C53" s="1193"/>
      <c r="D53" s="110"/>
      <c r="E53" s="1194" t="s">
        <v>44</v>
      </c>
      <c r="F53" s="1194"/>
      <c r="G53" s="1194"/>
      <c r="H53" s="1195"/>
      <c r="I53" s="361">
        <v>414</v>
      </c>
      <c r="J53" s="362">
        <v>-315</v>
      </c>
      <c r="K53" s="362">
        <v>-1228</v>
      </c>
      <c r="L53" s="362">
        <v>-2130</v>
      </c>
      <c r="M53" s="363">
        <v>-2383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tsJj84SMFICXKKYHfUNHj1DvKavVypeBy1KNHJUQjGkFQaX43l13ptqVBK5Ltl1EomYbDmN20mh1PDpcO04Jg==" saltValue="rYWE6Sj1wV5udyuKEBIR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2380</v>
      </c>
      <c r="G55" s="122">
        <v>2479</v>
      </c>
      <c r="H55" s="123">
        <v>2324</v>
      </c>
    </row>
    <row r="56" spans="2:8" ht="52.5" customHeight="1" x14ac:dyDescent="0.2">
      <c r="B56" s="124"/>
      <c r="C56" s="1213" t="s">
        <v>47</v>
      </c>
      <c r="D56" s="1213"/>
      <c r="E56" s="1214"/>
      <c r="F56" s="125">
        <v>330</v>
      </c>
      <c r="G56" s="125">
        <v>331</v>
      </c>
      <c r="H56" s="126">
        <v>431</v>
      </c>
    </row>
    <row r="57" spans="2:8" ht="53.25" customHeight="1" x14ac:dyDescent="0.2">
      <c r="B57" s="124"/>
      <c r="C57" s="1215" t="s">
        <v>48</v>
      </c>
      <c r="D57" s="1215"/>
      <c r="E57" s="1216"/>
      <c r="F57" s="127">
        <v>5607</v>
      </c>
      <c r="G57" s="127">
        <v>6139</v>
      </c>
      <c r="H57" s="128">
        <v>6334</v>
      </c>
    </row>
    <row r="58" spans="2:8" ht="45.75" customHeight="1" x14ac:dyDescent="0.2">
      <c r="B58" s="129"/>
      <c r="C58" s="1203" t="s">
        <v>554</v>
      </c>
      <c r="D58" s="1204"/>
      <c r="E58" s="1205"/>
      <c r="F58" s="130">
        <v>2233</v>
      </c>
      <c r="G58" s="130">
        <v>2542</v>
      </c>
      <c r="H58" s="131">
        <v>2581</v>
      </c>
    </row>
    <row r="59" spans="2:8" ht="45.75" customHeight="1" x14ac:dyDescent="0.2">
      <c r="B59" s="129"/>
      <c r="C59" s="1203" t="s">
        <v>555</v>
      </c>
      <c r="D59" s="1204"/>
      <c r="E59" s="1205"/>
      <c r="F59" s="130">
        <v>1215</v>
      </c>
      <c r="G59" s="130">
        <v>1216</v>
      </c>
      <c r="H59" s="131">
        <v>1217</v>
      </c>
    </row>
    <row r="60" spans="2:8" ht="45.75" customHeight="1" x14ac:dyDescent="0.2">
      <c r="B60" s="129"/>
      <c r="C60" s="1203" t="s">
        <v>556</v>
      </c>
      <c r="D60" s="1204"/>
      <c r="E60" s="1205"/>
      <c r="F60" s="130">
        <v>347</v>
      </c>
      <c r="G60" s="130">
        <v>547</v>
      </c>
      <c r="H60" s="131">
        <v>747</v>
      </c>
    </row>
    <row r="61" spans="2:8" ht="45.75" customHeight="1" x14ac:dyDescent="0.2">
      <c r="B61" s="129"/>
      <c r="C61" s="1203" t="s">
        <v>557</v>
      </c>
      <c r="D61" s="1204"/>
      <c r="E61" s="1205"/>
      <c r="F61" s="130">
        <v>540</v>
      </c>
      <c r="G61" s="130">
        <v>523</v>
      </c>
      <c r="H61" s="131">
        <v>506</v>
      </c>
    </row>
    <row r="62" spans="2:8" ht="45.75" customHeight="1" thickBot="1" x14ac:dyDescent="0.25">
      <c r="B62" s="132"/>
      <c r="C62" s="1206" t="s">
        <v>558</v>
      </c>
      <c r="D62" s="1207"/>
      <c r="E62" s="1208"/>
      <c r="F62" s="133">
        <v>327</v>
      </c>
      <c r="G62" s="133">
        <v>327</v>
      </c>
      <c r="H62" s="134">
        <v>328</v>
      </c>
    </row>
    <row r="63" spans="2:8" ht="52.5" customHeight="1" thickBot="1" x14ac:dyDescent="0.25">
      <c r="B63" s="135"/>
      <c r="C63" s="1209" t="s">
        <v>49</v>
      </c>
      <c r="D63" s="1209"/>
      <c r="E63" s="1210"/>
      <c r="F63" s="136">
        <v>8317</v>
      </c>
      <c r="G63" s="136">
        <v>8948</v>
      </c>
      <c r="H63" s="137">
        <v>9089</v>
      </c>
    </row>
    <row r="64" spans="2:8" ht="13.2" x14ac:dyDescent="0.2"/>
  </sheetData>
  <sheetProtection algorithmName="SHA-512" hashValue="VDlhNo6GOtzT8GDT4eKUG9sb+dLuDeY0XVFzvFhG4BMntK2R4B5Y6qAglAIgxgFWsX5PjHA02NKZp4aovNmJxA==" saltValue="W8TLzEglWWnrB4qw/3P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72123</v>
      </c>
      <c r="E3" s="156"/>
      <c r="F3" s="157">
        <v>51264</v>
      </c>
      <c r="G3" s="158"/>
      <c r="H3" s="159"/>
    </row>
    <row r="4" spans="1:8" x14ac:dyDescent="0.2">
      <c r="A4" s="160"/>
      <c r="B4" s="161"/>
      <c r="C4" s="162"/>
      <c r="D4" s="163">
        <v>19178</v>
      </c>
      <c r="E4" s="164"/>
      <c r="F4" s="165">
        <v>26040</v>
      </c>
      <c r="G4" s="166"/>
      <c r="H4" s="167"/>
    </row>
    <row r="5" spans="1:8" x14ac:dyDescent="0.2">
      <c r="A5" s="148" t="s">
        <v>523</v>
      </c>
      <c r="B5" s="153"/>
      <c r="C5" s="154"/>
      <c r="D5" s="155">
        <v>72760</v>
      </c>
      <c r="E5" s="156"/>
      <c r="F5" s="157">
        <v>96248</v>
      </c>
      <c r="G5" s="158"/>
      <c r="H5" s="159"/>
    </row>
    <row r="6" spans="1:8" x14ac:dyDescent="0.2">
      <c r="A6" s="160"/>
      <c r="B6" s="161"/>
      <c r="C6" s="162"/>
      <c r="D6" s="163">
        <v>37469</v>
      </c>
      <c r="E6" s="164"/>
      <c r="F6" s="165">
        <v>55768</v>
      </c>
      <c r="G6" s="166"/>
      <c r="H6" s="167"/>
    </row>
    <row r="7" spans="1:8" x14ac:dyDescent="0.2">
      <c r="A7" s="148" t="s">
        <v>524</v>
      </c>
      <c r="B7" s="153"/>
      <c r="C7" s="154"/>
      <c r="D7" s="155">
        <v>67453</v>
      </c>
      <c r="E7" s="156"/>
      <c r="F7" s="157">
        <v>76413</v>
      </c>
      <c r="G7" s="158"/>
      <c r="H7" s="159"/>
    </row>
    <row r="8" spans="1:8" x14ac:dyDescent="0.2">
      <c r="A8" s="160"/>
      <c r="B8" s="161"/>
      <c r="C8" s="162"/>
      <c r="D8" s="163">
        <v>44437</v>
      </c>
      <c r="E8" s="164"/>
      <c r="F8" s="165">
        <v>39658</v>
      </c>
      <c r="G8" s="166"/>
      <c r="H8" s="167"/>
    </row>
    <row r="9" spans="1:8" x14ac:dyDescent="0.2">
      <c r="A9" s="148" t="s">
        <v>525</v>
      </c>
      <c r="B9" s="153"/>
      <c r="C9" s="154"/>
      <c r="D9" s="155">
        <v>52521</v>
      </c>
      <c r="E9" s="156"/>
      <c r="F9" s="157">
        <v>66481</v>
      </c>
      <c r="G9" s="158"/>
      <c r="H9" s="159"/>
    </row>
    <row r="10" spans="1:8" x14ac:dyDescent="0.2">
      <c r="A10" s="160"/>
      <c r="B10" s="161"/>
      <c r="C10" s="162"/>
      <c r="D10" s="163">
        <v>25705</v>
      </c>
      <c r="E10" s="164"/>
      <c r="F10" s="165">
        <v>36120</v>
      </c>
      <c r="G10" s="166"/>
      <c r="H10" s="167"/>
    </row>
    <row r="11" spans="1:8" x14ac:dyDescent="0.2">
      <c r="A11" s="148" t="s">
        <v>526</v>
      </c>
      <c r="B11" s="153"/>
      <c r="C11" s="154"/>
      <c r="D11" s="155">
        <v>53527</v>
      </c>
      <c r="E11" s="156"/>
      <c r="F11" s="157">
        <v>67825</v>
      </c>
      <c r="G11" s="158"/>
      <c r="H11" s="159"/>
    </row>
    <row r="12" spans="1:8" x14ac:dyDescent="0.2">
      <c r="A12" s="160"/>
      <c r="B12" s="161"/>
      <c r="C12" s="168"/>
      <c r="D12" s="163">
        <v>31982</v>
      </c>
      <c r="E12" s="164"/>
      <c r="F12" s="165">
        <v>39417</v>
      </c>
      <c r="G12" s="166"/>
      <c r="H12" s="167"/>
    </row>
    <row r="13" spans="1:8" x14ac:dyDescent="0.2">
      <c r="A13" s="148"/>
      <c r="B13" s="153"/>
      <c r="C13" s="169"/>
      <c r="D13" s="170">
        <v>63677</v>
      </c>
      <c r="E13" s="171"/>
      <c r="F13" s="172">
        <v>71646</v>
      </c>
      <c r="G13" s="173"/>
      <c r="H13" s="159"/>
    </row>
    <row r="14" spans="1:8" x14ac:dyDescent="0.2">
      <c r="A14" s="160"/>
      <c r="B14" s="161"/>
      <c r="C14" s="162"/>
      <c r="D14" s="163">
        <v>31754</v>
      </c>
      <c r="E14" s="164"/>
      <c r="F14" s="165">
        <v>39401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2.63</v>
      </c>
      <c r="C19" s="174">
        <f>ROUND(VALUE(SUBSTITUTE(実質収支比率等に係る経年分析!G$48,"▲","-")),2)</f>
        <v>5.27</v>
      </c>
      <c r="D19" s="174">
        <f>ROUND(VALUE(SUBSTITUTE(実質収支比率等に係る経年分析!H$48,"▲","-")),2)</f>
        <v>7.89</v>
      </c>
      <c r="E19" s="174">
        <f>ROUND(VALUE(SUBSTITUTE(実質収支比率等に係る経年分析!I$48,"▲","-")),2)</f>
        <v>7.74</v>
      </c>
      <c r="F19" s="174">
        <f>ROUND(VALUE(SUBSTITUTE(実質収支比率等に係る経年分析!J$48,"▲","-")),2)</f>
        <v>9.59</v>
      </c>
    </row>
    <row r="20" spans="1:11" x14ac:dyDescent="0.2">
      <c r="A20" s="174" t="s">
        <v>53</v>
      </c>
      <c r="B20" s="174">
        <f>ROUND(VALUE(SUBSTITUTE(実質収支比率等に係る経年分析!F$47,"▲","-")),2)</f>
        <v>40.82</v>
      </c>
      <c r="C20" s="174">
        <f>ROUND(VALUE(SUBSTITUTE(実質収支比率等に係る経年分析!G$47,"▲","-")),2)</f>
        <v>38.01</v>
      </c>
      <c r="D20" s="174">
        <f>ROUND(VALUE(SUBSTITUTE(実質収支比率等に係る経年分析!H$47,"▲","-")),2)</f>
        <v>38.82</v>
      </c>
      <c r="E20" s="174">
        <f>ROUND(VALUE(SUBSTITUTE(実質収支比率等に係る経年分析!I$47,"▲","-")),2)</f>
        <v>40.82</v>
      </c>
      <c r="F20" s="174">
        <f>ROUND(VALUE(SUBSTITUTE(実質収支比率等に係る経年分析!J$47,"▲","-")),2)</f>
        <v>38.17</v>
      </c>
    </row>
    <row r="21" spans="1:11" x14ac:dyDescent="0.2">
      <c r="A21" s="174" t="s">
        <v>54</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0.94</v>
      </c>
      <c r="D21" s="174">
        <f>IF(ISNUMBER(VALUE(SUBSTITUTE(実質収支比率等に係る経年分析!H$49,"▲","-"))),ROUND(VALUE(SUBSTITUTE(実質収支比率等に係る経年分析!H$49,"▲","-")),2),NA())</f>
        <v>5.43</v>
      </c>
      <c r="E21" s="174">
        <f>IF(ISNUMBER(VALUE(SUBSTITUTE(実質収支比率等に係る経年分析!I$49,"▲","-"))),ROUND(VALUE(SUBSTITUTE(実質収支比率等に係る経年分析!I$49,"▲","-")),2),NA())</f>
        <v>5.09</v>
      </c>
      <c r="F21" s="174">
        <f>IF(ISNUMBER(VALUE(SUBSTITUTE(実質収支比率等に係る経年分析!J$49,"▲","-"))),ROUND(VALUE(SUBSTITUTE(実質収支比率等に係る経年分析!J$49,"▲","-")),2),NA())</f>
        <v>-0.69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有田町後期高齢者医療特別会計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有田町農業集落排水事業会計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2">
      <c r="A31" s="175" t="str">
        <f>IF(連結実質赤字比率に係る赤字・黒字の構成分析!C$39="",NA(),連結実質赤字比率に係る赤字・黒字の構成分析!C$39)</f>
        <v>有田町国民健康保険特別会計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2">
      <c r="A32" s="175" t="str">
        <f>IF(連結実質赤字比率に係る赤字・黒字の構成分析!C$38="",NA(),連結実質赤字比率に係る赤字・黒字の構成分析!C$38)</f>
        <v>有田町介護保険特別会計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1.75</v>
      </c>
    </row>
    <row r="33" spans="1:16" x14ac:dyDescent="0.2">
      <c r="A33" s="175" t="str">
        <f>IF(連結実質赤字比率に係る赤字・黒字の構成分析!C$37="",NA(),連結実質赤字比率に係る赤字・黒字の構成分析!C$37)</f>
        <v>有田町公共下水道事業会計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4.22</v>
      </c>
    </row>
    <row r="34" spans="1:16" x14ac:dyDescent="0.2">
      <c r="A34" s="175" t="str">
        <f>IF(連結実質赤字比率に係る赤字・黒字の構成分析!C$36="",NA(),連結実質赤字比率に係る赤字・黒字の構成分析!C$36)</f>
        <v>有田町浄化槽整備推進事業会計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9.59</v>
      </c>
    </row>
    <row r="36" spans="1:16" x14ac:dyDescent="0.2">
      <c r="A36" s="175" t="str">
        <f>IF(連結実質赤字比率に係る赤字・黒字の構成分析!C$34="",NA(),連結実質赤字比率に係る赤字・黒字の構成分析!C$34)</f>
        <v>有田町水道事業会計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967</v>
      </c>
      <c r="E42" s="176"/>
      <c r="F42" s="176"/>
      <c r="G42" s="176">
        <f>'実質公債費比率（分子）の構造'!L$52</f>
        <v>959</v>
      </c>
      <c r="H42" s="176"/>
      <c r="I42" s="176"/>
      <c r="J42" s="176">
        <f>'実質公債費比率（分子）の構造'!M$52</f>
        <v>953</v>
      </c>
      <c r="K42" s="176"/>
      <c r="L42" s="176"/>
      <c r="M42" s="176">
        <f>'実質公債費比率（分子）の構造'!N$52</f>
        <v>974</v>
      </c>
      <c r="N42" s="176"/>
      <c r="O42" s="176"/>
      <c r="P42" s="176">
        <f>'実質公債費比率（分子）の構造'!O$52</f>
        <v>1001</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2</v>
      </c>
      <c r="O44" s="176"/>
      <c r="P44" s="176"/>
    </row>
    <row r="45" spans="1:16" x14ac:dyDescent="0.2">
      <c r="A45" s="176" t="s">
        <v>63</v>
      </c>
      <c r="B45" s="176">
        <f>'実質公債費比率（分子）の構造'!K$49</f>
        <v>156</v>
      </c>
      <c r="C45" s="176"/>
      <c r="D45" s="176"/>
      <c r="E45" s="176">
        <f>'実質公債費比率（分子）の構造'!L$49</f>
        <v>163</v>
      </c>
      <c r="F45" s="176"/>
      <c r="G45" s="176"/>
      <c r="H45" s="176">
        <f>'実質公債費比率（分子）の構造'!M$49</f>
        <v>156</v>
      </c>
      <c r="I45" s="176"/>
      <c r="J45" s="176"/>
      <c r="K45" s="176">
        <f>'実質公債費比率（分子）の構造'!N$49</f>
        <v>150</v>
      </c>
      <c r="L45" s="176"/>
      <c r="M45" s="176"/>
      <c r="N45" s="176">
        <f>'実質公債費比率（分子）の構造'!O$49</f>
        <v>174</v>
      </c>
      <c r="O45" s="176"/>
      <c r="P45" s="176"/>
    </row>
    <row r="46" spans="1:16" x14ac:dyDescent="0.2">
      <c r="A46" s="176" t="s">
        <v>64</v>
      </c>
      <c r="B46" s="176">
        <f>'実質公債費比率（分子）の構造'!K$48</f>
        <v>349</v>
      </c>
      <c r="C46" s="176"/>
      <c r="D46" s="176"/>
      <c r="E46" s="176">
        <f>'実質公債費比率（分子）の構造'!L$48</f>
        <v>342</v>
      </c>
      <c r="F46" s="176"/>
      <c r="G46" s="176"/>
      <c r="H46" s="176">
        <f>'実質公債費比率（分子）の構造'!M$48</f>
        <v>349</v>
      </c>
      <c r="I46" s="176"/>
      <c r="J46" s="176"/>
      <c r="K46" s="176">
        <f>'実質公債費比率（分子）の構造'!N$48</f>
        <v>351</v>
      </c>
      <c r="L46" s="176"/>
      <c r="M46" s="176"/>
      <c r="N46" s="176">
        <f>'実質公債費比率（分子）の構造'!O$48</f>
        <v>352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860</v>
      </c>
      <c r="C49" s="176"/>
      <c r="D49" s="176"/>
      <c r="E49" s="176">
        <f>'実質公債費比率（分子）の構造'!L$45</f>
        <v>867</v>
      </c>
      <c r="F49" s="176"/>
      <c r="G49" s="176"/>
      <c r="H49" s="176">
        <f>'実質公債費比率（分子）の構造'!M$45</f>
        <v>869</v>
      </c>
      <c r="I49" s="176"/>
      <c r="J49" s="176"/>
      <c r="K49" s="176">
        <f>'実質公債費比率（分子）の構造'!N$45</f>
        <v>922</v>
      </c>
      <c r="L49" s="176"/>
      <c r="M49" s="176"/>
      <c r="N49" s="176">
        <f>'実質公債費比率（分子）の構造'!O$45</f>
        <v>925</v>
      </c>
      <c r="O49" s="176"/>
      <c r="P49" s="176"/>
    </row>
    <row r="50" spans="1:16" x14ac:dyDescent="0.2">
      <c r="A50" s="176" t="s">
        <v>67</v>
      </c>
      <c r="B50" s="176" t="e">
        <f>NA()</f>
        <v>#N/A</v>
      </c>
      <c r="C50" s="176">
        <f>IF(ISNUMBER('実質公債費比率（分子）の構造'!K$53),'実質公債費比率（分子）の構造'!K$53,NA())</f>
        <v>399</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421</v>
      </c>
      <c r="J50" s="176" t="e">
        <f>NA()</f>
        <v>#N/A</v>
      </c>
      <c r="K50" s="176" t="e">
        <f>NA()</f>
        <v>#N/A</v>
      </c>
      <c r="L50" s="176">
        <f>IF(ISNUMBER('実質公債費比率（分子）の構造'!N$53),'実質公債費比率（分子）の構造'!N$53,NA())</f>
        <v>450</v>
      </c>
      <c r="M50" s="176" t="e">
        <f>NA()</f>
        <v>#N/A</v>
      </c>
      <c r="N50" s="176" t="e">
        <f>NA()</f>
        <v>#N/A</v>
      </c>
      <c r="O50" s="176">
        <f>IF(ISNUMBER('実質公債費比率（分子）の構造'!O$53),'実質公債費比率（分子）の構造'!O$53,NA())</f>
        <v>452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11385</v>
      </c>
      <c r="E56" s="175"/>
      <c r="F56" s="175"/>
      <c r="G56" s="175">
        <f>'将来負担比率（分子）の構造'!J$52</f>
        <v>11762</v>
      </c>
      <c r="H56" s="175"/>
      <c r="I56" s="175"/>
      <c r="J56" s="175">
        <f>'将来負担比率（分子）の構造'!K$52</f>
        <v>11616</v>
      </c>
      <c r="K56" s="175"/>
      <c r="L56" s="175"/>
      <c r="M56" s="175">
        <f>'将来負担比率（分子）の構造'!L$52</f>
        <v>11091</v>
      </c>
      <c r="N56" s="175"/>
      <c r="O56" s="175"/>
      <c r="P56" s="175">
        <f>'将来負担比率（分子）の構造'!M$52</f>
        <v>10663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6912</v>
      </c>
      <c r="E58" s="175"/>
      <c r="F58" s="175"/>
      <c r="G58" s="175">
        <f>'将来負担比率（分子）の構造'!J$50</f>
        <v>7453</v>
      </c>
      <c r="H58" s="175"/>
      <c r="I58" s="175"/>
      <c r="J58" s="175">
        <f>'将来負担比率（分子）の構造'!K$50</f>
        <v>8216</v>
      </c>
      <c r="K58" s="175"/>
      <c r="L58" s="175"/>
      <c r="M58" s="175">
        <f>'将来負担比率（分子）の構造'!L$50</f>
        <v>8905</v>
      </c>
      <c r="N58" s="175"/>
      <c r="O58" s="175"/>
      <c r="P58" s="175">
        <f>'将来負担比率（分子）の構造'!M$50</f>
        <v>9068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1540</v>
      </c>
      <c r="C62" s="175"/>
      <c r="D62" s="175"/>
      <c r="E62" s="175">
        <f>'将来負担比率（分子）の構造'!J$45</f>
        <v>1026</v>
      </c>
      <c r="F62" s="175"/>
      <c r="G62" s="175"/>
      <c r="H62" s="175">
        <f>'将来負担比率（分子）の構造'!K$45</f>
        <v>752</v>
      </c>
      <c r="I62" s="175"/>
      <c r="J62" s="175"/>
      <c r="K62" s="175">
        <f>'将来負担比率（分子）の構造'!L$45</f>
        <v>824</v>
      </c>
      <c r="L62" s="175"/>
      <c r="M62" s="175"/>
      <c r="N62" s="175">
        <f>'将来負担比率（分子）の構造'!M$45</f>
        <v>809</v>
      </c>
      <c r="O62" s="175"/>
      <c r="P62" s="175"/>
    </row>
    <row r="63" spans="1:16" x14ac:dyDescent="0.2">
      <c r="A63" s="175" t="s">
        <v>34</v>
      </c>
      <c r="B63" s="175">
        <f>'将来負担比率（分子）の構造'!I$44</f>
        <v>1169</v>
      </c>
      <c r="C63" s="175"/>
      <c r="D63" s="175"/>
      <c r="E63" s="175">
        <f>'将来負担比率（分子）の構造'!J$44</f>
        <v>1146</v>
      </c>
      <c r="F63" s="175"/>
      <c r="G63" s="175"/>
      <c r="H63" s="175">
        <f>'将来負担比率（分子）の構造'!K$44</f>
        <v>1071</v>
      </c>
      <c r="I63" s="175"/>
      <c r="J63" s="175"/>
      <c r="K63" s="175">
        <f>'将来負担比率（分子）の構造'!L$44</f>
        <v>975</v>
      </c>
      <c r="L63" s="175"/>
      <c r="M63" s="175"/>
      <c r="N63" s="175">
        <f>'将来負担比率（分子）の構造'!M$44</f>
        <v>910</v>
      </c>
      <c r="O63" s="175"/>
      <c r="P63" s="175"/>
    </row>
    <row r="64" spans="1:16" x14ac:dyDescent="0.2">
      <c r="A64" s="175" t="s">
        <v>33</v>
      </c>
      <c r="B64" s="175">
        <f>'将来負担比率（分子）の構造'!I$43</f>
        <v>5504</v>
      </c>
      <c r="C64" s="175"/>
      <c r="D64" s="175"/>
      <c r="E64" s="175">
        <f>'将来負担比率（分子）の構造'!J$43</f>
        <v>5503</v>
      </c>
      <c r="F64" s="175"/>
      <c r="G64" s="175"/>
      <c r="H64" s="175">
        <f>'将来負担比率（分子）の構造'!K$43</f>
        <v>5526</v>
      </c>
      <c r="I64" s="175"/>
      <c r="J64" s="175"/>
      <c r="K64" s="175">
        <f>'将来負担比率（分子）の構造'!L$43</f>
        <v>5488</v>
      </c>
      <c r="L64" s="175"/>
      <c r="M64" s="175"/>
      <c r="N64" s="175">
        <f>'将来負担比率（分子）の構造'!M$43</f>
        <v>5426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10498</v>
      </c>
      <c r="C66" s="175"/>
      <c r="D66" s="175"/>
      <c r="E66" s="175">
        <f>'将来負担比率（分子）の構造'!J$41</f>
        <v>11225</v>
      </c>
      <c r="F66" s="175"/>
      <c r="G66" s="175"/>
      <c r="H66" s="175">
        <f>'将来負担比率（分子）の構造'!K$41</f>
        <v>11256</v>
      </c>
      <c r="I66" s="175"/>
      <c r="J66" s="175"/>
      <c r="K66" s="175">
        <f>'将来負担比率（分子）の構造'!L$41</f>
        <v>10579</v>
      </c>
      <c r="L66" s="175"/>
      <c r="M66" s="175"/>
      <c r="N66" s="175">
        <f>'将来負担比率（分子）の構造'!M$41</f>
        <v>10203</v>
      </c>
      <c r="O66" s="175"/>
      <c r="P66" s="175"/>
    </row>
    <row r="67" spans="1:16" x14ac:dyDescent="0.2">
      <c r="A67" s="175" t="s">
        <v>71</v>
      </c>
      <c r="B67" s="175" t="e">
        <f>NA()</f>
        <v>#N/A</v>
      </c>
      <c r="C67" s="175">
        <f>IF(ISNUMBER('将来負担比率（分子）の構造'!I$53), IF('将来負担比率（分子）の構造'!I$53 &lt; 0, 0, '将来負担比率（分子）の構造'!I$53), NA())</f>
        <v>414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2380</v>
      </c>
      <c r="C72" s="179">
        <f>基金残高に係る経年分析!G55</f>
        <v>2479</v>
      </c>
      <c r="D72" s="179">
        <f>基金残高に係る経年分析!H55</f>
        <v>2324</v>
      </c>
    </row>
    <row r="73" spans="1:16" x14ac:dyDescent="0.2">
      <c r="A73" s="178" t="s">
        <v>74</v>
      </c>
      <c r="B73" s="179">
        <f>基金残高に係る経年分析!F56</f>
        <v>330</v>
      </c>
      <c r="C73" s="179">
        <f>基金残高に係る経年分析!G56</f>
        <v>331</v>
      </c>
      <c r="D73" s="179">
        <f>基金残高に係る経年分析!H56</f>
        <v>431</v>
      </c>
    </row>
    <row r="74" spans="1:16" x14ac:dyDescent="0.2">
      <c r="A74" s="178" t="s">
        <v>75</v>
      </c>
      <c r="B74" s="179">
        <f>基金残高に係る経年分析!F57</f>
        <v>5607</v>
      </c>
      <c r="C74" s="179">
        <f>基金残高に係る経年分析!G57</f>
        <v>6139</v>
      </c>
      <c r="D74" s="179">
        <f>基金残高に係る経年分析!H57</f>
        <v>6334</v>
      </c>
    </row>
  </sheetData>
  <sheetProtection algorithmName="SHA-512" hashValue="lltZABPBMWDxvLv/AHGFe2+O09OQhhXv/u18JGI0G9XVn49UxhjuAs7QBAU71vtblwfpGW1jDLs3gWzuSnxKgg==" saltValue="bxRuy3qy5/6LhYle0yGe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2025-03-14T07:17:20Z</cp:lastPrinted>
  <dcterms:created xsi:type="dcterms:W3CDTF">2025-02-19T05:03:57Z</dcterms:created>
  <dcterms:modified xsi:type="dcterms:W3CDTF">2025-03-18T07:41:22Z</dcterms:modified>
  <cp:category/>
</cp:coreProperties>
</file>