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4　市町→\○02 唐津市\02修正【最終】\"/>
    </mc:Choice>
  </mc:AlternateContent>
  <xr:revisionPtr revIDLastSave="0" documentId="13_ncr:1_{B77CC80F-B17E-46A0-9FD6-44B112FFAC3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U38" i="10"/>
  <c r="C38" i="10"/>
  <c r="BE37" i="10"/>
  <c r="U37" i="10"/>
  <c r="BE36" i="10"/>
  <c r="BE35"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AM37" i="10" l="1"/>
  <c r="AM38" i="10" s="1"/>
  <c r="BE34" i="10" l="1"/>
  <c r="BW34" i="10" l="1"/>
  <c r="BW35" i="10" s="1"/>
  <c r="BW36" i="10" s="1"/>
  <c r="BW37" i="10" s="1"/>
  <c r="CO34" i="10" l="1"/>
  <c r="CO35" i="10" s="1"/>
  <c r="CO36" i="10" s="1"/>
  <c r="CO37" i="10" s="1"/>
  <c r="CO38" i="10" s="1"/>
  <c r="CO39" i="10" s="1"/>
  <c r="CO40" i="10" s="1"/>
  <c r="CO41" i="10" s="1"/>
</calcChain>
</file>

<file path=xl/sharedStrings.xml><?xml version="1.0" encoding="utf-8"?>
<sst xmlns="http://schemas.openxmlformats.org/spreadsheetml/2006/main" count="1100" uniqueCount="574">
  <si>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</si>
  <si>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</si>
  <si>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</si>
  <si>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</si>
  <si>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</si>
  <si>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</si>
  <si>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</si>
  <si>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</si>
  <si>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</si>
  <si>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</si>
  <si>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</si>
  <si>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</si>
  <si>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</si>
  <si>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</si>
  <si>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</si>
  <si>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</si>
  <si>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</si>
  <si>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</si>
  <si>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</si>
  <si>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</si>
  <si>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</si>
  <si>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</si>
  <si>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</si>
  <si>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</si>
  <si>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</si>
  <si>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</si>
  <si>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</si>
  <si>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</si>
  <si>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</si>
  <si>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</si>
  <si>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</si>
  <si>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</si>
  <si>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</si>
  <si>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</si>
  <si>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</si>
  <si>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</si>
  <si>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</si>
  <si>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</si>
  <si>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</si>
  <si>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</si>
  <si>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</si>
  <si>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</si>
  <si>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</si>
  <si>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</si>
  <si>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</si>
  <si>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</si>
  <si>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</si>
  <si>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</si>
  <si>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</si>
  <si>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</si>
  <si>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</si>
  <si>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</si>
  <si>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</si>
  <si>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</si>
  <si>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</si>
  <si>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</si>
  <si>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</si>
  <si>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</si>
  <si>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</si>
  <si>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</si>
  <si>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</si>
  <si>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</si>
  <si>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</si>
  <si>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</si>
  <si>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</si>
  <si>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</si>
  <si>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</si>
  <si>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</si>
  <si>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</si>
  <si>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</si>
  <si>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</si>
  <si>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</si>
  <si>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</si>
  <si>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</si>
  <si>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</si>
  <si>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</si>
  <si>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</si>
  <si>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</si>
  <si>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</si>
  <si>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</si>
  <si>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</si>
  <si>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</si>
  <si>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</si>
  <si>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</si>
  <si>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</si>
  <si>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</si>
  <si>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</si>
  <si>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</si>
  <si>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</si>
  <si>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</si>
  <si>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</si>
  <si>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</si>
  <si>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</si>
  <si>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</si>
  <si>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</si>
  <si>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</si>
  <si>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</si>
  <si>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</si>
  <si>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</si>
  <si>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</si>
  <si>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</si>
  <si>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</si>
  <si>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</si>
  <si>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</si>
  <si>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</si>
  <si>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</si>
  <si>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</si>
  <si>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</si>
  <si>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</si>
  <si>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</si>
  <si>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</si>
  <si>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</si>
  <si>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</si>
  <si>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</si>
  <si>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</si>
  <si>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</si>
  <si>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</si>
  <si>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</si>
  <si>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</si>
  <si>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</si>
  <si>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</si>
  <si>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</si>
  <si>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</si>
  <si>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</si>
  <si>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</si>
  <si>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</si>
  <si>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</si>
  <si>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</si>
  <si>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</si>
  <si>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</si>
  <si>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</si>
  <si>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</si>
  <si>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</si>
  <si>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</si>
  <si>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</si>
  <si>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</si>
  <si>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</si>
  <si>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</si>
  <si>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</si>
  <si>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</si>
  <si>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</si>
  <si>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</si>
  <si>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</si>
  <si>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</si>
  <si>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</si>
  <si>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</si>
  <si>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</si>
  <si>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</si>
  <si>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</si>
  <si>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</si>
  <si>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</si>
  <si>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</si>
  <si>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</si>
  <si>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</si>
  <si>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</si>
  <si>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</si>
  <si>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</si>
  <si>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</si>
  <si>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</si>
  <si>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</si>
  <si>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</si>
  <si>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</si>
  <si>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</si>
  <si>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</si>
  <si>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</si>
  <si>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</si>
  <si>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</si>
  <si>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</si>
  <si>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</si>
  <si>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</si>
  <si>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</si>
  <si>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</si>
  <si>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</si>
  <si>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</si>
  <si>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</si>
  <si>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</si>
  <si>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</si>
  <si>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</si>
  <si>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</si>
  <si>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</si>
  <si>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</si>
  <si>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</si>
  <si>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</si>
  <si>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</si>
  <si>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</si>
  <si>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</si>
  <si>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</si>
  <si>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</si>
  <si>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</si>
  <si>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</si>
  <si>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</si>
  <si>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</si>
  <si>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</si>
  <si>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</si>
  <si>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</si>
  <si>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</si>
  <si>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</si>
  <si>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</si>
  <si>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</si>
  <si>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</si>
  <si>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</si>
  <si>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</si>
  <si>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</si>
  <si>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佐賀県唐津市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</si>
  <si>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</si>
  <si>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</si>
  <si>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</si>
  <si>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</si>
  <si>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</si>
  <si>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</si>
  <si>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</si>
  <si>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</si>
  <si>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</si>
  <si>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</si>
  <si>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</si>
  <si>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</si>
  <si>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</si>
  <si>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</si>
  <si>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</si>
  <si>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</si>
  <si>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</si>
  <si>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</si>
  <si>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</si>
  <si>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</si>
  <si>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</si>
  <si>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</si>
  <si>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</si>
  <si>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</si>
  <si>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</si>
  <si>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</si>
  <si>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</si>
  <si>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</si>
  <si>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</si>
  <si>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</si>
  <si>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</si>
  <si>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</si>
  <si>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</si>
  <si>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</si>
  <si>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</si>
  <si>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</si>
  <si>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</si>
  <si>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</si>
  <si>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</si>
  <si>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</si>
  <si>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</si>
  <si>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</si>
  <si>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</si>
  <si>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</si>
  <si>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</si>
  <si>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</si>
  <si>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</si>
  <si>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</si>
  <si>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</si>
  <si>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</si>
  <si>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</si>
  <si>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</si>
  <si>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</si>
  <si>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</si>
  <si>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</si>
  <si>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</si>
  <si>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</si>
  <si>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</si>
  <si>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</si>
  <si>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</si>
  <si>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</si>
  <si>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</si>
  <si>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</si>
  <si>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</si>
  <si>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</si>
  <si>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</si>
  <si>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</si>
  <si>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</si>
  <si>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</si>
  <si>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</si>
  <si>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</si>
  <si>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</si>
  <si>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</si>
  <si>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</si>
  <si>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</si>
  <si>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</si>
  <si>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</si>
  <si>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</si>
  <si>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</si>
  <si>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</si>
  <si>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</si>
  <si>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</si>
  <si>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</si>
  <si>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</si>
  <si>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</si>
  <si>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</si>
  <si>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</si>
  <si>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</si>
  <si>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</si>
  <si>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</si>
  <si>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</si>
  <si>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</si>
  <si>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</si>
  <si>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</si>
  <si>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</si>
  <si>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</si>
  <si>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</si>
  <si>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</si>
  <si>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</si>
  <si>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</si>
  <si>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</si>
  <si>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</si>
  <si>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</si>
  <si>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</si>
  <si>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</si>
  <si>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</si>
  <si>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</si>
  <si>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</si>
  <si>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</si>
  <si>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</si>
  <si>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</si>
  <si>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</si>
  <si>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</si>
  <si>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</si>
  <si>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</si>
  <si>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</si>
  <si>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</si>
  <si>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</si>
  <si>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</si>
  <si>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</si>
  <si>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</si>
  <si>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</si>
  <si>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</si>
  <si>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</si>
  <si>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</si>
  <si>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</si>
  <si>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</si>
  <si>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</si>
  <si>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</si>
  <si>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</si>
  <si>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</si>
  <si>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</si>
  <si>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</si>
  <si>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</si>
  <si>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</si>
  <si>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</si>
  <si>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</si>
  <si>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</si>
  <si>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</si>
  <si>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</si>
  <si>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</si>
  <si>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</si>
  <si>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</si>
  <si>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</si>
  <si>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</si>
  <si>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</si>
  <si>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</si>
  <si>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</si>
  <si>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</si>
  <si>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</si>
  <si>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佐賀県唐津市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</si>
  <si>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</si>
  <si>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</si>
  <si>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</si>
  <si>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</si>
  <si>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</si>
  <si>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</si>
  <si>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</si>
  <si>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</si>
  <si>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</si>
  <si>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</si>
  <si>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</si>
  <si>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</si>
  <si>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</si>
  <si>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</si>
  <si>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</si>
  <si>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</si>
  <si>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</si>
  <si>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</si>
  <si>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</si>
  <si>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</si>
  <si>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有線テレビ事業特別会計</t>
    <phoneticPr fontId="5"/>
  </si>
  <si>
    <t>介護保険特別会計（普通会計分）</t>
    <phoneticPr fontId="5"/>
  </si>
  <si>
    <t>後期高齢者医療特別会計（普通会計分）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</si>
  <si>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</si>
  <si>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</si>
  <si>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</si>
  <si>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</si>
  <si>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</si>
  <si>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</si>
  <si>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</si>
  <si>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</si>
  <si>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</si>
  <si>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</si>
  <si>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</si>
  <si>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</si>
  <si>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</si>
  <si>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</si>
  <si>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</si>
  <si>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</si>
  <si>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水道事業会計</t>
    <phoneticPr fontId="5"/>
  </si>
  <si>
    <t>法適用企業</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</si>
  <si>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</si>
  <si>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</si>
  <si>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</si>
  <si>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</si>
  <si>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</si>
  <si>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</si>
  <si>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</si>
  <si>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</si>
  <si>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</si>
  <si>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</si>
  <si>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</si>
  <si>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</si>
  <si>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</si>
  <si>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</si>
  <si>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</si>
  <si>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</si>
  <si>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</si>
  <si>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</si>
  <si>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</si>
  <si>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</si>
  <si>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</si>
  <si>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</si>
  <si>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</si>
  <si>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</si>
  <si>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</si>
  <si>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</si>
  <si>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</si>
  <si>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</si>
  <si>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</si>
  <si>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</si>
  <si>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</si>
  <si>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</si>
  <si>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</si>
  <si>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</si>
  <si>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</si>
  <si>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</si>
  <si>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</si>
  <si>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</si>
  <si>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</si>
  <si>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</si>
  <si>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</si>
  <si>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</si>
  <si>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</si>
  <si>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</si>
  <si>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</si>
  <si>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</si>
  <si>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</si>
  <si>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</si>
  <si>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</si>
  <si>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</si>
  <si>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</si>
  <si>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</si>
  <si>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</si>
  <si>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</si>
  <si>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</si>
  <si>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</si>
  <si>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</si>
  <si>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</si>
  <si>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</si>
  <si>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</si>
  <si>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</si>
  <si>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</si>
  <si>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</si>
  <si>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</si>
  <si>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</si>
  <si>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</si>
  <si>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</si>
  <si>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</si>
  <si>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</si>
  <si>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</si>
  <si>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</si>
  <si>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</si>
  <si>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</si>
  <si>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</si>
  <si>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</si>
  <si>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</si>
  <si>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</si>
  <si>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</si>
  <si>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</si>
  <si>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</si>
  <si>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</si>
  <si>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</si>
  <si>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</si>
  <si>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</si>
  <si>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</si>
  <si>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</si>
  <si>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</si>
  <si>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</si>
  <si>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</si>
  <si>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</si>
  <si>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</si>
  <si>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</si>
  <si>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</si>
  <si>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</si>
  <si>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</si>
  <si>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</si>
  <si>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</si>
  <si>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</si>
  <si>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</si>
  <si>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</si>
  <si>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</si>
  <si>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</si>
  <si>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</si>
  <si>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</si>
  <si>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</si>
  <si>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</si>
  <si>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</si>
  <si>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</si>
  <si>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</si>
  <si>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</si>
  <si>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</si>
  <si>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</si>
  <si>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</si>
  <si>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</si>
  <si>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</si>
  <si>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</si>
  <si>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</si>
  <si>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</si>
  <si>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</si>
  <si>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</si>
  <si>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</si>
  <si>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</si>
  <si>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</si>
  <si>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</si>
  <si>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</si>
  <si>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</si>
  <si>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</si>
  <si>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</si>
  <si>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</si>
  <si>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</si>
  <si>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</si>
  <si>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</si>
  <si>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</si>
  <si>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</si>
  <si>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</si>
  <si>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</si>
  <si>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</si>
  <si>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</si>
  <si>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</si>
  <si>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</si>
  <si>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</si>
  <si>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</si>
  <si>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 6.50</t>
  </si>
  <si>
    <t>モーターボート競走事業会計</t>
  </si>
  <si>
    <t>水道事業会計</t>
  </si>
  <si>
    <t>一般会計</t>
  </si>
  <si>
    <t>市民病院きたはた事業会計</t>
  </si>
  <si>
    <t>国民健康保険特別会計</t>
  </si>
  <si>
    <t>下水道事業会計</t>
  </si>
  <si>
    <t>工業用水道事業会計</t>
  </si>
  <si>
    <t>介護保険特別会計（普通会計除く）</t>
  </si>
  <si>
    <t>その他会計（赤字）</t>
  </si>
  <si>
    <t>その他会計（黒字）</t>
  </si>
  <si>
    <t>R01</t>
    <phoneticPr fontId="5"/>
  </si>
  <si>
    <t>R02</t>
    <phoneticPr fontId="5"/>
  </si>
  <si>
    <t>R03</t>
    <phoneticPr fontId="5"/>
  </si>
  <si>
    <t>R04</t>
    <phoneticPr fontId="5"/>
  </si>
  <si>
    <t>R05</t>
    <phoneticPr fontId="5"/>
  </si>
  <si>
    <t>-</t>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</si>
  <si>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10"/>
  </si>
  <si>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10"/>
  </si>
  <si>
    <t>佐賀市町総合事務組合（一般会計）</t>
  </si>
  <si>
    <t>佐賀市町総合事務組合（特別会計）</t>
    <rPh sb="11" eb="13">
      <t>トクベツ</t>
    </rPh>
    <phoneticPr fontId="10"/>
  </si>
  <si>
    <t>唐津市土地開発公社</t>
  </si>
  <si>
    <t>唐津市文化事業団</t>
  </si>
  <si>
    <t>肥前風力エネルギー開発</t>
  </si>
  <si>
    <t>桃山天下市</t>
  </si>
  <si>
    <t>鳴神の庄</t>
  </si>
  <si>
    <t>鳴神温泉</t>
  </si>
  <si>
    <t>キコリななやま</t>
  </si>
  <si>
    <t>唐津市スポーツ協会</t>
    <rPh sb="7" eb="9">
      <t>キョウカイ</t>
    </rPh>
    <phoneticPr fontId="10"/>
  </si>
  <si>
    <t>○</t>
    <phoneticPr fontId="10"/>
  </si>
  <si>
    <t>-</t>
    <phoneticPr fontId="2"/>
  </si>
  <si>
    <t>ふるさと寄附金基金</t>
    <rPh sb="4" eb="7">
      <t>キフキン</t>
    </rPh>
    <rPh sb="7" eb="9">
      <t>キキン</t>
    </rPh>
    <phoneticPr fontId="5"/>
  </si>
  <si>
    <t>響創のまちづくり基金</t>
    <rPh sb="0" eb="1">
      <t>ヒビ</t>
    </rPh>
    <rPh sb="1" eb="2">
      <t>ツクル</t>
    </rPh>
    <rPh sb="8" eb="10">
      <t>キキン</t>
    </rPh>
    <phoneticPr fontId="2"/>
  </si>
  <si>
    <t>公共施設整備基金</t>
    <rPh sb="0" eb="4">
      <t>コウキョウシセツ</t>
    </rPh>
    <rPh sb="4" eb="6">
      <t>セイビ</t>
    </rPh>
    <rPh sb="6" eb="8">
      <t>キキン</t>
    </rPh>
    <phoneticPr fontId="2"/>
  </si>
  <si>
    <t>福祉基金</t>
    <rPh sb="0" eb="4">
      <t>フクシキキン</t>
    </rPh>
    <phoneticPr fontId="2"/>
  </si>
  <si>
    <t>唐津市民交流文化基金</t>
    <rPh sb="0" eb="6">
      <t>カラツシミンコウリュウ</t>
    </rPh>
    <rPh sb="6" eb="8">
      <t>ブンカ</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</si>
</sst>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59A0-448B-ACB8-BC19477D69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77688</c:v>
                </c:pt>
                <c:pt idx="1">
                  <c:v>82755</c:v>
                </c:pt>
                <c:pt idx="2">
                  <c:v>132391</c:v>
                </c:pt>
                <c:pt idx="3">
                  <c:v>94605</c:v>
                </c:pt>
                <c:pt idx="4">
                  <c:v>86628</c:v>
                </c:pt>
              </c:numCache>
            </c:numRef>
          </c:val>
          <c:smooth val="0"/>
          <c:extLst>
            <c:ext xmlns:c16="http://schemas.microsoft.com/office/drawing/2014/chart" uri="{C3380CC4-5D6E-409C-BE32-E72D297353CC}">
              <c16:uniqueId val="{00000001-59A0-448B-ACB8-BC19477D69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2.77</c:v>
                </c:pt>
                <c:pt idx="1">
                  <c:v>4.59</c:v>
                </c:pt>
                <c:pt idx="2">
                  <c:v>4.3099999999999996</c:v>
                </c:pt>
                <c:pt idx="3">
                  <c:v>6.31</c:v>
                </c:pt>
                <c:pt idx="4">
                  <c:v>2.14</c:v>
                </c:pt>
              </c:numCache>
            </c:numRef>
          </c:val>
          <c:extLst>
            <c:ext xmlns:c16="http://schemas.microsoft.com/office/drawing/2014/chart" uri="{C3380CC4-5D6E-409C-BE32-E72D297353CC}">
              <c16:uniqueId val="{00000000-81D5-4659-BD2D-AFF31E924F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3.11</c:v>
                </c:pt>
                <c:pt idx="1">
                  <c:v>3.32</c:v>
                </c:pt>
                <c:pt idx="2">
                  <c:v>8.7899999999999991</c:v>
                </c:pt>
                <c:pt idx="3">
                  <c:v>9.5299999999999994</c:v>
                </c:pt>
                <c:pt idx="4">
                  <c:v>10.4</c:v>
                </c:pt>
              </c:numCache>
            </c:numRef>
          </c:val>
          <c:extLst>
            <c:ext xmlns:c16="http://schemas.microsoft.com/office/drawing/2014/chart" uri="{C3380CC4-5D6E-409C-BE32-E72D297353CC}">
              <c16:uniqueId val="{00000001-81D5-4659-BD2D-AFF31E924F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0.68</c:v>
                </c:pt>
                <c:pt idx="2">
                  <c:v>3.17</c:v>
                </c:pt>
                <c:pt idx="3">
                  <c:v>0.16</c:v>
                </c:pt>
                <c:pt idx="4">
                  <c:v>-6.5</c:v>
                </c:pt>
              </c:numCache>
            </c:numRef>
          </c:val>
          <c:smooth val="0"/>
          <c:extLst>
            <c:ext xmlns:c16="http://schemas.microsoft.com/office/drawing/2014/chart" uri="{C3380CC4-5D6E-409C-BE32-E72D297353CC}">
              <c16:uniqueId val="{00000002-81D5-4659-BD2D-AFF31E924F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0.56000000000000005</c:v>
                </c:pt>
                <c:pt idx="2">
                  <c:v>#N/A</c:v>
                </c:pt>
                <c:pt idx="3">
                  <c:v>0.13</c:v>
                </c:pt>
                <c:pt idx="4">
                  <c:v>#N/A</c:v>
                </c:pt>
                <c:pt idx="5">
                  <c:v>0.1</c:v>
                </c:pt>
                <c:pt idx="6">
                  <c:v>#N/A</c:v>
                </c:pt>
                <c:pt idx="7">
                  <c:v>0.11</c:v>
                </c:pt>
                <c:pt idx="8">
                  <c:v>#N/A</c:v>
                </c:pt>
                <c:pt idx="9">
                  <c:v>0.14000000000000001</c:v>
                </c:pt>
              </c:numCache>
            </c:numRef>
          </c:val>
          <c:extLst>
            <c:ext xmlns:c16="http://schemas.microsoft.com/office/drawing/2014/chart" uri="{C3380CC4-5D6E-409C-BE32-E72D297353CC}">
              <c16:uniqueId val="{00000000-4C63-4BDA-A85A-33319DCEB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63-4BDA-A85A-33319DCEB229}"/>
            </c:ext>
          </c:extLst>
        </c:ser>
        <c:ser>
          <c:idx val="2"/>
          <c:order val="2"/>
          <c:tx>
            <c:strRef>
              <c:f>データシート!$A$29</c:f>
              <c:strCache>
                <c:ptCount val="1"/>
                <c:pt idx="0">
                  <c:v>介護保険特別会計（普通会計除く）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0.62</c:v>
                </c:pt>
                <c:pt idx="2">
                  <c:v>#N/A</c:v>
                </c:pt>
                <c:pt idx="3">
                  <c:v>0.71</c:v>
                </c:pt>
                <c:pt idx="4">
                  <c:v>#N/A</c:v>
                </c:pt>
                <c:pt idx="5">
                  <c:v>1.31</c:v>
                </c:pt>
                <c:pt idx="6">
                  <c:v>#N/A</c:v>
                </c:pt>
                <c:pt idx="7">
                  <c:v>1.28</c:v>
                </c:pt>
                <c:pt idx="8">
                  <c:v>#N/A</c:v>
                </c:pt>
                <c:pt idx="9">
                  <c:v>0.46</c:v>
                </c:pt>
              </c:numCache>
            </c:numRef>
          </c:val>
          <c:extLst>
            <c:ext xmlns:c16="http://schemas.microsoft.com/office/drawing/2014/chart" uri="{C3380CC4-5D6E-409C-BE32-E72D297353CC}">
              <c16:uniqueId val="{00000002-4C63-4BDA-A85A-33319DCEB229}"/>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0.4</c:v>
                </c:pt>
                <c:pt idx="4">
                  <c:v>#N/A</c:v>
                </c:pt>
                <c:pt idx="5">
                  <c:v>0.45</c:v>
                </c:pt>
                <c:pt idx="6">
                  <c:v>#N/A</c:v>
                </c:pt>
                <c:pt idx="7">
                  <c:v>0.56999999999999995</c:v>
                </c:pt>
                <c:pt idx="8">
                  <c:v>#N/A</c:v>
                </c:pt>
                <c:pt idx="9">
                  <c:v>0.64</c:v>
                </c:pt>
              </c:numCache>
            </c:numRef>
          </c:val>
          <c:extLst>
            <c:ext xmlns:c16="http://schemas.microsoft.com/office/drawing/2014/chart" uri="{C3380CC4-5D6E-409C-BE32-E72D297353CC}">
              <c16:uniqueId val="{00000003-4C63-4BDA-A85A-33319DCEB22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1.1200000000000001</c:v>
                </c:pt>
                <c:pt idx="4">
                  <c:v>#N/A</c:v>
                </c:pt>
                <c:pt idx="5">
                  <c:v>0.99</c:v>
                </c:pt>
                <c:pt idx="6">
                  <c:v>#N/A</c:v>
                </c:pt>
                <c:pt idx="7">
                  <c:v>1.18</c:v>
                </c:pt>
                <c:pt idx="8">
                  <c:v>#N/A</c:v>
                </c:pt>
                <c:pt idx="9">
                  <c:v>1.06</c:v>
                </c:pt>
              </c:numCache>
            </c:numRef>
          </c:val>
          <c:extLst>
            <c:ext xmlns:c16="http://schemas.microsoft.com/office/drawing/2014/chart" uri="{C3380CC4-5D6E-409C-BE32-E72D297353CC}">
              <c16:uniqueId val="{00000004-4C63-4BDA-A85A-33319DCEB2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1.59</c:v>
                </c:pt>
                <c:pt idx="2">
                  <c:v>#N/A</c:v>
                </c:pt>
                <c:pt idx="3">
                  <c:v>0.79</c:v>
                </c:pt>
                <c:pt idx="4">
                  <c:v>#N/A</c:v>
                </c:pt>
                <c:pt idx="5">
                  <c:v>1.1499999999999999</c:v>
                </c:pt>
                <c:pt idx="6">
                  <c:v>#N/A</c:v>
                </c:pt>
                <c:pt idx="7">
                  <c:v>0.69</c:v>
                </c:pt>
                <c:pt idx="8">
                  <c:v>#N/A</c:v>
                </c:pt>
                <c:pt idx="9">
                  <c:v>1.26</c:v>
                </c:pt>
              </c:numCache>
            </c:numRef>
          </c:val>
          <c:extLst>
            <c:ext xmlns:c16="http://schemas.microsoft.com/office/drawing/2014/chart" uri="{C3380CC4-5D6E-409C-BE32-E72D297353CC}">
              <c16:uniqueId val="{00000005-4C63-4BDA-A85A-33319DCEB229}"/>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1.54</c:v>
                </c:pt>
                <c:pt idx="4">
                  <c:v>#N/A</c:v>
                </c:pt>
                <c:pt idx="5">
                  <c:v>1.58</c:v>
                </c:pt>
                <c:pt idx="6">
                  <c:v>#N/A</c:v>
                </c:pt>
                <c:pt idx="7">
                  <c:v>1.62</c:v>
                </c:pt>
                <c:pt idx="8">
                  <c:v>#N/A</c:v>
                </c:pt>
                <c:pt idx="9">
                  <c:v>1.74</c:v>
                </c:pt>
              </c:numCache>
            </c:numRef>
          </c:val>
          <c:extLst>
            <c:ext xmlns:c16="http://schemas.microsoft.com/office/drawing/2014/chart" uri="{C3380CC4-5D6E-409C-BE32-E72D297353CC}">
              <c16:uniqueId val="{00000006-4C63-4BDA-A85A-33319DCEB2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2.66</c:v>
                </c:pt>
                <c:pt idx="2">
                  <c:v>#N/A</c:v>
                </c:pt>
                <c:pt idx="3">
                  <c:v>4.46</c:v>
                </c:pt>
                <c:pt idx="4">
                  <c:v>#N/A</c:v>
                </c:pt>
                <c:pt idx="5">
                  <c:v>4.21</c:v>
                </c:pt>
                <c:pt idx="6">
                  <c:v>#N/A</c:v>
                </c:pt>
                <c:pt idx="7">
                  <c:v>6.22</c:v>
                </c:pt>
                <c:pt idx="8">
                  <c:v>#N/A</c:v>
                </c:pt>
                <c:pt idx="9">
                  <c:v>2</c:v>
                </c:pt>
              </c:numCache>
            </c:numRef>
          </c:val>
          <c:extLst>
            <c:ext xmlns:c16="http://schemas.microsoft.com/office/drawing/2014/chart" uri="{C3380CC4-5D6E-409C-BE32-E72D297353CC}">
              <c16:uniqueId val="{00000007-4C63-4BDA-A85A-33319DCEB2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5.89</c:v>
                </c:pt>
                <c:pt idx="2">
                  <c:v>#N/A</c:v>
                </c:pt>
                <c:pt idx="3">
                  <c:v>6.08</c:v>
                </c:pt>
                <c:pt idx="4">
                  <c:v>#N/A</c:v>
                </c:pt>
                <c:pt idx="5">
                  <c:v>6.71</c:v>
                </c:pt>
                <c:pt idx="6">
                  <c:v>#N/A</c:v>
                </c:pt>
                <c:pt idx="7">
                  <c:v>7.1</c:v>
                </c:pt>
                <c:pt idx="8">
                  <c:v>#N/A</c:v>
                </c:pt>
                <c:pt idx="9">
                  <c:v>6.99</c:v>
                </c:pt>
              </c:numCache>
            </c:numRef>
          </c:val>
          <c:extLst>
            <c:ext xmlns:c16="http://schemas.microsoft.com/office/drawing/2014/chart" uri="{C3380CC4-5D6E-409C-BE32-E72D297353CC}">
              <c16:uniqueId val="{00000008-4C63-4BDA-A85A-33319DCEB22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19.079999999999998</c:v>
                </c:pt>
                <c:pt idx="2">
                  <c:v>#N/A</c:v>
                </c:pt>
                <c:pt idx="3">
                  <c:v>16.27</c:v>
                </c:pt>
                <c:pt idx="4">
                  <c:v>#N/A</c:v>
                </c:pt>
                <c:pt idx="5">
                  <c:v>19.309999999999999</c:v>
                </c:pt>
                <c:pt idx="6">
                  <c:v>#N/A</c:v>
                </c:pt>
                <c:pt idx="7">
                  <c:v>33.11</c:v>
                </c:pt>
                <c:pt idx="8">
                  <c:v>#N/A</c:v>
                </c:pt>
                <c:pt idx="9">
                  <c:v>47.71</c:v>
                </c:pt>
              </c:numCache>
            </c:numRef>
          </c:val>
          <c:extLst>
            <c:ext xmlns:c16="http://schemas.microsoft.com/office/drawing/2014/chart" uri="{C3380CC4-5D6E-409C-BE32-E72D297353CC}">
              <c16:uniqueId val="{00000009-4C63-4BDA-A85A-33319DCEB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7123</c:v>
                </c:pt>
                <c:pt idx="5">
                  <c:v>7229</c:v>
                </c:pt>
                <c:pt idx="8">
                  <c:v>7197</c:v>
                </c:pt>
                <c:pt idx="11">
                  <c:v>7254</c:v>
                </c:pt>
                <c:pt idx="14">
                  <c:v>6997</c:v>
                </c:pt>
              </c:numCache>
            </c:numRef>
          </c:val>
          <c:extLst>
            <c:ext xmlns:c16="http://schemas.microsoft.com/office/drawing/2014/chart" uri="{C3380CC4-5D6E-409C-BE32-E72D297353CC}">
              <c16:uniqueId val="{00000000-009B-4565-8E10-55C6A25697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9B-4565-8E10-55C6A25697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c:v>
                </c:pt>
                <c:pt idx="3">
                  <c:v>71</c:v>
                </c:pt>
                <c:pt idx="6">
                  <c:v>55</c:v>
                </c:pt>
                <c:pt idx="9">
                  <c:v>43</c:v>
                </c:pt>
                <c:pt idx="12">
                  <c:v>32</c:v>
                </c:pt>
              </c:numCache>
            </c:numRef>
          </c:val>
          <c:extLst>
            <c:ext xmlns:c16="http://schemas.microsoft.com/office/drawing/2014/chart" uri="{C3380CC4-5D6E-409C-BE32-E72D297353CC}">
              <c16:uniqueId val="{00000002-009B-4565-8E10-55C6A25697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9B-4565-8E10-55C6A25697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2305</c:v>
                </c:pt>
                <c:pt idx="3">
                  <c:v>2425</c:v>
                </c:pt>
                <c:pt idx="6">
                  <c:v>2519</c:v>
                </c:pt>
                <c:pt idx="9">
                  <c:v>2790</c:v>
                </c:pt>
                <c:pt idx="12">
                  <c:v>2792</c:v>
                </c:pt>
              </c:numCache>
            </c:numRef>
          </c:val>
          <c:extLst>
            <c:ext xmlns:c16="http://schemas.microsoft.com/office/drawing/2014/chart" uri="{C3380CC4-5D6E-409C-BE32-E72D297353CC}">
              <c16:uniqueId val="{00000004-009B-4565-8E10-55C6A25697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9B-4565-8E10-55C6A25697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9B-4565-8E10-55C6A25697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7801</c:v>
                </c:pt>
                <c:pt idx="3">
                  <c:v>7998</c:v>
                </c:pt>
                <c:pt idx="6">
                  <c:v>8027</c:v>
                </c:pt>
                <c:pt idx="9">
                  <c:v>8315</c:v>
                </c:pt>
                <c:pt idx="12">
                  <c:v>8231</c:v>
                </c:pt>
              </c:numCache>
            </c:numRef>
          </c:val>
          <c:extLst>
            <c:ext xmlns:c16="http://schemas.microsoft.com/office/drawing/2014/chart" uri="{C3380CC4-5D6E-409C-BE32-E72D297353CC}">
              <c16:uniqueId val="{00000007-009B-4565-8E10-55C6A25697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3066</c:v>
                </c:pt>
                <c:pt idx="2">
                  <c:v>#N/A</c:v>
                </c:pt>
                <c:pt idx="3">
                  <c:v>#N/A</c:v>
                </c:pt>
                <c:pt idx="4">
                  <c:v>3265</c:v>
                </c:pt>
                <c:pt idx="5">
                  <c:v>#N/A</c:v>
                </c:pt>
                <c:pt idx="6">
                  <c:v>#N/A</c:v>
                </c:pt>
                <c:pt idx="7">
                  <c:v>3404</c:v>
                </c:pt>
                <c:pt idx="8">
                  <c:v>#N/A</c:v>
                </c:pt>
                <c:pt idx="9">
                  <c:v>#N/A</c:v>
                </c:pt>
                <c:pt idx="10">
                  <c:v>3894</c:v>
                </c:pt>
                <c:pt idx="11">
                  <c:v>#N/A</c:v>
                </c:pt>
                <c:pt idx="12">
                  <c:v>#N/A</c:v>
                </c:pt>
                <c:pt idx="13">
                  <c:v>4058</c:v>
                </c:pt>
                <c:pt idx="14">
                  <c:v>#N/A</c:v>
                </c:pt>
              </c:numCache>
            </c:numRef>
          </c:val>
          <c:smooth val="0"/>
          <c:extLst>
            <c:ext xmlns:c16="http://schemas.microsoft.com/office/drawing/2014/chart" uri="{C3380CC4-5D6E-409C-BE32-E72D297353CC}">
              <c16:uniqueId val="{00000008-009B-4565-8E10-55C6A25697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80151</c:v>
                </c:pt>
                <c:pt idx="5">
                  <c:v>78376</c:v>
                </c:pt>
                <c:pt idx="8">
                  <c:v>77638</c:v>
                </c:pt>
                <c:pt idx="11">
                  <c:v>74045</c:v>
                </c:pt>
                <c:pt idx="14">
                  <c:v>72739</c:v>
                </c:pt>
              </c:numCache>
            </c:numRef>
          </c:val>
          <c:extLst>
            <c:ext xmlns:c16="http://schemas.microsoft.com/office/drawing/2014/chart" uri="{C3380CC4-5D6E-409C-BE32-E72D297353CC}">
              <c16:uniqueId val="{00000000-F494-4FD2-ABEB-E8054C172D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3193</c:v>
                </c:pt>
                <c:pt idx="5">
                  <c:v>2939</c:v>
                </c:pt>
                <c:pt idx="8">
                  <c:v>2589</c:v>
                </c:pt>
                <c:pt idx="11">
                  <c:v>2385</c:v>
                </c:pt>
                <c:pt idx="14">
                  <c:v>2186</c:v>
                </c:pt>
              </c:numCache>
            </c:numRef>
          </c:val>
          <c:extLst>
            <c:ext xmlns:c16="http://schemas.microsoft.com/office/drawing/2014/chart" uri="{C3380CC4-5D6E-409C-BE32-E72D297353CC}">
              <c16:uniqueId val="{00000001-F494-4FD2-ABEB-E8054C172D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10901</c:v>
                </c:pt>
                <c:pt idx="5">
                  <c:v>14709</c:v>
                </c:pt>
                <c:pt idx="8">
                  <c:v>18444</c:v>
                </c:pt>
                <c:pt idx="11">
                  <c:v>22112</c:v>
                </c:pt>
                <c:pt idx="14">
                  <c:v>24069</c:v>
                </c:pt>
              </c:numCache>
            </c:numRef>
          </c:val>
          <c:extLst>
            <c:ext xmlns:c16="http://schemas.microsoft.com/office/drawing/2014/chart" uri="{C3380CC4-5D6E-409C-BE32-E72D297353CC}">
              <c16:uniqueId val="{00000002-F494-4FD2-ABEB-E8054C172D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94-4FD2-ABEB-E8054C172D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94-4FD2-ABEB-E8054C172D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1140</c:v>
                </c:pt>
                <c:pt idx="3">
                  <c:v>1029</c:v>
                </c:pt>
                <c:pt idx="6">
                  <c:v>851</c:v>
                </c:pt>
                <c:pt idx="9">
                  <c:v>749</c:v>
                </c:pt>
                <c:pt idx="12">
                  <c:v>648</c:v>
                </c:pt>
              </c:numCache>
            </c:numRef>
          </c:val>
          <c:extLst>
            <c:ext xmlns:c16="http://schemas.microsoft.com/office/drawing/2014/chart" uri="{C3380CC4-5D6E-409C-BE32-E72D297353CC}">
              <c16:uniqueId val="{00000005-F494-4FD2-ABEB-E8054C172D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8731</c:v>
                </c:pt>
                <c:pt idx="3">
                  <c:v>8845</c:v>
                </c:pt>
                <c:pt idx="6">
                  <c:v>9023</c:v>
                </c:pt>
                <c:pt idx="9">
                  <c:v>8817</c:v>
                </c:pt>
                <c:pt idx="12">
                  <c:v>9168</c:v>
                </c:pt>
              </c:numCache>
            </c:numRef>
          </c:val>
          <c:extLst>
            <c:ext xmlns:c16="http://schemas.microsoft.com/office/drawing/2014/chart" uri="{C3380CC4-5D6E-409C-BE32-E72D297353CC}">
              <c16:uniqueId val="{00000006-F494-4FD2-ABEB-E8054C172D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94-4FD2-ABEB-E8054C172D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29750</c:v>
                </c:pt>
                <c:pt idx="3">
                  <c:v>31277</c:v>
                </c:pt>
                <c:pt idx="6">
                  <c:v>31809</c:v>
                </c:pt>
                <c:pt idx="9">
                  <c:v>31921</c:v>
                </c:pt>
                <c:pt idx="12">
                  <c:v>31804</c:v>
                </c:pt>
              </c:numCache>
            </c:numRef>
          </c:val>
          <c:extLst>
            <c:ext xmlns:c16="http://schemas.microsoft.com/office/drawing/2014/chart" uri="{C3380CC4-5D6E-409C-BE32-E72D297353CC}">
              <c16:uniqueId val="{00000008-F494-4FD2-ABEB-E8054C172D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1315</c:v>
                </c:pt>
                <c:pt idx="3">
                  <c:v>1244</c:v>
                </c:pt>
                <c:pt idx="6">
                  <c:v>1189</c:v>
                </c:pt>
                <c:pt idx="9">
                  <c:v>1147</c:v>
                </c:pt>
                <c:pt idx="12">
                  <c:v>1114</c:v>
                </c:pt>
              </c:numCache>
            </c:numRef>
          </c:val>
          <c:extLst>
            <c:ext xmlns:c16="http://schemas.microsoft.com/office/drawing/2014/chart" uri="{C3380CC4-5D6E-409C-BE32-E72D297353CC}">
              <c16:uniqueId val="{00000009-F494-4FD2-ABEB-E8054C172D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84585</c:v>
                </c:pt>
                <c:pt idx="3">
                  <c:v>84539</c:v>
                </c:pt>
                <c:pt idx="6">
                  <c:v>88655</c:v>
                </c:pt>
                <c:pt idx="9">
                  <c:v>87623</c:v>
                </c:pt>
                <c:pt idx="12">
                  <c:v>87302</c:v>
                </c:pt>
              </c:numCache>
            </c:numRef>
          </c:val>
          <c:extLst>
            <c:ext xmlns:c16="http://schemas.microsoft.com/office/drawing/2014/chart" uri="{C3380CC4-5D6E-409C-BE32-E72D297353CC}">
              <c16:uniqueId val="{0000000A-F494-4FD2-ABEB-E8054C172D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31275</c:v>
                </c:pt>
                <c:pt idx="2">
                  <c:v>#N/A</c:v>
                </c:pt>
                <c:pt idx="3">
                  <c:v>#N/A</c:v>
                </c:pt>
                <c:pt idx="4">
                  <c:v>30910</c:v>
                </c:pt>
                <c:pt idx="5">
                  <c:v>#N/A</c:v>
                </c:pt>
                <c:pt idx="6">
                  <c:v>#N/A</c:v>
                </c:pt>
                <c:pt idx="7">
                  <c:v>32857</c:v>
                </c:pt>
                <c:pt idx="8">
                  <c:v>#N/A</c:v>
                </c:pt>
                <c:pt idx="9">
                  <c:v>#N/A</c:v>
                </c:pt>
                <c:pt idx="10">
                  <c:v>31714</c:v>
                </c:pt>
                <c:pt idx="11">
                  <c:v>#N/A</c:v>
                </c:pt>
                <c:pt idx="12">
                  <c:v>#N/A</c:v>
                </c:pt>
                <c:pt idx="13">
                  <c:v>31042</c:v>
                </c:pt>
                <c:pt idx="14">
                  <c:v>#N/A</c:v>
                </c:pt>
              </c:numCache>
            </c:numRef>
          </c:val>
          <c:smooth val="0"/>
          <c:extLst>
            <c:ext xmlns:c16="http://schemas.microsoft.com/office/drawing/2014/chart" uri="{C3380CC4-5D6E-409C-BE32-E72D297353CC}">
              <c16:uniqueId val="{0000000B-F494-4FD2-ABEB-E8054C172D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3115</c:v>
                </c:pt>
                <c:pt idx="1">
                  <c:v>3308</c:v>
                </c:pt>
                <c:pt idx="2">
                  <c:v>3604</c:v>
                </c:pt>
              </c:numCache>
            </c:numRef>
          </c:val>
          <c:extLst>
            <c:ext xmlns:c16="http://schemas.microsoft.com/office/drawing/2014/chart" uri="{C3380CC4-5D6E-409C-BE32-E72D297353CC}">
              <c16:uniqueId val="{00000000-14BC-488B-9728-27D518D370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403</c:v>
                </c:pt>
                <c:pt idx="1">
                  <c:v>399</c:v>
                </c:pt>
                <c:pt idx="2">
                  <c:v>749</c:v>
                </c:pt>
              </c:numCache>
            </c:numRef>
          </c:val>
          <c:extLst>
            <c:ext xmlns:c16="http://schemas.microsoft.com/office/drawing/2014/chart" uri="{C3380CC4-5D6E-409C-BE32-E72D297353CC}">
              <c16:uniqueId val="{00000001-14BC-488B-9728-27D518D370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15337</c:v>
                </c:pt>
                <c:pt idx="1">
                  <c:v>18623</c:v>
                </c:pt>
                <c:pt idx="2">
                  <c:v>19730</c:v>
                </c:pt>
              </c:numCache>
            </c:numRef>
          </c:val>
          <c:extLst>
            <c:ext xmlns:c16="http://schemas.microsoft.com/office/drawing/2014/chart" uri="{C3380CC4-5D6E-409C-BE32-E72D297353CC}">
              <c16:uniqueId val="{00000002-14BC-488B-9728-27D518D370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の横ばいで推移し、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で、類似団体平均を大きく下回っている。これは、市の産業構造が中小企業や農林水産業を中心としており、歳入における市税の割合が低く、財政基盤が弱いことが要因である。今後とも、的確な課税客体の</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把握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と徴収率向上に努めるとともに、総合計画に基づく事業の重点化などにより歳出抑制に努め、財政計画に基づく適正な財政運営を行う。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や公債費が減少したものの、物件費、扶助費、補助費等の増により、歳出全体としては増加した。歳入においては、地方税や地方交付金等が増加したものの、使用料及び手数料、諸収入等の減により、全体としては減少したため、経常支比率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ポイント悪化した。今後も、人件費の適正化や公共施設等総合管理計画に基づく公共建築物保有量の削減を図るとともに、事務事業の点検、見直しを進め義務的経費の削減に努める。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83759</xdr:rowOff>
    </xdr:from>
    <xdr:to>
      <xdr:col>23</xdr:col>
      <xdr:colOff>133350</xdr:colOff>
      <xdr:row>68</xdr:row>
      <xdr:rowOff>32657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542209"/>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170136</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102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83759</xdr:rowOff>
    </xdr:from>
    <xdr:to>
      <xdr:col>24</xdr:col>
      <xdr:colOff>12700</xdr:colOff>
      <xdr:row>61</xdr:row>
      <xdr:rowOff>83759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5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61</xdr:row>
      <xdr:rowOff>83759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39283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105833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0711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149678</xdr:rowOff>
    </xdr:from>
    <xdr:to>
      <xdr:col>19</xdr:col>
      <xdr:colOff>184150</xdr:colOff>
      <xdr:row>64</xdr:row>
      <xdr:rowOff>79828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62</xdr:row>
      <xdr:rowOff>38705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071100"/>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158448</xdr:rowOff>
    </xdr:from>
    <xdr:to>
      <xdr:col>15</xdr:col>
      <xdr:colOff>133350</xdr:colOff>
      <xdr:row>61</xdr:row>
      <xdr:rowOff>88598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44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73375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38705</xdr:rowOff>
    </xdr:from>
    <xdr:to>
      <xdr:col>11</xdr:col>
      <xdr:colOff>31750</xdr:colOff>
      <xdr:row>63</xdr:row>
      <xdr:rowOff>131535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668605"/>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161169</xdr:rowOff>
    </xdr:from>
    <xdr:to>
      <xdr:col>7</xdr:col>
      <xdr:colOff>31750</xdr:colOff>
      <xdr:row>64</xdr:row>
      <xdr:rowOff>91319</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9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76096</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32959</xdr:rowOff>
    </xdr:from>
    <xdr:to>
      <xdr:col>23</xdr:col>
      <xdr:colOff>184150</xdr:colOff>
      <xdr:row>61</xdr:row>
      <xdr:rowOff>134559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125686</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41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159355</xdr:rowOff>
    </xdr:from>
    <xdr:to>
      <xdr:col>11</xdr:col>
      <xdr:colOff>82550</xdr:colOff>
      <xdr:row>62</xdr:row>
      <xdr:rowOff>89505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99682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21062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給与改定や職員構成の変化等に伴い職員給は増加したが、定年延長による退職金の減少により人件費は減となった。また、防災情報ネットワーク整備費や新型コロナウイルスワクチン接種事業費等が減少したものの、西部学校給食センター（仮称）運営費や農村地域防災減災事業費等の増加に伴い、物件費全体としては増加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類似団体と比較し職員数や公共施設数が多いため、類似団体平均を大きく上回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7" name="人件費・物件費等の状況グラフ枠">
          <a:extLst>
            <a:ext uri="{FF2B5EF4-FFF2-40B4-BE49-F238E27FC236}">
              <a16:creationId xmlns:a16="http://schemas.microsoft.com/office/drawing/2014/main" id="{00000000-0008-0000-0300-0000C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9" name="人件費・物件費等の状況最小値テキスト">
          <a:extLst>
            <a:ext uri="{FF2B5EF4-FFF2-40B4-BE49-F238E27FC236}">
              <a16:creationId xmlns:a16="http://schemas.microsoft.com/office/drawing/2014/main" id="{00000000-0008-0000-0300-0000C7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201" name="人件費・物件費等の状況最大値テキスト">
          <a:extLst>
            <a:ext uri="{FF2B5EF4-FFF2-40B4-BE49-F238E27FC236}">
              <a16:creationId xmlns:a16="http://schemas.microsoft.com/office/drawing/2014/main" id="{00000000-0008-0000-0300-0000C9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150963</xdr:rowOff>
    </xdr:from>
    <xdr:to>
      <xdr:col>23</xdr:col>
      <xdr:colOff>133350</xdr:colOff>
      <xdr:row>89</xdr:row>
      <xdr:rowOff>127687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4114800" y="15238563"/>
          <a:ext cx="838200" cy="1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72431</xdr:rowOff>
    </xdr:from>
    <xdr:ext cx="762000" cy="259045"/>
    <xdr:sp macro="" textlink="">
      <xdr:nvSpPr>
        <xdr:cNvPr id="204" name="人件費・物件費等の状況平均値テキスト">
          <a:extLst>
            <a:ext uri="{FF2B5EF4-FFF2-40B4-BE49-F238E27FC236}">
              <a16:creationId xmlns:a16="http://schemas.microsoft.com/office/drawing/2014/main" id="{00000000-0008-0000-0300-0000CC000000}"/>
            </a:ext>
          </a:extLst>
        </xdr:cNvPr>
        <xdr:cNvSpPr txBox="1"/>
      </xdr:nvSpPr>
      <xdr:spPr>
        <a:xfrm>
          <a:off x="5041900" y="14474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108969</xdr:rowOff>
    </xdr:from>
    <xdr:to>
      <xdr:col>19</xdr:col>
      <xdr:colOff>133350</xdr:colOff>
      <xdr:row>88</xdr:row>
      <xdr:rowOff>150963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3225800" y="15025119"/>
          <a:ext cx="889000" cy="2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142963</xdr:rowOff>
    </xdr:from>
    <xdr:ext cx="7366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733800" y="14373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150901</xdr:rowOff>
    </xdr:from>
    <xdr:to>
      <xdr:col>15</xdr:col>
      <xdr:colOff>82550</xdr:colOff>
      <xdr:row>87</xdr:row>
      <xdr:rowOff>108969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2336800" y="14895601"/>
          <a:ext cx="889000" cy="1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61961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9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160212</xdr:rowOff>
    </xdr:from>
    <xdr:to>
      <xdr:col>11</xdr:col>
      <xdr:colOff>31750</xdr:colOff>
      <xdr:row>86</xdr:row>
      <xdr:rowOff>150901</xdr:rowOff>
    </xdr:to>
    <xdr:cxnSp macro="">
      <xdr:nvCxnSpPr>
        <xdr:cNvPr id="212" name="直線コネクタ 211">
          <a:extLst>
            <a:ext uri="{FF2B5EF4-FFF2-40B4-BE49-F238E27FC236}">
              <a16:creationId xmlns:a16="http://schemas.microsoft.com/office/drawing/2014/main" id="{00000000-0008-0000-0300-0000D4000000}"/>
            </a:ext>
          </a:extLst>
        </xdr:cNvPr>
        <xdr:cNvCxnSpPr/>
      </xdr:nvCxnSpPr>
      <xdr:spPr>
        <a:xfrm>
          <a:off x="1447800" y="14733462"/>
          <a:ext cx="889000" cy="1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151044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03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5" name="フローチャート: 判断 214">
          <a:extLst>
            <a:ext uri="{FF2B5EF4-FFF2-40B4-BE49-F238E27FC236}">
              <a16:creationId xmlns:a16="http://schemas.microsoft.com/office/drawing/2014/main" id="{00000000-0008-0000-0300-0000D7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128443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76887</xdr:rowOff>
    </xdr:from>
    <xdr:to>
      <xdr:col>23</xdr:col>
      <xdr:colOff>184150</xdr:colOff>
      <xdr:row>90</xdr:row>
      <xdr:rowOff>7037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902200" y="153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144214</xdr:rowOff>
    </xdr:from>
    <xdr:ext cx="762000" cy="259045"/>
    <xdr:sp macro="" textlink="">
      <xdr:nvSpPr>
        <xdr:cNvPr id="223" name="人件費・物件費等の状況該当値テキスト">
          <a:extLst>
            <a:ext uri="{FF2B5EF4-FFF2-40B4-BE49-F238E27FC236}">
              <a16:creationId xmlns:a16="http://schemas.microsoft.com/office/drawing/2014/main" id="{00000000-0008-0000-0300-0000DF000000}"/>
            </a:ext>
          </a:extLst>
        </xdr:cNvPr>
        <xdr:cNvSpPr txBox="1"/>
      </xdr:nvSpPr>
      <xdr:spPr>
        <a:xfrm>
          <a:off x="5041900" y="1523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100163</xdr:rowOff>
    </xdr:from>
    <xdr:to>
      <xdr:col>19</xdr:col>
      <xdr:colOff>184150</xdr:colOff>
      <xdr:row>89</xdr:row>
      <xdr:rowOff>30313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4064000" y="151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15090</xdr:rowOff>
    </xdr:from>
    <xdr:ext cx="7366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3733800" y="1527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58169</xdr:rowOff>
    </xdr:from>
    <xdr:to>
      <xdr:col>15</xdr:col>
      <xdr:colOff>133350</xdr:colOff>
      <xdr:row>87</xdr:row>
      <xdr:rowOff>159769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3175000" y="149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144546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2844800" y="1506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100101</xdr:rowOff>
    </xdr:from>
    <xdr:to>
      <xdr:col>11</xdr:col>
      <xdr:colOff>82550</xdr:colOff>
      <xdr:row>87</xdr:row>
      <xdr:rowOff>30251</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2286000" y="14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15028</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955800" y="149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109412</xdr:rowOff>
    </xdr:from>
    <xdr:to>
      <xdr:col>7</xdr:col>
      <xdr:colOff>31750</xdr:colOff>
      <xdr:row>86</xdr:row>
      <xdr:rowOff>39562</xdr:rowOff>
    </xdr:to>
    <xdr:sp macro="" textlink="">
      <xdr:nvSpPr>
        <xdr:cNvPr id="230" name="楕円 229">
          <a:extLst>
            <a:ext uri="{FF2B5EF4-FFF2-40B4-BE49-F238E27FC236}">
              <a16:creationId xmlns:a16="http://schemas.microsoft.com/office/drawing/2014/main" id="{00000000-0008-0000-0300-0000E6000000}"/>
            </a:ext>
          </a:extLst>
        </xdr:cNvPr>
        <xdr:cNvSpPr/>
      </xdr:nvSpPr>
      <xdr:spPr>
        <a:xfrm>
          <a:off x="1397000" y="14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24339</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066800" y="147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3" name="正方形/長方形 242">
          <a:extLst>
            <a:ext uri="{FF2B5EF4-FFF2-40B4-BE49-F238E27FC236}">
              <a16:creationId xmlns:a16="http://schemas.microsoft.com/office/drawing/2014/main" id="{00000000-0008-0000-0300-0000F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年度からほぼ横ばいであり、全国市平均、類似団体との比較においては、依然平均を下回っている状況である。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1" name="給与水準   （国との比較）グラフ枠">
          <a:extLst>
            <a:ext uri="{FF2B5EF4-FFF2-40B4-BE49-F238E27FC236}">
              <a16:creationId xmlns:a16="http://schemas.microsoft.com/office/drawing/2014/main" id="{00000000-0008-0000-0300-000005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3" name="給与水準   （国との比較）最小値テキスト">
          <a:extLst>
            <a:ext uri="{FF2B5EF4-FFF2-40B4-BE49-F238E27FC236}">
              <a16:creationId xmlns:a16="http://schemas.microsoft.com/office/drawing/2014/main" id="{00000000-0008-0000-0300-000007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5" name="給与水準   （国との比較）最大値テキスト">
          <a:extLst>
            <a:ext uri="{FF2B5EF4-FFF2-40B4-BE49-F238E27FC236}">
              <a16:creationId xmlns:a16="http://schemas.microsoft.com/office/drawing/2014/main" id="{00000000-0008-0000-0300-000009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68" name="給与水準   （国との比較）平均値テキスト">
          <a:extLst>
            <a:ext uri="{FF2B5EF4-FFF2-40B4-BE49-F238E27FC236}">
              <a16:creationId xmlns:a16="http://schemas.microsoft.com/office/drawing/2014/main" id="{00000000-0008-0000-0300-00000C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5290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a:off x="13512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9" name="フローチャート: 判断 278">
          <a:extLst>
            <a:ext uri="{FF2B5EF4-FFF2-40B4-BE49-F238E27FC236}">
              <a16:creationId xmlns:a16="http://schemas.microsoft.com/office/drawing/2014/main" id="{00000000-0008-0000-0300-000017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7" name="給与水準   （国との比較）該当値テキスト">
          <a:extLst>
            <a:ext uri="{FF2B5EF4-FFF2-40B4-BE49-F238E27FC236}">
              <a16:creationId xmlns:a16="http://schemas.microsoft.com/office/drawing/2014/main" id="{00000000-0008-0000-0300-00001F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4" name="楕円 293">
          <a:extLst>
            <a:ext uri="{FF2B5EF4-FFF2-40B4-BE49-F238E27FC236}">
              <a16:creationId xmlns:a16="http://schemas.microsoft.com/office/drawing/2014/main" id="{00000000-0008-0000-0300-000026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7" name="正方形/長方形 306">
          <a:extLst>
            <a:ext uri="{FF2B5EF4-FFF2-40B4-BE49-F238E27FC236}">
              <a16:creationId xmlns:a16="http://schemas.microsoft.com/office/drawing/2014/main" id="{00000000-0008-0000-0300-00003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人減少したが、人口減の影響もあり人口千人当たり職員数は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今後も、唐津市定員管理計画に基づき、適正な定員管理に努める。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80010</xdr:rowOff>
    </xdr:from>
    <xdr:to>
      <xdr:col>81</xdr:col>
      <xdr:colOff>44450</xdr:colOff>
      <xdr:row>67</xdr:row>
      <xdr:rowOff>124248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156716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162983</xdr:rowOff>
    </xdr:from>
    <xdr:to>
      <xdr:col>77</xdr:col>
      <xdr:colOff>44450</xdr:colOff>
      <xdr:row>67</xdr:row>
      <xdr:rowOff>80010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14786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118745</xdr:rowOff>
    </xdr:from>
    <xdr:to>
      <xdr:col>72</xdr:col>
      <xdr:colOff>203200</xdr:colOff>
      <xdr:row>66</xdr:row>
      <xdr:rowOff>162983</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14344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66</xdr:row>
      <xdr:rowOff>118745</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73448</xdr:rowOff>
    </xdr:from>
    <xdr:to>
      <xdr:col>81</xdr:col>
      <xdr:colOff>95250</xdr:colOff>
      <xdr:row>68</xdr:row>
      <xdr:rowOff>3598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1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140775</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145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29210</xdr:rowOff>
    </xdr:from>
    <xdr:to>
      <xdr:col>77</xdr:col>
      <xdr:colOff>95250</xdr:colOff>
      <xdr:row>67</xdr:row>
      <xdr:rowOff>130810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115587</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112183</xdr:rowOff>
    </xdr:from>
    <xdr:to>
      <xdr:col>73</xdr:col>
      <xdr:colOff>44450</xdr:colOff>
      <xdr:row>67</xdr:row>
      <xdr:rowOff>42333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27110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67945</xdr:rowOff>
    </xdr:from>
    <xdr:to>
      <xdr:col>68</xdr:col>
      <xdr:colOff>203200</xdr:colOff>
      <xdr:row>66</xdr:row>
      <xdr:rowOff>169545</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154322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年度は、旧緊急防災・減災事業債、臨時財政対策債等の元利償還金は減少したものの、分母に算入する普通交付税及び臨財債発行可能額が減少したため、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ポイント悪化した。また、類似団体との比較では、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ポイント上回っており、依然として高い比率である。今後も、唐津市財政計画の数値を目標に公債費の抑制に努めるとともに、公営企業の経営健全化による繰出金の削減を図るなど健全な財政運営に努める。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52494</xdr:rowOff>
    </xdr:from>
    <xdr:to>
      <xdr:col>81</xdr:col>
      <xdr:colOff>44450</xdr:colOff>
      <xdr:row>44</xdr:row>
      <xdr:rowOff>124883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5962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52494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102464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43</xdr:row>
      <xdr:rowOff>167640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28363</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46160</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年度は、地方債現在高の減などにより将来負担額が減少し、充当可能基金の増に伴い充当可能財源等が増加したため、比率は改善した。しかしながら、類似団体平均と比較すると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160806</xdr:rowOff>
    </xdr:from>
    <xdr:to>
      <xdr:col>81</xdr:col>
      <xdr:colOff>44450</xdr:colOff>
      <xdr:row>21</xdr:row>
      <xdr:rowOff>27275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6179800" y="358980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101315</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5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27275</xdr:rowOff>
    </xdr:from>
    <xdr:to>
      <xdr:col>77</xdr:col>
      <xdr:colOff>44450</xdr:colOff>
      <xdr:row>21</xdr:row>
      <xdr:rowOff>36467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5290800" y="36277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7741</xdr:rowOff>
    </xdr:from>
    <xdr:to>
      <xdr:col>72</xdr:col>
      <xdr:colOff>203200</xdr:colOff>
      <xdr:row>21</xdr:row>
      <xdr:rowOff>36467</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4401800" y="3608191"/>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7741</xdr:rowOff>
    </xdr:from>
    <xdr:to>
      <xdr:col>68</xdr:col>
      <xdr:colOff>152400</xdr:colOff>
      <xdr:row>21</xdr:row>
      <xdr:rowOff>43361</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3512800" y="36081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58118</xdr:rowOff>
    </xdr:from>
    <xdr:to>
      <xdr:col>68</xdr:col>
      <xdr:colOff>203200</xdr:colOff>
      <xdr:row>16</xdr:row>
      <xdr:rowOff>159718</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110006</xdr:rowOff>
    </xdr:from>
    <xdr:to>
      <xdr:col>81</xdr:col>
      <xdr:colOff>95250</xdr:colOff>
      <xdr:row>21</xdr:row>
      <xdr:rowOff>40156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9672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82083</xdr:rowOff>
    </xdr:from>
    <xdr:ext cx="762000" cy="25904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7106900" y="351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147925</xdr:rowOff>
    </xdr:from>
    <xdr:to>
      <xdr:col>77</xdr:col>
      <xdr:colOff>95250</xdr:colOff>
      <xdr:row>21</xdr:row>
      <xdr:rowOff>78075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129000" y="3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62852</xdr:rowOff>
    </xdr:from>
    <xdr:ext cx="7366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5798800" y="366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157117</xdr:rowOff>
    </xdr:from>
    <xdr:to>
      <xdr:col>73</xdr:col>
      <xdr:colOff>44450</xdr:colOff>
      <xdr:row>21</xdr:row>
      <xdr:rowOff>87267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5240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72044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909800" y="36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128391</xdr:rowOff>
    </xdr:from>
    <xdr:to>
      <xdr:col>68</xdr:col>
      <xdr:colOff>203200</xdr:colOff>
      <xdr:row>21</xdr:row>
      <xdr:rowOff>58541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4351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43318</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020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164011</xdr:rowOff>
    </xdr:from>
    <xdr:to>
      <xdr:col>64</xdr:col>
      <xdr:colOff>152400</xdr:colOff>
      <xdr:row>21</xdr:row>
      <xdr:rowOff>94161</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3462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78938</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3131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146050</xdr:rowOff>
    </xdr:from>
    <xdr:to>
      <xdr:col>24</xdr:col>
      <xdr:colOff>25400</xdr:colOff>
      <xdr:row>39</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24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107950</xdr:rowOff>
    </xdr:from>
    <xdr:to>
      <xdr:col>24</xdr:col>
      <xdr:colOff>114300</xdr:colOff>
      <xdr:row>39</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146050</xdr:rowOff>
    </xdr:from>
    <xdr:to>
      <xdr:col>24</xdr:col>
      <xdr:colOff>114300</xdr:colOff>
      <xdr:row>32</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1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152400</xdr:rowOff>
    </xdr:from>
    <xdr:to>
      <xdr:col>20</xdr:col>
      <xdr:colOff>38100</xdr:colOff>
      <xdr:row>36</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40</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42</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89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114300</xdr:rowOff>
    </xdr:from>
    <xdr:to>
      <xdr:col>20</xdr:col>
      <xdr:colOff>38100</xdr:colOff>
      <xdr:row>40</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152400</xdr:rowOff>
    </xdr:from>
    <xdr:to>
      <xdr:col>11</xdr:col>
      <xdr:colOff>60325</xdr:colOff>
      <xdr:row>40</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年度の物件費に係る経常収支比率は、西部学校給食センター（仮称）運営費や農村地域防災減災事業費などの増加の影響で、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45357</xdr:rowOff>
    </xdr:from>
    <xdr:to>
      <xdr:col>82</xdr:col>
      <xdr:colOff>107950</xdr:colOff>
      <xdr:row>21</xdr:row>
      <xdr:rowOff>118836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56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131734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45357</xdr:rowOff>
    </xdr:from>
    <xdr:to>
      <xdr:col>82</xdr:col>
      <xdr:colOff>196850</xdr:colOff>
      <xdr:row>14</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15</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109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64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117021</xdr:rowOff>
    </xdr:from>
    <xdr:to>
      <xdr:col>74</xdr:col>
      <xdr:colOff>31750</xdr:colOff>
      <xdr:row>16</xdr:row>
      <xdr:rowOff>47171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31948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16</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56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51707</xdr:rowOff>
    </xdr:from>
    <xdr:to>
      <xdr:col>82</xdr:col>
      <xdr:colOff>158750</xdr:colOff>
      <xdr:row>15</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68234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年度の扶助費に係る経常収支比率は、各種給付金給付事業費や障害福祉サービス費などの増加により、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ポイント上回った。今後も、子育て分野、高齢者福祉、障がい者福祉等各分野で増加が見込まれることから、適正な執行などにより、経費削減に努める。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まわ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057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110672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59</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59872</xdr:rowOff>
    </xdr:from>
    <xdr:to>
      <xdr:col>69</xdr:col>
      <xdr:colOff>142875</xdr:colOff>
      <xdr:row>58</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年度の補助費等に係る経常収支比率は、国民スポーツ大会・全国障害者スポーツ大会開催準備費等が増加したが、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教育・保育施設給付費など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167822</xdr:rowOff>
    </xdr:from>
    <xdr:to>
      <xdr:col>82</xdr:col>
      <xdr:colOff>107950</xdr:colOff>
      <xdr:row>40</xdr:row>
      <xdr:rowOff>169454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825672"/>
          <a:ext cx="0"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141531</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69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169454</xdr:rowOff>
    </xdr:from>
    <xdr:to>
      <xdr:col>82</xdr:col>
      <xdr:colOff>196850</xdr:colOff>
      <xdr:row>40</xdr:row>
      <xdr:rowOff>169454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2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82749</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167822</xdr:rowOff>
    </xdr:from>
    <xdr:to>
      <xdr:col>82</xdr:col>
      <xdr:colOff>196850</xdr:colOff>
      <xdr:row>33</xdr:row>
      <xdr:rowOff>167822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9434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5671800" y="58256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30316</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373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xdr:rowOff>
    </xdr:from>
    <xdr:to>
      <xdr:col>78</xdr:col>
      <xdr:colOff>69850</xdr:colOff>
      <xdr:row>34</xdr:row>
      <xdr:rowOff>100874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782800" y="5838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100874</xdr:rowOff>
    </xdr:from>
    <xdr:to>
      <xdr:col>73</xdr:col>
      <xdr:colOff>180975</xdr:colOff>
      <xdr:row>34</xdr:row>
      <xdr:rowOff>159657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893800" y="59301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154758</xdr:rowOff>
    </xdr:from>
    <xdr:to>
      <xdr:col>69</xdr:col>
      <xdr:colOff>92075</xdr:colOff>
      <xdr:row>34</xdr:row>
      <xdr:rowOff>159657</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004800" y="5812608"/>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164374</xdr:rowOff>
    </xdr:from>
    <xdr:to>
      <xdr:col>69</xdr:col>
      <xdr:colOff>142875</xdr:colOff>
      <xdr:row>37</xdr:row>
      <xdr:rowOff>94524</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79301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25599</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130084</xdr:rowOff>
    </xdr:from>
    <xdr:to>
      <xdr:col>78</xdr:col>
      <xdr:colOff>120650</xdr:colOff>
      <xdr:row>34</xdr:row>
      <xdr:rowOff>60234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70411</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5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50074</xdr:rowOff>
    </xdr:from>
    <xdr:to>
      <xdr:col>74</xdr:col>
      <xdr:colOff>31750</xdr:colOff>
      <xdr:row>34</xdr:row>
      <xdr:rowOff>151674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161851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103958</xdr:rowOff>
    </xdr:from>
    <xdr:to>
      <xdr:col>65</xdr:col>
      <xdr:colOff>53975</xdr:colOff>
      <xdr:row>34</xdr:row>
      <xdr:rowOff>34108</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44285</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地方債の現在高も高い水準で推移している。現在活用している地方債は、旧合併特例債など交付税算入額が大きいものが中心であり、実負担は軽減されているが、合併特例期間終了後の代替財源が今後の課題である。今後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a:extLst>
            <a:ext uri="{FF2B5EF4-FFF2-40B4-BE49-F238E27FC236}">
              <a16:creationId xmlns:a16="http://schemas.microsoft.com/office/drawing/2014/main" id="{00000000-0008-0000-0400-00007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6" name="公債費最小値テキスト">
          <a:extLst>
            <a:ext uri="{FF2B5EF4-FFF2-40B4-BE49-F238E27FC236}">
              <a16:creationId xmlns:a16="http://schemas.microsoft.com/office/drawing/2014/main" id="{00000000-0008-0000-0400-000078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8" name="公債費最大値テキスト">
          <a:extLst>
            <a:ext uri="{FF2B5EF4-FFF2-40B4-BE49-F238E27FC236}">
              <a16:creationId xmlns:a16="http://schemas.microsoft.com/office/drawing/2014/main" id="{00000000-0008-0000-0400-00007A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69850</xdr:rowOff>
    </xdr:from>
    <xdr:to>
      <xdr:col>24</xdr:col>
      <xdr:colOff>25400</xdr:colOff>
      <xdr:row>81</xdr:row>
      <xdr:rowOff>80736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987800" y="1395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136270</xdr:rowOff>
    </xdr:from>
    <xdr:ext cx="762000" cy="259045"/>
    <xdr:sp macro="" textlink="">
      <xdr:nvSpPr>
        <xdr:cNvPr id="381" name="公債費平均値テキスト">
          <a:extLst>
            <a:ext uri="{FF2B5EF4-FFF2-40B4-BE49-F238E27FC236}">
              <a16:creationId xmlns:a16="http://schemas.microsoft.com/office/drawing/2014/main" id="{00000000-0008-0000-0400-00007D010000}"/>
            </a:ext>
          </a:extLst>
        </xdr:cNvPr>
        <xdr:cNvSpPr txBox="1"/>
      </xdr:nvSpPr>
      <xdr:spPr>
        <a:xfrm>
          <a:off x="4914900" y="1333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81</xdr:row>
      <xdr:rowOff>80736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098800" y="1380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125384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15421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2209800" y="1380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100891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132443</xdr:rowOff>
    </xdr:from>
    <xdr:to>
      <xdr:col>11</xdr:col>
      <xdr:colOff>9525</xdr:colOff>
      <xdr:row>81</xdr:row>
      <xdr:rowOff>15421</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1320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92" name="フローチャート: 判断 391">
          <a:extLst>
            <a:ext uri="{FF2B5EF4-FFF2-40B4-BE49-F238E27FC236}">
              <a16:creationId xmlns:a16="http://schemas.microsoft.com/office/drawing/2014/main" id="{00000000-0008-0000-0400-000088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19050</xdr:rowOff>
    </xdr:from>
    <xdr:to>
      <xdr:col>24</xdr:col>
      <xdr:colOff>76200</xdr:colOff>
      <xdr:row>81</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162577</xdr:rowOff>
    </xdr:from>
    <xdr:ext cx="762000" cy="259045"/>
    <xdr:sp macro="" textlink="">
      <xdr:nvSpPr>
        <xdr:cNvPr id="400" name="公債費該当値テキスト">
          <a:extLst>
            <a:ext uri="{FF2B5EF4-FFF2-40B4-BE49-F238E27FC236}">
              <a16:creationId xmlns:a16="http://schemas.microsoft.com/office/drawing/2014/main" id="{00000000-0008-0000-0400-000090010000}"/>
            </a:ext>
          </a:extLst>
        </xdr:cNvPr>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29936</xdr:rowOff>
    </xdr:from>
    <xdr:to>
      <xdr:col>20</xdr:col>
      <xdr:colOff>38100</xdr:colOff>
      <xdr:row>81</xdr:row>
      <xdr:rowOff>131536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116313</xdr:rowOff>
    </xdr:from>
    <xdr:ext cx="7366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136071</xdr:rowOff>
    </xdr:from>
    <xdr:to>
      <xdr:col>11</xdr:col>
      <xdr:colOff>60325</xdr:colOff>
      <xdr:row>81</xdr:row>
      <xdr:rowOff>66221</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50998</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7" name="楕円 406">
          <a:extLst>
            <a:ext uri="{FF2B5EF4-FFF2-40B4-BE49-F238E27FC236}">
              <a16:creationId xmlns:a16="http://schemas.microsoft.com/office/drawing/2014/main" id="{00000000-0008-0000-0400-000097010000}"/>
            </a:ext>
          </a:extLst>
        </xdr:cNvPr>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この要因については、各項目に記載したとおりであるが、扶助費や物件費の増加が主な要因である。また、類似団体と比較して数値が低いということは、言い換えれば公債費の占める割合が高いということであり、今後は、事業の選択と集中により公債費の抑制に努める。</a:t>
          </a:r>
        </a:p>
      </xdr:txBody>
    </xdr:sp>
    <xdr:clientData/>
  </xdr:twoCellAnchor>
  <xdr:oneCellAnchor>
    <xdr:from>
      <xdr:col>62</xdr:col>
      <xdr:colOff>6350</xdr:colOff>
      <xdr:row>69</xdr:row>
      <xdr:rowOff>107950</xdr:rowOff>
    </xdr:from>
    <xdr:ext cx="298543" cy="225703"/>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722860"/>
          <a:ext cx="0" cy="1289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78994</xdr:rowOff>
    </xdr:from>
    <xdr:to>
      <xdr:col>82</xdr:col>
      <xdr:colOff>107950</xdr:colOff>
      <xdr:row>74</xdr:row>
      <xdr:rowOff>35560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5948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39133</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412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131572</xdr:rowOff>
    </xdr:from>
    <xdr:to>
      <xdr:col>78</xdr:col>
      <xdr:colOff>69850</xdr:colOff>
      <xdr:row>73</xdr:row>
      <xdr:rowOff>78994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475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131572</xdr:rowOff>
    </xdr:from>
    <xdr:to>
      <xdr:col>73</xdr:col>
      <xdr:colOff>180975</xdr:colOff>
      <xdr:row>75</xdr:row>
      <xdr:rowOff>10414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47597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76</xdr:row>
      <xdr:rowOff>94996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28691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14478</xdr:rowOff>
    </xdr:from>
    <xdr:to>
      <xdr:col>69</xdr:col>
      <xdr:colOff>142875</xdr:colOff>
      <xdr:row>79</xdr:row>
      <xdr:rowOff>116078</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64787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28194</xdr:rowOff>
    </xdr:from>
    <xdr:to>
      <xdr:col>78</xdr:col>
      <xdr:colOff>120650</xdr:colOff>
      <xdr:row>73</xdr:row>
      <xdr:rowOff>129794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139971</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3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80772</xdr:rowOff>
    </xdr:from>
    <xdr:to>
      <xdr:col>74</xdr:col>
      <xdr:colOff>31750</xdr:colOff>
      <xdr:row>73</xdr:row>
      <xdr:rowOff>10922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21099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156489</xdr:rowOff>
    </xdr:from>
    <xdr:to>
      <xdr:col>29</xdr:col>
      <xdr:colOff>127000</xdr:colOff>
      <xdr:row>14</xdr:row>
      <xdr:rowOff>74803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2964"/>
          <a:ext cx="647700" cy="8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62641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1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74803</xdr:rowOff>
    </xdr:from>
    <xdr:to>
      <xdr:col>26</xdr:col>
      <xdr:colOff>50800</xdr:colOff>
      <xdr:row>15</xdr:row>
      <xdr:rowOff>6642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22728"/>
          <a:ext cx="698500" cy="10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6642</xdr:rowOff>
    </xdr:from>
    <xdr:to>
      <xdr:col>22</xdr:col>
      <xdr:colOff>114300</xdr:colOff>
      <xdr:row>15</xdr:row>
      <xdr:rowOff>61620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6017"/>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148747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10071</xdr:rowOff>
    </xdr:from>
    <xdr:to>
      <xdr:col>18</xdr:col>
      <xdr:colOff>177800</xdr:colOff>
      <xdr:row>15</xdr:row>
      <xdr:rowOff>61620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29446"/>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35475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105689</xdr:rowOff>
    </xdr:from>
    <xdr:to>
      <xdr:col>29</xdr:col>
      <xdr:colOff>177800</xdr:colOff>
      <xdr:row>14</xdr:row>
      <xdr:rowOff>35839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122216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24003</xdr:rowOff>
    </xdr:from>
    <xdr:to>
      <xdr:col>26</xdr:col>
      <xdr:colOff>101600</xdr:colOff>
      <xdr:row>14</xdr:row>
      <xdr:rowOff>125603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7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135780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127292</xdr:rowOff>
    </xdr:from>
    <xdr:to>
      <xdr:col>22</xdr:col>
      <xdr:colOff>165100</xdr:colOff>
      <xdr:row>15</xdr:row>
      <xdr:rowOff>57442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67619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10820</xdr:rowOff>
    </xdr:from>
    <xdr:to>
      <xdr:col>19</xdr:col>
      <xdr:colOff>38100</xdr:colOff>
      <xdr:row>15</xdr:row>
      <xdr:rowOff>112420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122597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130721</xdr:rowOff>
    </xdr:from>
    <xdr:to>
      <xdr:col>15</xdr:col>
      <xdr:colOff>101600</xdr:colOff>
      <xdr:row>15</xdr:row>
      <xdr:rowOff>60871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71048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212170</xdr:rowOff>
    </xdr:from>
    <xdr:to>
      <xdr:col>29</xdr:col>
      <xdr:colOff>127000</xdr:colOff>
      <xdr:row>33</xdr:row>
      <xdr:rowOff>272781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36720"/>
          <a:ext cx="647700" cy="6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272781</xdr:rowOff>
    </xdr:from>
    <xdr:to>
      <xdr:col>26</xdr:col>
      <xdr:colOff>50800</xdr:colOff>
      <xdr:row>34</xdr:row>
      <xdr:rowOff>78308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197331"/>
          <a:ext cx="698500" cy="14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329488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78308</xdr:rowOff>
    </xdr:from>
    <xdr:to>
      <xdr:col>22</xdr:col>
      <xdr:colOff>114300</xdr:colOff>
      <xdr:row>34</xdr:row>
      <xdr:rowOff>127621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45758"/>
          <a:ext cx="698500" cy="4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107549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127621</xdr:rowOff>
    </xdr:from>
    <xdr:to>
      <xdr:col>18</xdr:col>
      <xdr:colOff>177800</xdr:colOff>
      <xdr:row>34</xdr:row>
      <xdr:rowOff>191237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95071"/>
          <a:ext cx="698500" cy="6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208819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185633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161370</xdr:rowOff>
    </xdr:from>
    <xdr:to>
      <xdr:col>29</xdr:col>
      <xdr:colOff>177800</xdr:colOff>
      <xdr:row>33</xdr:row>
      <xdr:rowOff>262970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08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108047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3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221981</xdr:rowOff>
    </xdr:from>
    <xdr:to>
      <xdr:col>26</xdr:col>
      <xdr:colOff>101600</xdr:colOff>
      <xdr:row>33</xdr:row>
      <xdr:rowOff>323581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146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162308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1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27508</xdr:rowOff>
    </xdr:from>
    <xdr:to>
      <xdr:col>22</xdr:col>
      <xdr:colOff>165100</xdr:colOff>
      <xdr:row>34</xdr:row>
      <xdr:rowOff>129108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9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139285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76821</xdr:rowOff>
    </xdr:from>
    <xdr:to>
      <xdr:col>19</xdr:col>
      <xdr:colOff>38100</xdr:colOff>
      <xdr:row>34</xdr:row>
      <xdr:rowOff>178421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4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188598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1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140437</xdr:rowOff>
    </xdr:from>
    <xdr:to>
      <xdr:col>15</xdr:col>
      <xdr:colOff>101600</xdr:colOff>
      <xdr:row>34</xdr:row>
      <xdr:rowOff>242036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078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252214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66205</xdr:rowOff>
    </xdr:from>
    <xdr:to>
      <xdr:col>24</xdr:col>
      <xdr:colOff>63500</xdr:colOff>
      <xdr:row>33</xdr:row>
      <xdr:rowOff>7645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2605"/>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60850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61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66205</xdr:rowOff>
    </xdr:from>
    <xdr:to>
      <xdr:col>19</xdr:col>
      <xdr:colOff>177800</xdr:colOff>
      <xdr:row>34</xdr:row>
      <xdr:rowOff>368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2605"/>
          <a:ext cx="889000" cy="2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123736</xdr:rowOff>
    </xdr:from>
    <xdr:to>
      <xdr:col>15</xdr:col>
      <xdr:colOff>50800</xdr:colOff>
      <xdr:row>34</xdr:row>
      <xdr:rowOff>368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81586"/>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102226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55766</xdr:rowOff>
    </xdr:from>
    <xdr:to>
      <xdr:col>10</xdr:col>
      <xdr:colOff>114300</xdr:colOff>
      <xdr:row>33</xdr:row>
      <xdr:rowOff>123736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13616"/>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111523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128295</xdr:rowOff>
    </xdr:from>
    <xdr:to>
      <xdr:col>24</xdr:col>
      <xdr:colOff>114300</xdr:colOff>
      <xdr:row>33</xdr:row>
      <xdr:rowOff>58445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151172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15405</xdr:rowOff>
    </xdr:from>
    <xdr:to>
      <xdr:col>20</xdr:col>
      <xdr:colOff>38100</xdr:colOff>
      <xdr:row>32</xdr:row>
      <xdr:rowOff>117005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133532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121018</xdr:rowOff>
    </xdr:from>
    <xdr:to>
      <xdr:col>15</xdr:col>
      <xdr:colOff>101600</xdr:colOff>
      <xdr:row>34</xdr:row>
      <xdr:rowOff>51168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67695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72936</xdr:rowOff>
    </xdr:from>
    <xdr:to>
      <xdr:col>10</xdr:col>
      <xdr:colOff>165100</xdr:colOff>
      <xdr:row>34</xdr:row>
      <xdr:rowOff>3086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4966</xdr:rowOff>
    </xdr:from>
    <xdr:to>
      <xdr:col>6</xdr:col>
      <xdr:colOff>38100</xdr:colOff>
      <xdr:row>33</xdr:row>
      <xdr:rowOff>106566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123093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15818</xdr:rowOff>
    </xdr:from>
    <xdr:to>
      <xdr:col>24</xdr:col>
      <xdr:colOff>63500</xdr:colOff>
      <xdr:row>50</xdr:row>
      <xdr:rowOff>154883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588318"/>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8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154883</xdr:rowOff>
    </xdr:from>
    <xdr:to>
      <xdr:col>19</xdr:col>
      <xdr:colOff>177800</xdr:colOff>
      <xdr:row>52</xdr:row>
      <xdr:rowOff>29134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27383"/>
          <a:ext cx="889000" cy="2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118019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29134</xdr:rowOff>
    </xdr:from>
    <xdr:to>
      <xdr:col>15</xdr:col>
      <xdr:colOff>50800</xdr:colOff>
      <xdr:row>53</xdr:row>
      <xdr:rowOff>5759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944534"/>
          <a:ext cx="889000" cy="1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42943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5759</xdr:rowOff>
    </xdr:from>
    <xdr:to>
      <xdr:col>10</xdr:col>
      <xdr:colOff>114300</xdr:colOff>
      <xdr:row>54</xdr:row>
      <xdr:rowOff>29514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092609"/>
          <a:ext cx="889000" cy="1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71232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136468</xdr:rowOff>
    </xdr:from>
    <xdr:to>
      <xdr:col>24</xdr:col>
      <xdr:colOff>114300</xdr:colOff>
      <xdr:row>50</xdr:row>
      <xdr:rowOff>66618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5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89495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49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104083</xdr:rowOff>
    </xdr:from>
    <xdr:to>
      <xdr:col>20</xdr:col>
      <xdr:colOff>38100</xdr:colOff>
      <xdr:row>51</xdr:row>
      <xdr:rowOff>34233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6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50760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45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149784</xdr:rowOff>
    </xdr:from>
    <xdr:to>
      <xdr:col>15</xdr:col>
      <xdr:colOff>101600</xdr:colOff>
      <xdr:row>52</xdr:row>
      <xdr:rowOff>79934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8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96461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6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126409</xdr:rowOff>
    </xdr:from>
    <xdr:to>
      <xdr:col>10</xdr:col>
      <xdr:colOff>165100</xdr:colOff>
      <xdr:row>53</xdr:row>
      <xdr:rowOff>56559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73086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150164</xdr:rowOff>
    </xdr:from>
    <xdr:to>
      <xdr:col>6</xdr:col>
      <xdr:colOff>38100</xdr:colOff>
      <xdr:row>54</xdr:row>
      <xdr:rowOff>80314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96841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20507</xdr:rowOff>
    </xdr:from>
    <xdr:to>
      <xdr:col>24</xdr:col>
      <xdr:colOff>63500</xdr:colOff>
      <xdr:row>78</xdr:row>
      <xdr:rowOff>37698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93607"/>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37698</xdr:rowOff>
    </xdr:from>
    <xdr:to>
      <xdr:col>19</xdr:col>
      <xdr:colOff>177800</xdr:colOff>
      <xdr:row>78</xdr:row>
      <xdr:rowOff>43049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0798"/>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37654</xdr:rowOff>
    </xdr:from>
    <xdr:to>
      <xdr:col>15</xdr:col>
      <xdr:colOff>50800</xdr:colOff>
      <xdr:row>78</xdr:row>
      <xdr:rowOff>43049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075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37654</xdr:rowOff>
    </xdr:from>
    <xdr:to>
      <xdr:col>10</xdr:col>
      <xdr:colOff>114300</xdr:colOff>
      <xdr:row>78</xdr:row>
      <xdr:rowOff>44968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075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141157</xdr:rowOff>
    </xdr:from>
    <xdr:to>
      <xdr:col>24</xdr:col>
      <xdr:colOff>114300</xdr:colOff>
      <xdr:row>78</xdr:row>
      <xdr:rowOff>71307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158348</xdr:rowOff>
    </xdr:from>
    <xdr:to>
      <xdr:col>20</xdr:col>
      <xdr:colOff>38100</xdr:colOff>
      <xdr:row>78</xdr:row>
      <xdr:rowOff>88498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79625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163699</xdr:rowOff>
    </xdr:from>
    <xdr:to>
      <xdr:col>15</xdr:col>
      <xdr:colOff>101600</xdr:colOff>
      <xdr:row>78</xdr:row>
      <xdr:rowOff>93849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84976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158304</xdr:rowOff>
    </xdr:from>
    <xdr:to>
      <xdr:col>10</xdr:col>
      <xdr:colOff>165100</xdr:colOff>
      <xdr:row>78</xdr:row>
      <xdr:rowOff>88454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79581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165618</xdr:rowOff>
    </xdr:from>
    <xdr:to>
      <xdr:col>6</xdr:col>
      <xdr:colOff>38100</xdr:colOff>
      <xdr:row>78</xdr:row>
      <xdr:rowOff>95768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149578</xdr:rowOff>
    </xdr:from>
    <xdr:to>
      <xdr:col>24</xdr:col>
      <xdr:colOff>63500</xdr:colOff>
      <xdr:row>95</xdr:row>
      <xdr:rowOff>66466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65878"/>
          <a:ext cx="8382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03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35246</xdr:rowOff>
    </xdr:from>
    <xdr:to>
      <xdr:col>19</xdr:col>
      <xdr:colOff>177800</xdr:colOff>
      <xdr:row>95</xdr:row>
      <xdr:rowOff>66466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51546"/>
          <a:ext cx="889000" cy="20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144431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7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35246</xdr:rowOff>
    </xdr:from>
    <xdr:to>
      <xdr:col>15</xdr:col>
      <xdr:colOff>50800</xdr:colOff>
      <xdr:row>96</xdr:row>
      <xdr:rowOff>116039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51546"/>
          <a:ext cx="889000" cy="4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94514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116039</xdr:rowOff>
    </xdr:from>
    <xdr:to>
      <xdr:col>10</xdr:col>
      <xdr:colOff>114300</xdr:colOff>
      <xdr:row>96</xdr:row>
      <xdr:rowOff>154298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5239"/>
          <a:ext cx="8890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86529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32776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98778</xdr:rowOff>
    </xdr:from>
    <xdr:to>
      <xdr:col>24</xdr:col>
      <xdr:colOff>114300</xdr:colOff>
      <xdr:row>95</xdr:row>
      <xdr:rowOff>28928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121655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15666</xdr:rowOff>
    </xdr:from>
    <xdr:to>
      <xdr:col>20</xdr:col>
      <xdr:colOff>38100</xdr:colOff>
      <xdr:row>95</xdr:row>
      <xdr:rowOff>117266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133793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155896</xdr:rowOff>
    </xdr:from>
    <xdr:to>
      <xdr:col>15</xdr:col>
      <xdr:colOff>101600</xdr:colOff>
      <xdr:row>94</xdr:row>
      <xdr:rowOff>86046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102573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7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65239</xdr:rowOff>
    </xdr:from>
    <xdr:to>
      <xdr:col>10</xdr:col>
      <xdr:colOff>165100</xdr:colOff>
      <xdr:row>96</xdr:row>
      <xdr:rowOff>166839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11916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9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103498</xdr:rowOff>
    </xdr:from>
    <xdr:to>
      <xdr:col>6</xdr:col>
      <xdr:colOff>38100</xdr:colOff>
      <xdr:row>97</xdr:row>
      <xdr:rowOff>33648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50175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58874</xdr:rowOff>
    </xdr:from>
    <xdr:to>
      <xdr:col>55</xdr:col>
      <xdr:colOff>0</xdr:colOff>
      <xdr:row>37</xdr:row>
      <xdr:rowOff>129674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2524"/>
          <a:ext cx="8382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98966</xdr:rowOff>
    </xdr:from>
    <xdr:to>
      <xdr:col>50</xdr:col>
      <xdr:colOff>114300</xdr:colOff>
      <xdr:row>37</xdr:row>
      <xdr:rowOff>129674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442616"/>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34228</xdr:rowOff>
    </xdr:from>
    <xdr:to>
      <xdr:col>45</xdr:col>
      <xdr:colOff>177800</xdr:colOff>
      <xdr:row>37</xdr:row>
      <xdr:rowOff>98966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49178"/>
          <a:ext cx="889000" cy="109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34228</xdr:rowOff>
    </xdr:from>
    <xdr:to>
      <xdr:col>41</xdr:col>
      <xdr:colOff>50800</xdr:colOff>
      <xdr:row>39</xdr:row>
      <xdr:rowOff>85217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49178"/>
          <a:ext cx="889000" cy="14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8074</xdr:rowOff>
    </xdr:from>
    <xdr:to>
      <xdr:col>55</xdr:col>
      <xdr:colOff>50800</xdr:colOff>
      <xdr:row>37</xdr:row>
      <xdr:rowOff>109674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157951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78874</xdr:rowOff>
    </xdr:from>
    <xdr:to>
      <xdr:col>50</xdr:col>
      <xdr:colOff>165100</xdr:colOff>
      <xdr:row>38</xdr:row>
      <xdr:rowOff>9024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1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48166</xdr:rowOff>
    </xdr:from>
    <xdr:to>
      <xdr:col>46</xdr:col>
      <xdr:colOff>38100</xdr:colOff>
      <xdr:row>37</xdr:row>
      <xdr:rowOff>149766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154878</xdr:rowOff>
    </xdr:from>
    <xdr:to>
      <xdr:col>41</xdr:col>
      <xdr:colOff>101600</xdr:colOff>
      <xdr:row>31</xdr:row>
      <xdr:rowOff>85028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76155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9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34417</xdr:rowOff>
    </xdr:from>
    <xdr:to>
      <xdr:col>36</xdr:col>
      <xdr:colOff>165100</xdr:colOff>
      <xdr:row>39</xdr:row>
      <xdr:rowOff>136017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127144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23310</xdr:rowOff>
    </xdr:from>
    <xdr:to>
      <xdr:col>54</xdr:col>
      <xdr:colOff>189865</xdr:colOff>
      <xdr:row>59</xdr:row>
      <xdr:rowOff>139749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9453060"/>
          <a:ext cx="1270" cy="80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143576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139749</xdr:rowOff>
    </xdr:from>
    <xdr:to>
      <xdr:col>55</xdr:col>
      <xdr:colOff>88900</xdr:colOff>
      <xdr:row>59</xdr:row>
      <xdr:rowOff>139749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141437</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92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23310</xdr:rowOff>
    </xdr:from>
    <xdr:to>
      <xdr:col>55</xdr:col>
      <xdr:colOff>88900</xdr:colOff>
      <xdr:row>55</xdr:row>
      <xdr:rowOff>23310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45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64507</xdr:rowOff>
    </xdr:from>
    <xdr:to>
      <xdr:col>55</xdr:col>
      <xdr:colOff>0</xdr:colOff>
      <xdr:row>55</xdr:row>
      <xdr:rowOff>23310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22807"/>
          <a:ext cx="8382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86334</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107907</xdr:rowOff>
    </xdr:from>
    <xdr:to>
      <xdr:col>55</xdr:col>
      <xdr:colOff>50800</xdr:colOff>
      <xdr:row>58</xdr:row>
      <xdr:rowOff>38057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133316</xdr:rowOff>
    </xdr:from>
    <xdr:to>
      <xdr:col>50</xdr:col>
      <xdr:colOff>114300</xdr:colOff>
      <xdr:row>54</xdr:row>
      <xdr:rowOff>64507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05816"/>
          <a:ext cx="889000" cy="6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81715</xdr:rowOff>
    </xdr:from>
    <xdr:to>
      <xdr:col>50</xdr:col>
      <xdr:colOff>165100</xdr:colOff>
      <xdr:row>58</xdr:row>
      <xdr:rowOff>11865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133316</xdr:rowOff>
    </xdr:from>
    <xdr:to>
      <xdr:col>45</xdr:col>
      <xdr:colOff>177800</xdr:colOff>
      <xdr:row>55</xdr:row>
      <xdr:rowOff>86551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05816"/>
          <a:ext cx="889000" cy="8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27162</xdr:rowOff>
    </xdr:from>
    <xdr:to>
      <xdr:col>46</xdr:col>
      <xdr:colOff>38100</xdr:colOff>
      <xdr:row>57</xdr:row>
      <xdr:rowOff>128762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9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86551</xdr:rowOff>
    </xdr:from>
    <xdr:to>
      <xdr:col>41</xdr:col>
      <xdr:colOff>50800</xdr:colOff>
      <xdr:row>55</xdr:row>
      <xdr:rowOff>169287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16301"/>
          <a:ext cx="889000" cy="8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27570</xdr:rowOff>
    </xdr:from>
    <xdr:to>
      <xdr:col>41</xdr:col>
      <xdr:colOff>101600</xdr:colOff>
      <xdr:row>56</xdr:row>
      <xdr:rowOff>129170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120297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39081</xdr:rowOff>
    </xdr:from>
    <xdr:to>
      <xdr:col>36</xdr:col>
      <xdr:colOff>165100</xdr:colOff>
      <xdr:row>56</xdr:row>
      <xdr:rowOff>140681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131808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143960</xdr:rowOff>
    </xdr:from>
    <xdr:to>
      <xdr:col>55</xdr:col>
      <xdr:colOff>50800</xdr:colOff>
      <xdr:row>55</xdr:row>
      <xdr:rowOff>74110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96987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13707</xdr:rowOff>
    </xdr:from>
    <xdr:to>
      <xdr:col>50</xdr:col>
      <xdr:colOff>165100</xdr:colOff>
      <xdr:row>54</xdr:row>
      <xdr:rowOff>115307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2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131834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82516</xdr:rowOff>
    </xdr:from>
    <xdr:to>
      <xdr:col>46</xdr:col>
      <xdr:colOff>38100</xdr:colOff>
      <xdr:row>51</xdr:row>
      <xdr:rowOff>12666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29193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43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35751</xdr:rowOff>
    </xdr:from>
    <xdr:to>
      <xdr:col>41</xdr:col>
      <xdr:colOff>101600</xdr:colOff>
      <xdr:row>55</xdr:row>
      <xdr:rowOff>137351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153878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118487</xdr:rowOff>
    </xdr:from>
    <xdr:to>
      <xdr:col>36</xdr:col>
      <xdr:colOff>165100</xdr:colOff>
      <xdr:row>56</xdr:row>
      <xdr:rowOff>48637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65164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2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8072</xdr:rowOff>
    </xdr:from>
    <xdr:to>
      <xdr:col>55</xdr:col>
      <xdr:colOff>0</xdr:colOff>
      <xdr:row>74</xdr:row>
      <xdr:rowOff>78253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352472"/>
          <a:ext cx="838200" cy="4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57086</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1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78253</xdr:rowOff>
    </xdr:from>
    <xdr:to>
      <xdr:col>50</xdr:col>
      <xdr:colOff>114300</xdr:colOff>
      <xdr:row>75</xdr:row>
      <xdr:rowOff>7478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765553"/>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64401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7478</xdr:rowOff>
    </xdr:from>
    <xdr:to>
      <xdr:col>45</xdr:col>
      <xdr:colOff>177800</xdr:colOff>
      <xdr:row>75</xdr:row>
      <xdr:rowOff>102987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66228"/>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113321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100106</xdr:rowOff>
    </xdr:from>
    <xdr:to>
      <xdr:col>41</xdr:col>
      <xdr:colOff>50800</xdr:colOff>
      <xdr:row>75</xdr:row>
      <xdr:rowOff>102987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95885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128722</xdr:rowOff>
    </xdr:from>
    <xdr:to>
      <xdr:col>55</xdr:col>
      <xdr:colOff>50800</xdr:colOff>
      <xdr:row>72</xdr:row>
      <xdr:rowOff>58872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3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81749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2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27453</xdr:rowOff>
    </xdr:from>
    <xdr:to>
      <xdr:col>50</xdr:col>
      <xdr:colOff>165100</xdr:colOff>
      <xdr:row>74</xdr:row>
      <xdr:rowOff>129053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145580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4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128128</xdr:rowOff>
    </xdr:from>
    <xdr:to>
      <xdr:col>46</xdr:col>
      <xdr:colOff>38100</xdr:colOff>
      <xdr:row>75</xdr:row>
      <xdr:rowOff>58278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74805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52187</xdr:rowOff>
    </xdr:from>
    <xdr:to>
      <xdr:col>41</xdr:col>
      <xdr:colOff>101600</xdr:colOff>
      <xdr:row>75</xdr:row>
      <xdr:rowOff>153786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10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144915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0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49306</xdr:rowOff>
    </xdr:from>
    <xdr:to>
      <xdr:col>36</xdr:col>
      <xdr:colOff>165100</xdr:colOff>
      <xdr:row>75</xdr:row>
      <xdr:rowOff>150906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142034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90165</xdr:rowOff>
    </xdr:from>
    <xdr:to>
      <xdr:col>54</xdr:col>
      <xdr:colOff>189865</xdr:colOff>
      <xdr:row>98</xdr:row>
      <xdr:rowOff>129256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377915"/>
          <a:ext cx="1270" cy="55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133083</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129256</xdr:rowOff>
    </xdr:from>
    <xdr:to>
      <xdr:col>55</xdr:col>
      <xdr:colOff>88900</xdr:colOff>
      <xdr:row>98</xdr:row>
      <xdr:rowOff>129256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36842</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61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90165</xdr:rowOff>
    </xdr:from>
    <xdr:to>
      <xdr:col>55</xdr:col>
      <xdr:colOff>88900</xdr:colOff>
      <xdr:row>95</xdr:row>
      <xdr:rowOff>90165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72706</xdr:rowOff>
    </xdr:from>
    <xdr:to>
      <xdr:col>55</xdr:col>
      <xdr:colOff>0</xdr:colOff>
      <xdr:row>96</xdr:row>
      <xdr:rowOff>59404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360456"/>
          <a:ext cx="838200" cy="15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88230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47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109803</xdr:rowOff>
    </xdr:from>
    <xdr:to>
      <xdr:col>55</xdr:col>
      <xdr:colOff>50800</xdr:colOff>
      <xdr:row>97</xdr:row>
      <xdr:rowOff>39953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6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116111</xdr:rowOff>
    </xdr:from>
    <xdr:to>
      <xdr:col>50</xdr:col>
      <xdr:colOff>114300</xdr:colOff>
      <xdr:row>95</xdr:row>
      <xdr:rowOff>72706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546611"/>
          <a:ext cx="889000" cy="8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126262</xdr:rowOff>
    </xdr:from>
    <xdr:to>
      <xdr:col>50</xdr:col>
      <xdr:colOff>165100</xdr:colOff>
      <xdr:row>97</xdr:row>
      <xdr:rowOff>56412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116111</xdr:rowOff>
    </xdr:from>
    <xdr:to>
      <xdr:col>45</xdr:col>
      <xdr:colOff>177800</xdr:colOff>
      <xdr:row>94</xdr:row>
      <xdr:rowOff>127899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546611"/>
          <a:ext cx="889000" cy="69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52225</xdr:rowOff>
    </xdr:from>
    <xdr:to>
      <xdr:col>46</xdr:col>
      <xdr:colOff>38100</xdr:colOff>
      <xdr:row>96</xdr:row>
      <xdr:rowOff>153825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144952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127899</xdr:rowOff>
    </xdr:from>
    <xdr:to>
      <xdr:col>41</xdr:col>
      <xdr:colOff>50800</xdr:colOff>
      <xdr:row>95</xdr:row>
      <xdr:rowOff>50688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44199"/>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57167</xdr:rowOff>
    </xdr:from>
    <xdr:to>
      <xdr:col>41</xdr:col>
      <xdr:colOff>101600</xdr:colOff>
      <xdr:row>96</xdr:row>
      <xdr:rowOff>158767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147222</xdr:rowOff>
    </xdr:from>
    <xdr:to>
      <xdr:col>36</xdr:col>
      <xdr:colOff>165100</xdr:colOff>
      <xdr:row>96</xdr:row>
      <xdr:rowOff>77372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68499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8604</xdr:rowOff>
    </xdr:from>
    <xdr:to>
      <xdr:col>55</xdr:col>
      <xdr:colOff>50800</xdr:colOff>
      <xdr:row>96</xdr:row>
      <xdr:rowOff>110204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31481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3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21906</xdr:rowOff>
    </xdr:from>
    <xdr:to>
      <xdr:col>50</xdr:col>
      <xdr:colOff>165100</xdr:colOff>
      <xdr:row>95</xdr:row>
      <xdr:rowOff>123506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140033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65311</xdr:rowOff>
    </xdr:from>
    <xdr:to>
      <xdr:col>46</xdr:col>
      <xdr:colOff>38100</xdr:colOff>
      <xdr:row>90</xdr:row>
      <xdr:rowOff>166911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4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11988</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50795" y="1527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77099</xdr:rowOff>
    </xdr:from>
    <xdr:to>
      <xdr:col>41</xdr:col>
      <xdr:colOff>101600</xdr:colOff>
      <xdr:row>95</xdr:row>
      <xdr:rowOff>7249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23776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171338</xdr:rowOff>
    </xdr:from>
    <xdr:to>
      <xdr:col>36</xdr:col>
      <xdr:colOff>165100</xdr:colOff>
      <xdr:row>95</xdr:row>
      <xdr:rowOff>101488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2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118015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56566</xdr:rowOff>
    </xdr:from>
    <xdr:to>
      <xdr:col>85</xdr:col>
      <xdr:colOff>127000</xdr:colOff>
      <xdr:row>33</xdr:row>
      <xdr:rowOff>139776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5371516"/>
          <a:ext cx="838200" cy="4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97731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69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139776</xdr:rowOff>
    </xdr:from>
    <xdr:to>
      <xdr:col>81</xdr:col>
      <xdr:colOff>50800</xdr:colOff>
      <xdr:row>36</xdr:row>
      <xdr:rowOff>79731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5797626"/>
          <a:ext cx="889000" cy="4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89044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54889</xdr:rowOff>
    </xdr:from>
    <xdr:to>
      <xdr:col>76</xdr:col>
      <xdr:colOff>114300</xdr:colOff>
      <xdr:row>36</xdr:row>
      <xdr:rowOff>79731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227089"/>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115011</xdr:rowOff>
    </xdr:from>
    <xdr:to>
      <xdr:col>71</xdr:col>
      <xdr:colOff>177800</xdr:colOff>
      <xdr:row>36</xdr:row>
      <xdr:rowOff>54889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5944311"/>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99788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138574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5766</xdr:rowOff>
    </xdr:from>
    <xdr:to>
      <xdr:col>85</xdr:col>
      <xdr:colOff>177800</xdr:colOff>
      <xdr:row>31</xdr:row>
      <xdr:rowOff>107366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5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130243</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52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88976</xdr:rowOff>
    </xdr:from>
    <xdr:to>
      <xdr:col>81</xdr:col>
      <xdr:colOff>101600</xdr:colOff>
      <xdr:row>34</xdr:row>
      <xdr:rowOff>19126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35653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28931</xdr:rowOff>
    </xdr:from>
    <xdr:to>
      <xdr:col>76</xdr:col>
      <xdr:colOff>165100</xdr:colOff>
      <xdr:row>36</xdr:row>
      <xdr:rowOff>130531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2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121658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2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4089</xdr:rowOff>
    </xdr:from>
    <xdr:to>
      <xdr:col>72</xdr:col>
      <xdr:colOff>38100</xdr:colOff>
      <xdr:row>36</xdr:row>
      <xdr:rowOff>105689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122216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64211</xdr:rowOff>
    </xdr:from>
    <xdr:to>
      <xdr:col>67</xdr:col>
      <xdr:colOff>101600</xdr:colOff>
      <xdr:row>34</xdr:row>
      <xdr:rowOff>165811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10888</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56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96209</xdr:rowOff>
    </xdr:from>
    <xdr:to>
      <xdr:col>85</xdr:col>
      <xdr:colOff>127000</xdr:colOff>
      <xdr:row>73</xdr:row>
      <xdr:rowOff>99943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612059"/>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91559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7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99943</xdr:rowOff>
    </xdr:from>
    <xdr:to>
      <xdr:col>81</xdr:col>
      <xdr:colOff>50800</xdr:colOff>
      <xdr:row>73</xdr:row>
      <xdr:rowOff>162655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15793"/>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20197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162655</xdr:rowOff>
    </xdr:from>
    <xdr:to>
      <xdr:col>76</xdr:col>
      <xdr:colOff>114300</xdr:colOff>
      <xdr:row>74</xdr:row>
      <xdr:rowOff>11532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678505"/>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103998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11532</xdr:rowOff>
    </xdr:from>
    <xdr:to>
      <xdr:col>71</xdr:col>
      <xdr:colOff>177800</xdr:colOff>
      <xdr:row>74</xdr:row>
      <xdr:rowOff>57252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698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122705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45409</xdr:rowOff>
    </xdr:from>
    <xdr:to>
      <xdr:col>85</xdr:col>
      <xdr:colOff>177800</xdr:colOff>
      <xdr:row>73</xdr:row>
      <xdr:rowOff>147009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5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68286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49143</xdr:rowOff>
    </xdr:from>
    <xdr:to>
      <xdr:col>81</xdr:col>
      <xdr:colOff>101600</xdr:colOff>
      <xdr:row>73</xdr:row>
      <xdr:rowOff>150743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167270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111855</xdr:rowOff>
    </xdr:from>
    <xdr:to>
      <xdr:col>76</xdr:col>
      <xdr:colOff>165100</xdr:colOff>
      <xdr:row>74</xdr:row>
      <xdr:rowOff>42005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58532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132182</xdr:rowOff>
    </xdr:from>
    <xdr:to>
      <xdr:col>72</xdr:col>
      <xdr:colOff>38100</xdr:colOff>
      <xdr:row>74</xdr:row>
      <xdr:rowOff>62332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78859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6452</xdr:rowOff>
    </xdr:from>
    <xdr:to>
      <xdr:col>67</xdr:col>
      <xdr:colOff>101600</xdr:colOff>
      <xdr:row>74</xdr:row>
      <xdr:rowOff>108052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124579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51460</xdr:rowOff>
    </xdr:from>
    <xdr:to>
      <xdr:col>85</xdr:col>
      <xdr:colOff>126364</xdr:colOff>
      <xdr:row>98</xdr:row>
      <xdr:rowOff>156330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24860"/>
          <a:ext cx="1269" cy="113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160157</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156330</xdr:rowOff>
    </xdr:from>
    <xdr:to>
      <xdr:col>86</xdr:col>
      <xdr:colOff>25400</xdr:colOff>
      <xdr:row>98</xdr:row>
      <xdr:rowOff>156330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5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169587</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51460</xdr:rowOff>
    </xdr:from>
    <xdr:to>
      <xdr:col>86</xdr:col>
      <xdr:colOff>25400</xdr:colOff>
      <xdr:row>92</xdr:row>
      <xdr:rowOff>51460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2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113564</xdr:rowOff>
    </xdr:from>
    <xdr:to>
      <xdr:col>85</xdr:col>
      <xdr:colOff>127000</xdr:colOff>
      <xdr:row>92</xdr:row>
      <xdr:rowOff>51460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5715514"/>
          <a:ext cx="838200" cy="10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143166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3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164739</xdr:rowOff>
    </xdr:from>
    <xdr:to>
      <xdr:col>85</xdr:col>
      <xdr:colOff>177800</xdr:colOff>
      <xdr:row>96</xdr:row>
      <xdr:rowOff>94889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113564</xdr:rowOff>
    </xdr:from>
    <xdr:to>
      <xdr:col>81</xdr:col>
      <xdr:colOff>50800</xdr:colOff>
      <xdr:row>92</xdr:row>
      <xdr:rowOff>134252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5715514"/>
          <a:ext cx="889000" cy="1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160719</xdr:rowOff>
    </xdr:from>
    <xdr:to>
      <xdr:col>81</xdr:col>
      <xdr:colOff>101600</xdr:colOff>
      <xdr:row>95</xdr:row>
      <xdr:rowOff>90869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81996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3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134252</xdr:rowOff>
    </xdr:from>
    <xdr:to>
      <xdr:col>76</xdr:col>
      <xdr:colOff>114300</xdr:colOff>
      <xdr:row>92</xdr:row>
      <xdr:rowOff>169475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907652"/>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84328</xdr:rowOff>
    </xdr:from>
    <xdr:to>
      <xdr:col>76</xdr:col>
      <xdr:colOff>165100</xdr:colOff>
      <xdr:row>96</xdr:row>
      <xdr:rowOff>14478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169475</xdr:rowOff>
    </xdr:from>
    <xdr:to>
      <xdr:col>71</xdr:col>
      <xdr:colOff>177800</xdr:colOff>
      <xdr:row>97</xdr:row>
      <xdr:rowOff>56814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5942875"/>
          <a:ext cx="889000" cy="7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32207</xdr:rowOff>
    </xdr:from>
    <xdr:to>
      <xdr:col>72</xdr:col>
      <xdr:colOff>38100</xdr:colOff>
      <xdr:row>97</xdr:row>
      <xdr:rowOff>133807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124934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118542</xdr:rowOff>
    </xdr:from>
    <xdr:to>
      <xdr:col>67</xdr:col>
      <xdr:colOff>101600</xdr:colOff>
      <xdr:row>98</xdr:row>
      <xdr:rowOff>48692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660</xdr:rowOff>
    </xdr:from>
    <xdr:to>
      <xdr:col>85</xdr:col>
      <xdr:colOff>177800</xdr:colOff>
      <xdr:row>92</xdr:row>
      <xdr:rowOff>102260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7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125137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7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62764</xdr:rowOff>
    </xdr:from>
    <xdr:to>
      <xdr:col>81</xdr:col>
      <xdr:colOff>101600</xdr:colOff>
      <xdr:row>91</xdr:row>
      <xdr:rowOff>164364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6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9441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4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83452</xdr:rowOff>
    </xdr:from>
    <xdr:to>
      <xdr:col>76</xdr:col>
      <xdr:colOff>165100</xdr:colOff>
      <xdr:row>93</xdr:row>
      <xdr:rowOff>13602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8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30129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56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118675</xdr:rowOff>
    </xdr:from>
    <xdr:to>
      <xdr:col>72</xdr:col>
      <xdr:colOff>38100</xdr:colOff>
      <xdr:row>93</xdr:row>
      <xdr:rowOff>48825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58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65352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5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6014</xdr:rowOff>
    </xdr:from>
    <xdr:to>
      <xdr:col>67</xdr:col>
      <xdr:colOff>101600</xdr:colOff>
      <xdr:row>97</xdr:row>
      <xdr:rowOff>107614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124141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18288</xdr:rowOff>
    </xdr:from>
    <xdr:to>
      <xdr:col>116</xdr:col>
      <xdr:colOff>63500</xdr:colOff>
      <xdr:row>35</xdr:row>
      <xdr:rowOff>26797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019038"/>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64914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3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26797</xdr:rowOff>
    </xdr:from>
    <xdr:to>
      <xdr:col>111</xdr:col>
      <xdr:colOff>177800</xdr:colOff>
      <xdr:row>35</xdr:row>
      <xdr:rowOff>101727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027547"/>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15003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101727</xdr:rowOff>
    </xdr:from>
    <xdr:to>
      <xdr:col>107</xdr:col>
      <xdr:colOff>50800</xdr:colOff>
      <xdr:row>35</xdr:row>
      <xdr:rowOff>104394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1024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158132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104394</xdr:rowOff>
    </xdr:from>
    <xdr:to>
      <xdr:col>102</xdr:col>
      <xdr:colOff>114300</xdr:colOff>
      <xdr:row>38</xdr:row>
      <xdr:rowOff>3429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105144"/>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129938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61231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138938</xdr:rowOff>
    </xdr:from>
    <xdr:to>
      <xdr:col>116</xdr:col>
      <xdr:colOff>114300</xdr:colOff>
      <xdr:row>35</xdr:row>
      <xdr:rowOff>69088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9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161815</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147447</xdr:rowOff>
    </xdr:from>
    <xdr:to>
      <xdr:col>112</xdr:col>
      <xdr:colOff>38100</xdr:colOff>
      <xdr:row>35</xdr:row>
      <xdr:rowOff>77597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94124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50927</xdr:rowOff>
    </xdr:from>
    <xdr:to>
      <xdr:col>107</xdr:col>
      <xdr:colOff>101600</xdr:colOff>
      <xdr:row>35</xdr:row>
      <xdr:rowOff>152527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0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169054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53594</xdr:rowOff>
    </xdr:from>
    <xdr:to>
      <xdr:col>102</xdr:col>
      <xdr:colOff>165100</xdr:colOff>
      <xdr:row>35</xdr:row>
      <xdr:rowOff>155194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271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124079</xdr:rowOff>
    </xdr:from>
    <xdr:to>
      <xdr:col>98</xdr:col>
      <xdr:colOff>38100</xdr:colOff>
      <xdr:row>38</xdr:row>
      <xdr:rowOff>54229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70756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75235</xdr:rowOff>
    </xdr:from>
    <xdr:to>
      <xdr:col>116</xdr:col>
      <xdr:colOff>63500</xdr:colOff>
      <xdr:row>56</xdr:row>
      <xdr:rowOff>131356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333535"/>
          <a:ext cx="838200" cy="39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20064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44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131356</xdr:rowOff>
    </xdr:from>
    <xdr:to>
      <xdr:col>111</xdr:col>
      <xdr:colOff>177800</xdr:colOff>
      <xdr:row>56</xdr:row>
      <xdr:rowOff>133471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3255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84607</xdr:rowOff>
    </xdr:from>
    <xdr:to>
      <xdr:col>107</xdr:col>
      <xdr:colOff>50800</xdr:colOff>
      <xdr:row>56</xdr:row>
      <xdr:rowOff>133471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8580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73806</xdr:rowOff>
    </xdr:from>
    <xdr:to>
      <xdr:col>102</xdr:col>
      <xdr:colOff>114300</xdr:colOff>
      <xdr:row>56</xdr:row>
      <xdr:rowOff>84607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675006"/>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24435</xdr:rowOff>
    </xdr:from>
    <xdr:to>
      <xdr:col>116</xdr:col>
      <xdr:colOff>114300</xdr:colOff>
      <xdr:row>54</xdr:row>
      <xdr:rowOff>126035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2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47312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1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80556</xdr:rowOff>
    </xdr:from>
    <xdr:to>
      <xdr:col>112</xdr:col>
      <xdr:colOff>38100</xdr:colOff>
      <xdr:row>57</xdr:row>
      <xdr:rowOff>10706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82671</xdr:rowOff>
    </xdr:from>
    <xdr:to>
      <xdr:col>107</xdr:col>
      <xdr:colOff>101600</xdr:colOff>
      <xdr:row>57</xdr:row>
      <xdr:rowOff>12821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3948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33807</xdr:rowOff>
    </xdr:from>
    <xdr:to>
      <xdr:col>102</xdr:col>
      <xdr:colOff>165100</xdr:colOff>
      <xdr:row>56</xdr:row>
      <xdr:rowOff>135407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126534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23006</xdr:rowOff>
    </xdr:from>
    <xdr:to>
      <xdr:col>98</xdr:col>
      <xdr:colOff>38100</xdr:colOff>
      <xdr:row>56</xdr:row>
      <xdr:rowOff>124606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6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115733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150520</xdr:rowOff>
    </xdr:from>
    <xdr:to>
      <xdr:col>116</xdr:col>
      <xdr:colOff>62864</xdr:colOff>
      <xdr:row>79</xdr:row>
      <xdr:rowOff>44526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666370"/>
          <a:ext cx="1269" cy="92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48353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44526</xdr:rowOff>
    </xdr:from>
    <xdr:to>
      <xdr:col>116</xdr:col>
      <xdr:colOff>152400</xdr:colOff>
      <xdr:row>79</xdr:row>
      <xdr:rowOff>44526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8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97197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4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150520</xdr:rowOff>
    </xdr:from>
    <xdr:to>
      <xdr:col>116</xdr:col>
      <xdr:colOff>152400</xdr:colOff>
      <xdr:row>73</xdr:row>
      <xdr:rowOff>150520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66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33858</xdr:rowOff>
    </xdr:from>
    <xdr:to>
      <xdr:col>116</xdr:col>
      <xdr:colOff>63500</xdr:colOff>
      <xdr:row>75</xdr:row>
      <xdr:rowOff>135204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9260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20007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0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41580</xdr:rowOff>
    </xdr:from>
    <xdr:to>
      <xdr:col>116</xdr:col>
      <xdr:colOff>114300</xdr:colOff>
      <xdr:row>76</xdr:row>
      <xdr:rowOff>143180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135204</xdr:rowOff>
    </xdr:from>
    <xdr:to>
      <xdr:col>111</xdr:col>
      <xdr:colOff>177800</xdr:colOff>
      <xdr:row>75</xdr:row>
      <xdr:rowOff>152540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9395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90615</xdr:rowOff>
    </xdr:from>
    <xdr:to>
      <xdr:col>112</xdr:col>
      <xdr:colOff>38100</xdr:colOff>
      <xdr:row>77</xdr:row>
      <xdr:rowOff>20765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11892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152540</xdr:rowOff>
    </xdr:from>
    <xdr:to>
      <xdr:col>107</xdr:col>
      <xdr:colOff>50800</xdr:colOff>
      <xdr:row>76</xdr:row>
      <xdr:rowOff>11494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1129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113094</xdr:rowOff>
    </xdr:from>
    <xdr:to>
      <xdr:col>107</xdr:col>
      <xdr:colOff>101600</xdr:colOff>
      <xdr:row>77</xdr:row>
      <xdr:rowOff>43244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34371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81140</xdr:rowOff>
    </xdr:from>
    <xdr:to>
      <xdr:col>102</xdr:col>
      <xdr:colOff>114300</xdr:colOff>
      <xdr:row>76</xdr:row>
      <xdr:rowOff>11494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254090"/>
          <a:ext cx="889000" cy="7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89167</xdr:rowOff>
    </xdr:from>
    <xdr:to>
      <xdr:col>102</xdr:col>
      <xdr:colOff>165100</xdr:colOff>
      <xdr:row>78</xdr:row>
      <xdr:rowOff>19317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10444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34798</xdr:rowOff>
    </xdr:from>
    <xdr:to>
      <xdr:col>98</xdr:col>
      <xdr:colOff>38100</xdr:colOff>
      <xdr:row>76</xdr:row>
      <xdr:rowOff>136398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127525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154508</xdr:rowOff>
    </xdr:from>
    <xdr:to>
      <xdr:col>116</xdr:col>
      <xdr:colOff>114300</xdr:colOff>
      <xdr:row>75</xdr:row>
      <xdr:rowOff>84658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5935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84404</xdr:rowOff>
    </xdr:from>
    <xdr:to>
      <xdr:col>112</xdr:col>
      <xdr:colOff>38100</xdr:colOff>
      <xdr:row>76</xdr:row>
      <xdr:rowOff>14554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31081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101740</xdr:rowOff>
    </xdr:from>
    <xdr:to>
      <xdr:col>107</xdr:col>
      <xdr:colOff>101600</xdr:colOff>
      <xdr:row>76</xdr:row>
      <xdr:rowOff>31890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48417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132144</xdr:rowOff>
    </xdr:from>
    <xdr:to>
      <xdr:col>102</xdr:col>
      <xdr:colOff>165100</xdr:colOff>
      <xdr:row>76</xdr:row>
      <xdr:rowOff>62294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78821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30340</xdr:rowOff>
    </xdr:from>
    <xdr:to>
      <xdr:col>98</xdr:col>
      <xdr:colOff>38100</xdr:colOff>
      <xdr:row>71</xdr:row>
      <xdr:rowOff>131940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148467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1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731,042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円、主な構成項目は次のとおりとなっている。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・人件費は、住民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87,966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円となっており、定年延長による退職手当の減等の影響により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比較では減少に転じたが、類似団体平均との比較では依然として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・物件費は、住民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122,503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防災情報ネットワーク整備費や新型コロナウイルスワクチン接種事業費などにより減少したが、西部学校給食センター（仮称）運営費、農村地域防災減災事業費、東部学校給食センター運営費などの増加により、物件費全体としては増加しため、類似団体平均と比較すると最上位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・補助費等は、住民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65,175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保健衛生事業国庫補助金等返還金、中小企業者等燃油・原材料等価格高騰対策助成金、教育・保育施設給付費などが減少したものの、国民スポーツ大会・全国障害者スポーツ大会開催準備費等の増加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年度より増加した。類似団体との比較では平均</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79,799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14,624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・普通建設事業費は、住民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86,628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と比べ減少した。要因としては、西部学校給食センター（仮称）整備事業費などが増加した一方、新庁舎、公民館などの整備費が減少している。今後も、公共施設等総合管理計画等に基づき事業の取捨選択を徹底し、行政コストの最適化に努め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71,283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・繰出金は、住民</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48,278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円となっており、観光施設特別会計繰出金や後期高齢者医療特別会計繰出金などの増加により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年度より増加した。類似団体平均と比較すると高い水準である。今後も各会計、使用料などの適正化による経営の健全化を図るとともに、経費削減などを行い、繰出金の抑制に努める。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115,475
114,490
487.58
85,819,024
84,417,130
742,116
34,670,896
87,302,287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125730</xdr:rowOff>
    </xdr:from>
    <xdr:to>
      <xdr:col>24</xdr:col>
      <xdr:colOff>63500</xdr:colOff>
      <xdr:row>31</xdr:row>
      <xdr:rowOff>137160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40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62230</xdr:rowOff>
    </xdr:from>
    <xdr:to>
      <xdr:col>19</xdr:col>
      <xdr:colOff>177800</xdr:colOff>
      <xdr:row>31</xdr:row>
      <xdr:rowOff>137160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7718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118110</xdr:rowOff>
    </xdr:from>
    <xdr:to>
      <xdr:col>15</xdr:col>
      <xdr:colOff>50800</xdr:colOff>
      <xdr:row>31</xdr:row>
      <xdr:rowOff>62230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6161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22860</xdr:rowOff>
    </xdr:from>
    <xdr:to>
      <xdr:col>10</xdr:col>
      <xdr:colOff>114300</xdr:colOff>
      <xdr:row>30</xdr:row>
      <xdr:rowOff>118110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663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74930</xdr:rowOff>
    </xdr:from>
    <xdr:to>
      <xdr:col>24</xdr:col>
      <xdr:colOff>114300</xdr:colOff>
      <xdr:row>32</xdr:row>
      <xdr:rowOff>5080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97807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86360</xdr:rowOff>
    </xdr:from>
    <xdr:to>
      <xdr:col>20</xdr:col>
      <xdr:colOff>38100</xdr:colOff>
      <xdr:row>32</xdr:row>
      <xdr:rowOff>16510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33037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11430</xdr:rowOff>
    </xdr:from>
    <xdr:to>
      <xdr:col>15</xdr:col>
      <xdr:colOff>101600</xdr:colOff>
      <xdr:row>31</xdr:row>
      <xdr:rowOff>113030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129557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67310</xdr:rowOff>
    </xdr:from>
    <xdr:to>
      <xdr:col>10</xdr:col>
      <xdr:colOff>165100</xdr:colOff>
      <xdr:row>30</xdr:row>
      <xdr:rowOff>168910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8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143510</xdr:rowOff>
    </xdr:from>
    <xdr:to>
      <xdr:col>6</xdr:col>
      <xdr:colOff>38100</xdr:colOff>
      <xdr:row>30</xdr:row>
      <xdr:rowOff>73660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90187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114005</xdr:rowOff>
    </xdr:from>
    <xdr:to>
      <xdr:col>24</xdr:col>
      <xdr:colOff>62865</xdr:colOff>
      <xdr:row>59</xdr:row>
      <xdr:rowOff>67592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2305"/>
          <a:ext cx="1270" cy="810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71419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67592</xdr:rowOff>
    </xdr:from>
    <xdr:to>
      <xdr:col>24</xdr:col>
      <xdr:colOff>152400</xdr:colOff>
      <xdr:row>59</xdr:row>
      <xdr:rowOff>67592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60682</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114005</xdr:rowOff>
    </xdr:from>
    <xdr:to>
      <xdr:col>24</xdr:col>
      <xdr:colOff>152400</xdr:colOff>
      <xdr:row>54</xdr:row>
      <xdr:rowOff>114005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91976</xdr:rowOff>
    </xdr:from>
    <xdr:to>
      <xdr:col>24</xdr:col>
      <xdr:colOff>63500</xdr:colOff>
      <xdr:row>54</xdr:row>
      <xdr:rowOff>114005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78826"/>
          <a:ext cx="838200" cy="1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51440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24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73013</xdr:rowOff>
    </xdr:from>
    <xdr:to>
      <xdr:col>24</xdr:col>
      <xdr:colOff>114300</xdr:colOff>
      <xdr:row>58</xdr:row>
      <xdr:rowOff>3163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4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34651</xdr:rowOff>
    </xdr:from>
    <xdr:to>
      <xdr:col>19</xdr:col>
      <xdr:colOff>177800</xdr:colOff>
      <xdr:row>53</xdr:row>
      <xdr:rowOff>91976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21501"/>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160345</xdr:rowOff>
    </xdr:from>
    <xdr:to>
      <xdr:col>20</xdr:col>
      <xdr:colOff>38100</xdr:colOff>
      <xdr:row>57</xdr:row>
      <xdr:rowOff>90495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81622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31221</xdr:rowOff>
    </xdr:from>
    <xdr:to>
      <xdr:col>15</xdr:col>
      <xdr:colOff>50800</xdr:colOff>
      <xdr:row>53</xdr:row>
      <xdr:rowOff>34651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75171"/>
          <a:ext cx="889000" cy="3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44872</xdr:rowOff>
    </xdr:from>
    <xdr:to>
      <xdr:col>15</xdr:col>
      <xdr:colOff>101600</xdr:colOff>
      <xdr:row>57</xdr:row>
      <xdr:rowOff>146472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137599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31221</xdr:rowOff>
    </xdr:from>
    <xdr:to>
      <xdr:col>10</xdr:col>
      <xdr:colOff>114300</xdr:colOff>
      <xdr:row>57</xdr:row>
      <xdr:rowOff>145720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75171"/>
          <a:ext cx="889000" cy="1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146492</xdr:rowOff>
    </xdr:from>
    <xdr:to>
      <xdr:col>10</xdr:col>
      <xdr:colOff>165100</xdr:colOff>
      <xdr:row>54</xdr:row>
      <xdr:rowOff>76642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67769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32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90249</xdr:rowOff>
    </xdr:from>
    <xdr:to>
      <xdr:col>6</xdr:col>
      <xdr:colOff>38100</xdr:colOff>
      <xdr:row>59</xdr:row>
      <xdr:rowOff>20399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11526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63205</xdr:rowOff>
    </xdr:from>
    <xdr:to>
      <xdr:col>24</xdr:col>
      <xdr:colOff>114300</xdr:colOff>
      <xdr:row>54</xdr:row>
      <xdr:rowOff>164805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41176</xdr:rowOff>
    </xdr:from>
    <xdr:to>
      <xdr:col>20</xdr:col>
      <xdr:colOff>38100</xdr:colOff>
      <xdr:row>53</xdr:row>
      <xdr:rowOff>142776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159303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0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155301</xdr:rowOff>
    </xdr:from>
    <xdr:to>
      <xdr:col>15</xdr:col>
      <xdr:colOff>101600</xdr:colOff>
      <xdr:row>53</xdr:row>
      <xdr:rowOff>85451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101978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151871</xdr:rowOff>
    </xdr:from>
    <xdr:to>
      <xdr:col>10</xdr:col>
      <xdr:colOff>165100</xdr:colOff>
      <xdr:row>51</xdr:row>
      <xdr:rowOff>82021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98548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94920</xdr:rowOff>
    </xdr:from>
    <xdr:to>
      <xdr:col>6</xdr:col>
      <xdr:colOff>38100</xdr:colOff>
      <xdr:row>58</xdr:row>
      <xdr:rowOff>25070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41597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25476</xdr:rowOff>
    </xdr:from>
    <xdr:to>
      <xdr:col>24</xdr:col>
      <xdr:colOff>63500</xdr:colOff>
      <xdr:row>73</xdr:row>
      <xdr:rowOff>39707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69876"/>
          <a:ext cx="838200" cy="1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38371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33820</xdr:rowOff>
    </xdr:from>
    <xdr:to>
      <xdr:col>19</xdr:col>
      <xdr:colOff>177800</xdr:colOff>
      <xdr:row>73</xdr:row>
      <xdr:rowOff>39707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378220"/>
          <a:ext cx="889000" cy="1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18463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33820</xdr:rowOff>
    </xdr:from>
    <xdr:to>
      <xdr:col>15</xdr:col>
      <xdr:colOff>50800</xdr:colOff>
      <xdr:row>75</xdr:row>
      <xdr:rowOff>18237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78220"/>
          <a:ext cx="889000" cy="4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18237</xdr:rowOff>
    </xdr:from>
    <xdr:to>
      <xdr:col>10</xdr:col>
      <xdr:colOff>114300</xdr:colOff>
      <xdr:row>75</xdr:row>
      <xdr:rowOff>56394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76987"/>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35571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146126</xdr:rowOff>
    </xdr:from>
    <xdr:to>
      <xdr:col>24</xdr:col>
      <xdr:colOff>114300</xdr:colOff>
      <xdr:row>72</xdr:row>
      <xdr:rowOff>76276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169003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7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160357</xdr:rowOff>
    </xdr:from>
    <xdr:to>
      <xdr:col>20</xdr:col>
      <xdr:colOff>38100</xdr:colOff>
      <xdr:row>73</xdr:row>
      <xdr:rowOff>90507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107034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154470</xdr:rowOff>
    </xdr:from>
    <xdr:to>
      <xdr:col>15</xdr:col>
      <xdr:colOff>101600</xdr:colOff>
      <xdr:row>72</xdr:row>
      <xdr:rowOff>84620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101147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10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138887</xdr:rowOff>
    </xdr:from>
    <xdr:to>
      <xdr:col>10</xdr:col>
      <xdr:colOff>165100</xdr:colOff>
      <xdr:row>75</xdr:row>
      <xdr:rowOff>69037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85564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5594</xdr:rowOff>
    </xdr:from>
    <xdr:to>
      <xdr:col>6</xdr:col>
      <xdr:colOff>38100</xdr:colOff>
      <xdr:row>75</xdr:row>
      <xdr:rowOff>107194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123721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3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5466</xdr:rowOff>
    </xdr:from>
    <xdr:to>
      <xdr:col>24</xdr:col>
      <xdr:colOff>63500</xdr:colOff>
      <xdr:row>95</xdr:row>
      <xdr:rowOff>39436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93216"/>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37836</xdr:rowOff>
    </xdr:from>
    <xdr:to>
      <xdr:col>19</xdr:col>
      <xdr:colOff>177800</xdr:colOff>
      <xdr:row>95</xdr:row>
      <xdr:rowOff>39436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255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37836</xdr:rowOff>
    </xdr:from>
    <xdr:to>
      <xdr:col>15</xdr:col>
      <xdr:colOff>50800</xdr:colOff>
      <xdr:row>97</xdr:row>
      <xdr:rowOff>97637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25586"/>
          <a:ext cx="889000" cy="40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86437</xdr:rowOff>
    </xdr:from>
    <xdr:to>
      <xdr:col>10</xdr:col>
      <xdr:colOff>114300</xdr:colOff>
      <xdr:row>97</xdr:row>
      <xdr:rowOff>97637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45637"/>
          <a:ext cx="889000" cy="18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126116</xdr:rowOff>
    </xdr:from>
    <xdr:to>
      <xdr:col>24</xdr:col>
      <xdr:colOff>114300</xdr:colOff>
      <xdr:row>95</xdr:row>
      <xdr:rowOff>56266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104543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160086</xdr:rowOff>
    </xdr:from>
    <xdr:to>
      <xdr:col>20</xdr:col>
      <xdr:colOff>38100</xdr:colOff>
      <xdr:row>95</xdr:row>
      <xdr:rowOff>90236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7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81363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158486</xdr:rowOff>
    </xdr:from>
    <xdr:to>
      <xdr:col>15</xdr:col>
      <xdr:colOff>101600</xdr:colOff>
      <xdr:row>95</xdr:row>
      <xdr:rowOff>88636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79763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46837</xdr:rowOff>
    </xdr:from>
    <xdr:to>
      <xdr:col>10</xdr:col>
      <xdr:colOff>165100</xdr:colOff>
      <xdr:row>97</xdr:row>
      <xdr:rowOff>148437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35637</xdr:rowOff>
    </xdr:from>
    <xdr:to>
      <xdr:col>6</xdr:col>
      <xdr:colOff>38100</xdr:colOff>
      <xdr:row>96</xdr:row>
      <xdr:rowOff>137237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128364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16419</xdr:rowOff>
    </xdr:from>
    <xdr:to>
      <xdr:col>55</xdr:col>
      <xdr:colOff>0</xdr:colOff>
      <xdr:row>39</xdr:row>
      <xdr:rowOff>19522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2969"/>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16419</xdr:rowOff>
    </xdr:from>
    <xdr:to>
      <xdr:col>50</xdr:col>
      <xdr:colOff>114300</xdr:colOff>
      <xdr:row>39</xdr:row>
      <xdr:rowOff>22134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29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22134</xdr:rowOff>
    </xdr:from>
    <xdr:to>
      <xdr:col>45</xdr:col>
      <xdr:colOff>177800</xdr:colOff>
      <xdr:row>39</xdr:row>
      <xdr:rowOff>22951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868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22951</xdr:rowOff>
    </xdr:from>
    <xdr:to>
      <xdr:col>41</xdr:col>
      <xdr:colOff>50800</xdr:colOff>
      <xdr:row>39</xdr:row>
      <xdr:rowOff>23440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95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140172</xdr:rowOff>
    </xdr:from>
    <xdr:to>
      <xdr:col>55</xdr:col>
      <xdr:colOff>50800</xdr:colOff>
      <xdr:row>39</xdr:row>
      <xdr:rowOff>70322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55099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137069</xdr:rowOff>
    </xdr:from>
    <xdr:to>
      <xdr:col>50</xdr:col>
      <xdr:colOff>165100</xdr:colOff>
      <xdr:row>39</xdr:row>
      <xdr:rowOff>67219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58346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142784</xdr:rowOff>
    </xdr:from>
    <xdr:to>
      <xdr:col>46</xdr:col>
      <xdr:colOff>38100</xdr:colOff>
      <xdr:row>39</xdr:row>
      <xdr:rowOff>72934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64061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143601</xdr:rowOff>
    </xdr:from>
    <xdr:to>
      <xdr:col>41</xdr:col>
      <xdr:colOff>101600</xdr:colOff>
      <xdr:row>39</xdr:row>
      <xdr:rowOff>73751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64878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144090</xdr:rowOff>
    </xdr:from>
    <xdr:to>
      <xdr:col>36</xdr:col>
      <xdr:colOff>165100</xdr:colOff>
      <xdr:row>39</xdr:row>
      <xdr:rowOff>74240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65367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18999</xdr:rowOff>
    </xdr:from>
    <xdr:to>
      <xdr:col>55</xdr:col>
      <xdr:colOff>0</xdr:colOff>
      <xdr:row>54</xdr:row>
      <xdr:rowOff>132728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77299"/>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108955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6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18999</xdr:rowOff>
    </xdr:from>
    <xdr:to>
      <xdr:col>50</xdr:col>
      <xdr:colOff>114300</xdr:colOff>
      <xdr:row>55</xdr:row>
      <xdr:rowOff>35596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77299"/>
          <a:ext cx="8890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62640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35596</xdr:rowOff>
    </xdr:from>
    <xdr:to>
      <xdr:col>45</xdr:col>
      <xdr:colOff>177800</xdr:colOff>
      <xdr:row>55</xdr:row>
      <xdr:rowOff>104930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65346"/>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130304</xdr:rowOff>
    </xdr:from>
    <xdr:to>
      <xdr:col>41</xdr:col>
      <xdr:colOff>50800</xdr:colOff>
      <xdr:row>55</xdr:row>
      <xdr:rowOff>104930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88604"/>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81928</xdr:rowOff>
    </xdr:from>
    <xdr:to>
      <xdr:col>55</xdr:col>
      <xdr:colOff>50800</xdr:colOff>
      <xdr:row>55</xdr:row>
      <xdr:rowOff>12078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104805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139649</xdr:rowOff>
    </xdr:from>
    <xdr:to>
      <xdr:col>50</xdr:col>
      <xdr:colOff>165100</xdr:colOff>
      <xdr:row>54</xdr:row>
      <xdr:rowOff>69799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86326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156246</xdr:rowOff>
    </xdr:from>
    <xdr:to>
      <xdr:col>46</xdr:col>
      <xdr:colOff>38100</xdr:colOff>
      <xdr:row>55</xdr:row>
      <xdr:rowOff>86396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102923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54130</xdr:rowOff>
    </xdr:from>
    <xdr:to>
      <xdr:col>41</xdr:col>
      <xdr:colOff>101600</xdr:colOff>
      <xdr:row>55</xdr:row>
      <xdr:rowOff>155730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79504</xdr:rowOff>
    </xdr:from>
    <xdr:to>
      <xdr:col>36</xdr:col>
      <xdr:colOff>165100</xdr:colOff>
      <xdr:row>55</xdr:row>
      <xdr:rowOff>9654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26181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122882</xdr:rowOff>
    </xdr:from>
    <xdr:to>
      <xdr:col>55</xdr:col>
      <xdr:colOff>0</xdr:colOff>
      <xdr:row>75</xdr:row>
      <xdr:rowOff>166545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10182"/>
          <a:ext cx="838200" cy="2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140125</xdr:rowOff>
    </xdr:from>
    <xdr:to>
      <xdr:col>50</xdr:col>
      <xdr:colOff>114300</xdr:colOff>
      <xdr:row>75</xdr:row>
      <xdr:rowOff>166545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98875"/>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162658</xdr:rowOff>
    </xdr:from>
    <xdr:to>
      <xdr:col>45</xdr:col>
      <xdr:colOff>177800</xdr:colOff>
      <xdr:row>75</xdr:row>
      <xdr:rowOff>140125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49958"/>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162658</xdr:rowOff>
    </xdr:from>
    <xdr:to>
      <xdr:col>41</xdr:col>
      <xdr:colOff>50800</xdr:colOff>
      <xdr:row>76</xdr:row>
      <xdr:rowOff>63739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49958"/>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34441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72082</xdr:rowOff>
    </xdr:from>
    <xdr:to>
      <xdr:col>55</xdr:col>
      <xdr:colOff>50800</xdr:colOff>
      <xdr:row>75</xdr:row>
      <xdr:rowOff>2232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94959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115744</xdr:rowOff>
    </xdr:from>
    <xdr:to>
      <xdr:col>50</xdr:col>
      <xdr:colOff>165100</xdr:colOff>
      <xdr:row>76</xdr:row>
      <xdr:rowOff>45895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4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37022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89325</xdr:rowOff>
    </xdr:from>
    <xdr:to>
      <xdr:col>46</xdr:col>
      <xdr:colOff>38100</xdr:colOff>
      <xdr:row>76</xdr:row>
      <xdr:rowOff>19475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111858</xdr:rowOff>
    </xdr:from>
    <xdr:to>
      <xdr:col>41</xdr:col>
      <xdr:colOff>101600</xdr:colOff>
      <xdr:row>75</xdr:row>
      <xdr:rowOff>42008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58535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12939</xdr:rowOff>
    </xdr:from>
    <xdr:to>
      <xdr:col>36</xdr:col>
      <xdr:colOff>165100</xdr:colOff>
      <xdr:row>76</xdr:row>
      <xdr:rowOff>114539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131067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101239</xdr:rowOff>
    </xdr:from>
    <xdr:to>
      <xdr:col>55</xdr:col>
      <xdr:colOff>0</xdr:colOff>
      <xdr:row>95</xdr:row>
      <xdr:rowOff>151854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88989"/>
          <a:ext cx="838200" cy="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146556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4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31114</xdr:rowOff>
    </xdr:from>
    <xdr:to>
      <xdr:col>50</xdr:col>
      <xdr:colOff>114300</xdr:colOff>
      <xdr:row>95</xdr:row>
      <xdr:rowOff>101239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18864"/>
          <a:ext cx="8890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31456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31114</xdr:rowOff>
    </xdr:from>
    <xdr:to>
      <xdr:col>45</xdr:col>
      <xdr:colOff>177800</xdr:colOff>
      <xdr:row>95</xdr:row>
      <xdr:rowOff>81502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18864"/>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40352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81502</xdr:rowOff>
    </xdr:from>
    <xdr:to>
      <xdr:col>41</xdr:col>
      <xdr:colOff>50800</xdr:colOff>
      <xdr:row>96</xdr:row>
      <xdr:rowOff>124440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69252"/>
          <a:ext cx="889000" cy="2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101054</xdr:rowOff>
    </xdr:from>
    <xdr:to>
      <xdr:col>55</xdr:col>
      <xdr:colOff>50800</xdr:colOff>
      <xdr:row>96</xdr:row>
      <xdr:rowOff>31204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123931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50439</xdr:rowOff>
    </xdr:from>
    <xdr:to>
      <xdr:col>50</xdr:col>
      <xdr:colOff>165100</xdr:colOff>
      <xdr:row>95</xdr:row>
      <xdr:rowOff>152039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168566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1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151764</xdr:rowOff>
    </xdr:from>
    <xdr:to>
      <xdr:col>46</xdr:col>
      <xdr:colOff>38100</xdr:colOff>
      <xdr:row>95</xdr:row>
      <xdr:rowOff>81914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98441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30702</xdr:rowOff>
    </xdr:from>
    <xdr:to>
      <xdr:col>41</xdr:col>
      <xdr:colOff>101600</xdr:colOff>
      <xdr:row>95</xdr:row>
      <xdr:rowOff>132302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148829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73640</xdr:rowOff>
    </xdr:from>
    <xdr:to>
      <xdr:col>36</xdr:col>
      <xdr:colOff>165100</xdr:colOff>
      <xdr:row>97</xdr:row>
      <xdr:rowOff>3790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166367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84401</xdr:rowOff>
    </xdr:from>
    <xdr:to>
      <xdr:col>85</xdr:col>
      <xdr:colOff>126364</xdr:colOff>
      <xdr:row>38</xdr:row>
      <xdr:rowOff>77869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99351"/>
          <a:ext cx="1269" cy="119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81696</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77869</xdr:rowOff>
    </xdr:from>
    <xdr:to>
      <xdr:col>86</xdr:col>
      <xdr:colOff>25400</xdr:colOff>
      <xdr:row>38</xdr:row>
      <xdr:rowOff>77869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92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31078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84401</xdr:rowOff>
    </xdr:from>
    <xdr:to>
      <xdr:col>86</xdr:col>
      <xdr:colOff>25400</xdr:colOff>
      <xdr:row>31</xdr:row>
      <xdr:rowOff>84401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9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95939</xdr:rowOff>
    </xdr:from>
    <xdr:to>
      <xdr:col>85</xdr:col>
      <xdr:colOff>127000</xdr:colOff>
      <xdr:row>33</xdr:row>
      <xdr:rowOff>143075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753789"/>
          <a:ext cx="8382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45664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8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67237</xdr:rowOff>
    </xdr:from>
    <xdr:to>
      <xdr:col>85</xdr:col>
      <xdr:colOff>177800</xdr:colOff>
      <xdr:row>34</xdr:row>
      <xdr:rowOff>168837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8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95939</xdr:rowOff>
    </xdr:from>
    <xdr:to>
      <xdr:col>81</xdr:col>
      <xdr:colOff>50800</xdr:colOff>
      <xdr:row>35</xdr:row>
      <xdr:rowOff>100076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753789"/>
          <a:ext cx="889000" cy="3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42092</xdr:rowOff>
    </xdr:from>
    <xdr:to>
      <xdr:col>81</xdr:col>
      <xdr:colOff>101600</xdr:colOff>
      <xdr:row>35</xdr:row>
      <xdr:rowOff>143692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134819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48369</xdr:rowOff>
    </xdr:from>
    <xdr:to>
      <xdr:col>76</xdr:col>
      <xdr:colOff>114300</xdr:colOff>
      <xdr:row>35</xdr:row>
      <xdr:rowOff>100076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191869"/>
          <a:ext cx="889000" cy="90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18796</xdr:rowOff>
    </xdr:from>
    <xdr:to>
      <xdr:col>76</xdr:col>
      <xdr:colOff>165100</xdr:colOff>
      <xdr:row>35</xdr:row>
      <xdr:rowOff>120396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136923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48369</xdr:rowOff>
    </xdr:from>
    <xdr:to>
      <xdr:col>71</xdr:col>
      <xdr:colOff>177800</xdr:colOff>
      <xdr:row>32</xdr:row>
      <xdr:rowOff>81026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19186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70394</xdr:rowOff>
    </xdr:from>
    <xdr:to>
      <xdr:col>72</xdr:col>
      <xdr:colOff>38100</xdr:colOff>
      <xdr:row>37</xdr:row>
      <xdr:rowOff>544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163121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105228</xdr:rowOff>
    </xdr:from>
    <xdr:to>
      <xdr:col>67</xdr:col>
      <xdr:colOff>101600</xdr:colOff>
      <xdr:row>37</xdr:row>
      <xdr:rowOff>35378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26505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92275</xdr:rowOff>
    </xdr:from>
    <xdr:to>
      <xdr:col>85</xdr:col>
      <xdr:colOff>177800</xdr:colOff>
      <xdr:row>34</xdr:row>
      <xdr:rowOff>22425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7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115152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6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45139</xdr:rowOff>
    </xdr:from>
    <xdr:to>
      <xdr:col>81</xdr:col>
      <xdr:colOff>101600</xdr:colOff>
      <xdr:row>33</xdr:row>
      <xdr:rowOff>146739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7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163266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4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49276</xdr:rowOff>
    </xdr:from>
    <xdr:to>
      <xdr:col>76</xdr:col>
      <xdr:colOff>165100</xdr:colOff>
      <xdr:row>35</xdr:row>
      <xdr:rowOff>150876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142003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169019</xdr:rowOff>
    </xdr:from>
    <xdr:to>
      <xdr:col>72</xdr:col>
      <xdr:colOff>38100</xdr:colOff>
      <xdr:row>30</xdr:row>
      <xdr:rowOff>99169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115696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4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30226</xdr:rowOff>
    </xdr:from>
    <xdr:to>
      <xdr:col>67</xdr:col>
      <xdr:colOff>101600</xdr:colOff>
      <xdr:row>32</xdr:row>
      <xdr:rowOff>131826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5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148353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2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49906</xdr:rowOff>
    </xdr:from>
    <xdr:to>
      <xdr:col>85</xdr:col>
      <xdr:colOff>127000</xdr:colOff>
      <xdr:row>56</xdr:row>
      <xdr:rowOff>27091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965306"/>
          <a:ext cx="838200" cy="6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97502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27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70548</xdr:rowOff>
    </xdr:from>
    <xdr:to>
      <xdr:col>81</xdr:col>
      <xdr:colOff>50800</xdr:colOff>
      <xdr:row>56</xdr:row>
      <xdr:rowOff>27091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28848"/>
          <a:ext cx="889000" cy="29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70548</xdr:rowOff>
    </xdr:from>
    <xdr:to>
      <xdr:col>76</xdr:col>
      <xdr:colOff>114300</xdr:colOff>
      <xdr:row>54</xdr:row>
      <xdr:rowOff>93706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2884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93706</xdr:rowOff>
    </xdr:from>
    <xdr:to>
      <xdr:col>71</xdr:col>
      <xdr:colOff>177800</xdr:colOff>
      <xdr:row>55</xdr:row>
      <xdr:rowOff>23731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52006"/>
          <a:ext cx="8890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105869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170556</xdr:rowOff>
    </xdr:from>
    <xdr:to>
      <xdr:col>85</xdr:col>
      <xdr:colOff>177800</xdr:colOff>
      <xdr:row>52</xdr:row>
      <xdr:rowOff>100706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123583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147741</xdr:rowOff>
    </xdr:from>
    <xdr:to>
      <xdr:col>81</xdr:col>
      <xdr:colOff>101600</xdr:colOff>
      <xdr:row>56</xdr:row>
      <xdr:rowOff>77891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94418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19748</xdr:rowOff>
    </xdr:from>
    <xdr:to>
      <xdr:col>76</xdr:col>
      <xdr:colOff>165100</xdr:colOff>
      <xdr:row>54</xdr:row>
      <xdr:rowOff>121348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137875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42906</xdr:rowOff>
    </xdr:from>
    <xdr:to>
      <xdr:col>72</xdr:col>
      <xdr:colOff>38100</xdr:colOff>
      <xdr:row>54</xdr:row>
      <xdr:rowOff>144506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161033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144381</xdr:rowOff>
    </xdr:from>
    <xdr:to>
      <xdr:col>67</xdr:col>
      <xdr:colOff>101600</xdr:colOff>
      <xdr:row>55</xdr:row>
      <xdr:rowOff>74531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91058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56566</xdr:rowOff>
    </xdr:from>
    <xdr:to>
      <xdr:col>85</xdr:col>
      <xdr:colOff>127000</xdr:colOff>
      <xdr:row>73</xdr:row>
      <xdr:rowOff>139776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229516"/>
          <a:ext cx="838200" cy="4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97731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12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139776</xdr:rowOff>
    </xdr:from>
    <xdr:to>
      <xdr:col>81</xdr:col>
      <xdr:colOff>50800</xdr:colOff>
      <xdr:row>76</xdr:row>
      <xdr:rowOff>79730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2655626"/>
          <a:ext cx="889000" cy="4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87825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54890</xdr:rowOff>
    </xdr:from>
    <xdr:to>
      <xdr:col>76</xdr:col>
      <xdr:colOff>114300</xdr:colOff>
      <xdr:row>76</xdr:row>
      <xdr:rowOff>79730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085090"/>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115012</xdr:rowOff>
    </xdr:from>
    <xdr:to>
      <xdr:col>71</xdr:col>
      <xdr:colOff>177800</xdr:colOff>
      <xdr:row>76</xdr:row>
      <xdr:rowOff>54890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802312"/>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99789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0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138574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5766</xdr:rowOff>
    </xdr:from>
    <xdr:to>
      <xdr:col>85</xdr:col>
      <xdr:colOff>177800</xdr:colOff>
      <xdr:row>71</xdr:row>
      <xdr:rowOff>107366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1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130243</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1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88976</xdr:rowOff>
    </xdr:from>
    <xdr:to>
      <xdr:col>81</xdr:col>
      <xdr:colOff>101600</xdr:colOff>
      <xdr:row>74</xdr:row>
      <xdr:rowOff>19126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6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35653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3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28930</xdr:rowOff>
    </xdr:from>
    <xdr:to>
      <xdr:col>76</xdr:col>
      <xdr:colOff>165100</xdr:colOff>
      <xdr:row>76</xdr:row>
      <xdr:rowOff>130530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121657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1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4090</xdr:rowOff>
    </xdr:from>
    <xdr:to>
      <xdr:col>72</xdr:col>
      <xdr:colOff>38100</xdr:colOff>
      <xdr:row>76</xdr:row>
      <xdr:rowOff>105690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0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122217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28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64212</xdr:rowOff>
    </xdr:from>
    <xdr:to>
      <xdr:col>67</xdr:col>
      <xdr:colOff>101600</xdr:colOff>
      <xdr:row>74</xdr:row>
      <xdr:rowOff>165812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7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10889</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25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96208</xdr:rowOff>
    </xdr:from>
    <xdr:to>
      <xdr:col>85</xdr:col>
      <xdr:colOff>127000</xdr:colOff>
      <xdr:row>93</xdr:row>
      <xdr:rowOff>99943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41058"/>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0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99943</xdr:rowOff>
    </xdr:from>
    <xdr:to>
      <xdr:col>81</xdr:col>
      <xdr:colOff>50800</xdr:colOff>
      <xdr:row>93</xdr:row>
      <xdr:rowOff>162655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44793"/>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20197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162655</xdr:rowOff>
    </xdr:from>
    <xdr:to>
      <xdr:col>76</xdr:col>
      <xdr:colOff>114300</xdr:colOff>
      <xdr:row>94</xdr:row>
      <xdr:rowOff>11531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07505"/>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103998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11531</xdr:rowOff>
    </xdr:from>
    <xdr:to>
      <xdr:col>71</xdr:col>
      <xdr:colOff>177800</xdr:colOff>
      <xdr:row>94</xdr:row>
      <xdr:rowOff>57252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2783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45408</xdr:rowOff>
    </xdr:from>
    <xdr:to>
      <xdr:col>85</xdr:col>
      <xdr:colOff>177800</xdr:colOff>
      <xdr:row>93</xdr:row>
      <xdr:rowOff>147008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68285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49143</xdr:rowOff>
    </xdr:from>
    <xdr:to>
      <xdr:col>81</xdr:col>
      <xdr:colOff>101600</xdr:colOff>
      <xdr:row>93</xdr:row>
      <xdr:rowOff>150743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167270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111855</xdr:rowOff>
    </xdr:from>
    <xdr:to>
      <xdr:col>76</xdr:col>
      <xdr:colOff>165100</xdr:colOff>
      <xdr:row>94</xdr:row>
      <xdr:rowOff>42005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58532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132181</xdr:rowOff>
    </xdr:from>
    <xdr:to>
      <xdr:col>72</xdr:col>
      <xdr:colOff>38100</xdr:colOff>
      <xdr:row>94</xdr:row>
      <xdr:rowOff>62331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78858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6452</xdr:rowOff>
    </xdr:from>
    <xdr:to>
      <xdr:col>67</xdr:col>
      <xdr:colOff>101600</xdr:colOff>
      <xdr:row>94</xdr:row>
      <xdr:rowOff>108052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124579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159294</xdr:rowOff>
    </xdr:from>
    <xdr:to>
      <xdr:col>116</xdr:col>
      <xdr:colOff>63500</xdr:colOff>
      <xdr:row>30</xdr:row>
      <xdr:rowOff>169092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3027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47733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2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169092</xdr:rowOff>
    </xdr:from>
    <xdr:to>
      <xdr:col>111</xdr:col>
      <xdr:colOff>177800</xdr:colOff>
      <xdr:row>31</xdr:row>
      <xdr:rowOff>907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312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163665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678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907</xdr:rowOff>
    </xdr:from>
    <xdr:to>
      <xdr:col>107</xdr:col>
      <xdr:colOff>50800</xdr:colOff>
      <xdr:row>32</xdr:row>
      <xdr:rowOff>9072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3158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163665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678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9072</xdr:rowOff>
    </xdr:from>
    <xdr:to>
      <xdr:col>102</xdr:col>
      <xdr:colOff>114300</xdr:colOff>
      <xdr:row>32</xdr:row>
      <xdr:rowOff>22134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4954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140805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13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21607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193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108494</xdr:rowOff>
    </xdr:from>
    <xdr:to>
      <xdr:col>116</xdr:col>
      <xdr:colOff>114300</xdr:colOff>
      <xdr:row>31</xdr:row>
      <xdr:rowOff>38644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61521</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20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118292</xdr:rowOff>
    </xdr:from>
    <xdr:to>
      <xdr:col>112</xdr:col>
      <xdr:colOff>38100</xdr:colOff>
      <xdr:row>31</xdr:row>
      <xdr:rowOff>48442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64969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503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121557</xdr:rowOff>
    </xdr:from>
    <xdr:to>
      <xdr:col>107</xdr:col>
      <xdr:colOff>101600</xdr:colOff>
      <xdr:row>31</xdr:row>
      <xdr:rowOff>51707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2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68234</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129722</xdr:rowOff>
    </xdr:from>
    <xdr:to>
      <xdr:col>102</xdr:col>
      <xdr:colOff>165100</xdr:colOff>
      <xdr:row>32</xdr:row>
      <xdr:rowOff>59872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76399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5219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142784</xdr:rowOff>
    </xdr:from>
    <xdr:to>
      <xdr:col>98</xdr:col>
      <xdr:colOff>38100</xdr:colOff>
      <xdr:row>32</xdr:row>
      <xdr:rowOff>72934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89461</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523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年度と比較すると、新庁舎整備などの減などにより減少したものの、類似団体との比較では、響創のまちづくり基金積立金などの影響により依然として高い水準で推移している。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年度と比較すると、子育て世帯や住民税非課税世帯等への臨時特別給付金事業などが減少したものの、令和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年度住民税非課税世帯に対する支援給付金給付事業費や障害福祉サービス費等の増加により類似団体との比較では高い水準にある。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消防ポンプ格納庫建設費や消防団員退職報償費などが増加したものの、防災情報ネットワーク整備費などが減少し、住民１人当たりのコストは減少したが類似団体との比較では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西部学校給食センター（仮称）整備事業費や国民スポーツ大会・全国障害者スポーツ大会開催準備費の増加の影響により、住民１人当たりのコストが大きく増加し、類似団体との比較では最上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全体的に高い水準で推移している。要因としては、市町村合併後の新市の均衡ある発展を目指すため、合併特例債を活用した基盤整備事業を集中的に行ってきたことによる元利償還金の増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財政調整基金については、財政計画に基づき積立を行ってきたが、</a:t>
          </a:r>
          <a:r>
            <a:rPr kumimoji="1" lang="en-US" altLang="ja-JP" sz="1100">
              <a:solidFill>
                <a:sysClr val="windowText" lastClr="000000"/>
              </a:solidFill>
              <a:latin typeface="ＭＳ ゴシック" pitchFamily="49" charset="-128"/>
              <a:ea typeface="ＭＳ ゴシック" pitchFamily="49" charset="-128"/>
            </a:rPr>
            <a:t>H27</a:t>
          </a:r>
          <a:r>
            <a:rPr kumimoji="1" lang="ja-JP" altLang="en-US" sz="1100">
              <a:solidFill>
                <a:sysClr val="windowText" lastClr="000000"/>
              </a:solidFill>
              <a:latin typeface="ＭＳ ゴシック" pitchFamily="49" charset="-128"/>
              <a:ea typeface="ＭＳ ゴシック" pitchFamily="49" charset="-128"/>
            </a:rPr>
            <a:t>年度以降、合併特例期間の終了に伴う普通交付税の段階的縮減が始まり一般財源が減少した結果、取り崩し額が増加し、基金残高が年々減少していた。しかし、</a:t>
          </a:r>
          <a:r>
            <a:rPr kumimoji="1" lang="en-US" altLang="ja-JP" sz="1100">
              <a:solidFill>
                <a:sysClr val="windowText" lastClr="000000"/>
              </a:solidFill>
              <a:latin typeface="ＭＳ ゴシック" pitchFamily="49" charset="-128"/>
              <a:ea typeface="ＭＳ ゴシック" pitchFamily="49" charset="-128"/>
            </a:rPr>
            <a:t>R2</a:t>
          </a:r>
          <a:r>
            <a:rPr kumimoji="1" lang="ja-JP" altLang="en-US" sz="1100">
              <a:solidFill>
                <a:sysClr val="windowText" lastClr="000000"/>
              </a:solidFill>
              <a:latin typeface="ＭＳ ゴシック" pitchFamily="49" charset="-128"/>
              <a:ea typeface="ＭＳ ゴシック" pitchFamily="49" charset="-128"/>
            </a:rPr>
            <a:t>年度以降は歳計剰余金処分などの積立額が取り崩し額を上回っており、基金残高が増加している。</a:t>
          </a:r>
        </a:p>
        <a:p>
          <a:r>
            <a:rPr kumimoji="1" lang="ja-JP" altLang="en-US" sz="1100">
              <a:solidFill>
                <a:sysClr val="windowText" lastClr="000000"/>
              </a:solidFill>
              <a:latin typeface="ＭＳ ゴシック" pitchFamily="49" charset="-128"/>
              <a:ea typeface="ＭＳ ゴシック" pitchFamily="49" charset="-128"/>
            </a:rPr>
            <a:t>実質収支比率については、地方税等の歳入一般財源が増加したものの、災害復旧費等が増加したため、</a:t>
          </a:r>
          <a:r>
            <a:rPr kumimoji="1" lang="en-US" altLang="ja-JP" sz="1100">
              <a:solidFill>
                <a:sysClr val="windowText" lastClr="000000"/>
              </a:solidFill>
              <a:latin typeface="ＭＳ ゴシック" pitchFamily="49" charset="-128"/>
              <a:ea typeface="ＭＳ ゴシック" pitchFamily="49" charset="-128"/>
            </a:rPr>
            <a:t>4.17</a:t>
          </a:r>
          <a:r>
            <a:rPr kumimoji="1" lang="ja-JP" altLang="en-US" sz="1100">
              <a:solidFill>
                <a:sysClr val="windowText" lastClr="000000"/>
              </a:solidFill>
              <a:latin typeface="ＭＳ ゴシック" pitchFamily="49" charset="-128"/>
              <a:ea typeface="ＭＳ ゴシック" pitchFamily="49" charset="-128"/>
            </a:rPr>
            <a:t>ポイント減少し、</a:t>
          </a:r>
          <a:r>
            <a:rPr kumimoji="1" lang="en-US" altLang="ja-JP" sz="1100">
              <a:solidFill>
                <a:sysClr val="windowText" lastClr="000000"/>
              </a:solidFill>
              <a:latin typeface="ＭＳ ゴシック" pitchFamily="49" charset="-128"/>
              <a:ea typeface="ＭＳ ゴシック" pitchFamily="49" charset="-128"/>
            </a:rPr>
            <a:t>2.14</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実質単年度収支については、</a:t>
          </a:r>
          <a:r>
            <a:rPr kumimoji="1" lang="en-US" altLang="ja-JP" sz="1100">
              <a:solidFill>
                <a:sysClr val="windowText" lastClr="000000"/>
              </a:solidFill>
              <a:latin typeface="ＭＳ ゴシック" pitchFamily="49" charset="-128"/>
              <a:ea typeface="ＭＳ ゴシック" pitchFamily="49" charset="-128"/>
            </a:rPr>
            <a:t>R5</a:t>
          </a:r>
          <a:r>
            <a:rPr kumimoji="1" lang="ja-JP" altLang="en-US" sz="1100">
              <a:solidFill>
                <a:sysClr val="windowText" lastClr="000000"/>
              </a:solidFill>
              <a:latin typeface="ＭＳ ゴシック" pitchFamily="49" charset="-128"/>
              <a:ea typeface="ＭＳ ゴシック" pitchFamily="49" charset="-128"/>
            </a:rPr>
            <a:t>年度は、繰越財源の増加等により単年度収支が減少したため、</a:t>
          </a:r>
          <a:r>
            <a:rPr kumimoji="1" lang="en-US" altLang="ja-JP" sz="1100">
              <a:solidFill>
                <a:sysClr val="windowText" lastClr="000000"/>
              </a:solidFill>
              <a:latin typeface="ＭＳ ゴシック" pitchFamily="49" charset="-128"/>
              <a:ea typeface="ＭＳ ゴシック" pitchFamily="49" charset="-128"/>
            </a:rPr>
            <a:t>6.66</a:t>
          </a:r>
          <a:r>
            <a:rPr kumimoji="1" lang="ja-JP" altLang="en-US" sz="1100">
              <a:solidFill>
                <a:sysClr val="windowText" lastClr="000000"/>
              </a:solidFill>
              <a:latin typeface="ＭＳ ゴシック" pitchFamily="49" charset="-128"/>
              <a:ea typeface="ＭＳ ゴシック" pitchFamily="49" charset="-128"/>
            </a:rPr>
            <a:t>ポイント減少した。</a:t>
          </a:r>
        </a:p>
        <a:p>
          <a:r>
            <a:rPr kumimoji="1" lang="ja-JP" altLang="en-US" sz="1100">
              <a:solidFill>
                <a:sysClr val="windowText" lastClr="000000"/>
              </a:solidFill>
              <a:latin typeface="ＭＳ ゴシック" pitchFamily="49" charset="-128"/>
              <a:ea typeface="ＭＳ ゴシック" pitchFamily="49" charset="-128"/>
            </a:rPr>
            <a:t>今後も、市税ほか歳入を確保するとともに、総合計画に基づく事業の重点化などにより歳出を抑制し、財政の健全化に努める。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年度から黒字に転じたことで全会計黒字となっている。</a:t>
          </a:r>
        </a:p>
        <a:p>
          <a:r>
            <a:rPr kumimoji="1" lang="ja-JP" altLang="en-US" sz="1400">
              <a:solidFill>
                <a:sysClr val="windowText" lastClr="000000"/>
              </a:solidFill>
              <a:latin typeface="ＭＳ ゴシック" pitchFamily="49" charset="-128"/>
              <a:ea typeface="ＭＳ ゴシック" pitchFamily="49" charset="-128"/>
            </a:rPr>
            <a:t>近年、モーターボート競走事業会計においては、スマートフォンやパソコンなどインターネットを使って全国から舟券を購入できる「電話投票」が定着し、経営が安定化し収益が増加している。</a:t>
          </a:r>
        </a:p>
        <a:p>
          <a:r>
            <a:rPr kumimoji="1" lang="ja-JP" altLang="en-US" sz="1400">
              <a:solidFill>
                <a:sysClr val="windowText" lastClr="000000"/>
              </a:solidFill>
              <a:latin typeface="ＭＳ ゴシック" pitchFamily="49" charset="-128"/>
              <a:ea typeface="ＭＳ ゴシック" pitchFamily="49" charset="-128"/>
            </a:rPr>
            <a:t>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実質公債費比率は、年々減少傾向にあったが、</a:t>
          </a:r>
          <a:r>
            <a:rPr kumimoji="1" lang="en-US" altLang="ja-JP" sz="1200">
              <a:solidFill>
                <a:sysClr val="windowText" lastClr="000000"/>
              </a:solidFill>
              <a:latin typeface="ＭＳ ゴシック" pitchFamily="49" charset="-128"/>
              <a:ea typeface="ＭＳ ゴシック" pitchFamily="49" charset="-128"/>
            </a:rPr>
            <a:t>R4</a:t>
          </a:r>
          <a:r>
            <a:rPr kumimoji="1" lang="ja-JP" altLang="en-US" sz="1200">
              <a:solidFill>
                <a:sysClr val="windowText" lastClr="000000"/>
              </a:solidFill>
              <a:latin typeface="ＭＳ ゴシック" pitchFamily="49" charset="-128"/>
              <a:ea typeface="ＭＳ ゴシック" pitchFamily="49" charset="-128"/>
            </a:rPr>
            <a:t>年度から増加傾向に転じ、前年度より</a:t>
          </a:r>
          <a:r>
            <a:rPr kumimoji="1" lang="en-US" altLang="ja-JP" sz="1200">
              <a:solidFill>
                <a:sysClr val="windowText" lastClr="000000"/>
              </a:solidFill>
              <a:latin typeface="ＭＳ ゴシック" pitchFamily="49" charset="-128"/>
              <a:ea typeface="ＭＳ ゴシック" pitchFamily="49" charset="-128"/>
            </a:rPr>
            <a:t>0.9</a:t>
          </a:r>
          <a:r>
            <a:rPr kumimoji="1" lang="ja-JP" altLang="en-US" sz="1200">
              <a:solidFill>
                <a:sysClr val="windowText" lastClr="000000"/>
              </a:solidFill>
              <a:latin typeface="ＭＳ ゴシック" pitchFamily="49" charset="-128"/>
              <a:ea typeface="ＭＳ ゴシック" pitchFamily="49" charset="-128"/>
            </a:rPr>
            <a:t>ポイント悪化の</a:t>
          </a:r>
          <a:r>
            <a:rPr kumimoji="1" lang="en-US" altLang="ja-JP" sz="1200">
              <a:solidFill>
                <a:sysClr val="windowText" lastClr="000000"/>
              </a:solidFill>
              <a:latin typeface="ＭＳ ゴシック" pitchFamily="49" charset="-128"/>
              <a:ea typeface="ＭＳ ゴシック" pitchFamily="49" charset="-128"/>
            </a:rPr>
            <a:t>13.5</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ysClr val="windowText" lastClr="000000"/>
              </a:solidFill>
              <a:latin typeface="ＭＳ ゴシック" pitchFamily="49" charset="-128"/>
              <a:ea typeface="ＭＳ ゴシック" pitchFamily="49" charset="-128"/>
            </a:rPr>
            <a:t>分子のうち元利償還金は</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緊急防災・減災事業債、臨時財政対策債などが減少し、</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公営企業債の元利償還金に対する繰入金は水道事業会計などが増加している。</a:t>
          </a:r>
        </a:p>
        <a:p>
          <a:r>
            <a:rPr kumimoji="1" lang="ja-JP" altLang="en-US" sz="1200">
              <a:solidFill>
                <a:sysClr val="windowText" lastClr="000000"/>
              </a:solidFill>
              <a:latin typeface="ＭＳ ゴシック" pitchFamily="49" charset="-128"/>
              <a:ea typeface="ＭＳ ゴシック" pitchFamily="49" charset="-128"/>
            </a:rPr>
            <a:t>実質公債費比率は増減はあるものの、類似団体と比較すると依然として高い水準であり、今後とも財政計画の数値を目標に公債費の抑制に努めるとともに、公営企業の経営健全化による繰出金の削減を図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満期一括償還地方債は発行していない。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年度の将来負担比率は、前年度より</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ポイント改善し、</a:t>
          </a:r>
          <a:r>
            <a:rPr kumimoji="1" lang="en-US" altLang="ja-JP" sz="1400">
              <a:solidFill>
                <a:sysClr val="windowText" lastClr="000000"/>
              </a:solidFill>
              <a:latin typeface="ＭＳ ゴシック" pitchFamily="49" charset="-128"/>
              <a:ea typeface="ＭＳ ゴシック" pitchFamily="49" charset="-128"/>
            </a:rPr>
            <a:t>111.1</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分子のうち地方債の現在高の減少などにより将来負担額が減少し、充当可能基金の増加により充当可能財源等が増加したため、数値は改善している。</a:t>
          </a:r>
        </a:p>
        <a:p>
          <a:r>
            <a:rPr kumimoji="1" lang="ja-JP" altLang="en-US" sz="1400">
              <a:solidFill>
                <a:sysClr val="windowText" lastClr="000000"/>
              </a:solidFill>
              <a:latin typeface="ＭＳ ゴシック" pitchFamily="49" charset="-128"/>
              <a:ea typeface="ＭＳ ゴシック" pitchFamily="49" charset="-128"/>
            </a:rPr>
            <a:t>類似団体平均と比較すると依然として高い水準で推移しており、今後は、財政計画に基づく地方債の現在高の漸減及び公営企業の経営健全化による繰出金の削減を図り、財政の健全化に努める。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・これは、市民の連帯の強化及び地域振興を図る事業の財源として響創のまちづくり基金を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百万円、市がいつまでも光り輝くふるさとであり続けるための手段を講じ、もって市の更なる発展に寄与するため事業の財源としてふるさと寄附金基金寄附金を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百万円取り崩した一方、ふるさと寄附金の増加によりふるさと寄附金基金に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百万円、モーターボート競走事業収益金などを響創のまちづくり基金に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百万円を積み立てたことによる増加などが主な要因である。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では、小中学校の改修や新市民会館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・ふるさと寄附金基金：特別支援教育費や子どもの医療費助成費など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・響創のまちづくり基金：情報化基盤光ケーブル推進事業補助金や予防接種費など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・公共施設整備基金：新庁舎整備事業費や道路維持改良費など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百万円を取り崩した一方で、モーターボート競走事業収益金や運用利子の積立額が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百万円だったため減少した。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・ふるさと寄附金基金：寄附金額に応じて積立を行い、後年度計画的に事業充当を行う。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以降は歳計剰余金処分などにより基金残高が増加している。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百万円を行った一方、歳計剰余金処分など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85819024</v>
      </c>
      <c r="BO4" s="449"/>
      <c r="BP4" s="449"/>
      <c r="BQ4" s="449"/>
      <c r="BR4" s="449"/>
      <c r="BS4" s="449"/>
      <c r="BT4" s="449"/>
      <c r="BU4" s="450"/>
      <c r="BV4" s="448">
        <v>86127243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2.1</v>
      </c>
      <c r="CU4" s="589"/>
      <c r="CV4" s="589"/>
      <c r="CW4" s="589"/>
      <c r="CX4" s="589"/>
      <c r="CY4" s="589"/>
      <c r="CZ4" s="589"/>
      <c r="DA4" s="590"/>
      <c r="DB4" s="588">
        <v>6.3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84417130</v>
      </c>
      <c r="BO5" s="420"/>
      <c r="BP5" s="420"/>
      <c r="BQ5" s="420"/>
      <c r="BR5" s="420"/>
      <c r="BS5" s="420"/>
      <c r="BT5" s="420"/>
      <c r="BU5" s="421"/>
      <c r="BV5" s="419">
        <v>83358413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89.3</v>
      </c>
      <c r="CU5" s="417"/>
      <c r="CV5" s="417"/>
      <c r="CW5" s="417"/>
      <c r="CX5" s="417"/>
      <c r="CY5" s="417"/>
      <c r="CZ5" s="417"/>
      <c r="DA5" s="418"/>
      <c r="DB5" s="416">
        <v>88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1401894</v>
      </c>
      <c r="BO6" s="420"/>
      <c r="BP6" s="420"/>
      <c r="BQ6" s="420"/>
      <c r="BR6" s="420"/>
      <c r="BS6" s="420"/>
      <c r="BT6" s="420"/>
      <c r="BU6" s="421"/>
      <c r="BV6" s="419">
        <v>2768830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89.8</v>
      </c>
      <c r="CU6" s="563"/>
      <c r="CV6" s="563"/>
      <c r="CW6" s="563"/>
      <c r="CX6" s="563"/>
      <c r="CY6" s="563"/>
      <c r="CZ6" s="563"/>
      <c r="DA6" s="564"/>
      <c r="DB6" s="562">
        <v>89.1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659778</v>
      </c>
      <c r="BO7" s="420"/>
      <c r="BP7" s="420"/>
      <c r="BQ7" s="420"/>
      <c r="BR7" s="420"/>
      <c r="BS7" s="420"/>
      <c r="BT7" s="420"/>
      <c r="BU7" s="421"/>
      <c r="BV7" s="419">
        <v>577672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34670896</v>
      </c>
      <c r="CU7" s="420"/>
      <c r="CV7" s="420"/>
      <c r="CW7" s="420"/>
      <c r="CX7" s="420"/>
      <c r="CY7" s="420"/>
      <c r="CZ7" s="420"/>
      <c r="DA7" s="421"/>
      <c r="DB7" s="419">
        <v>34709384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742116</v>
      </c>
      <c r="BO8" s="420"/>
      <c r="BP8" s="420"/>
      <c r="BQ8" s="420"/>
      <c r="BR8" s="420"/>
      <c r="BS8" s="420"/>
      <c r="BT8" s="420"/>
      <c r="BU8" s="421"/>
      <c r="BV8" s="419">
        <v>2191158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117373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-1449042</v>
      </c>
      <c r="BO9" s="420"/>
      <c r="BP9" s="420"/>
      <c r="BQ9" s="420"/>
      <c r="BR9" s="420"/>
      <c r="BS9" s="420"/>
      <c r="BT9" s="420"/>
      <c r="BU9" s="421"/>
      <c r="BV9" s="419">
        <v>664735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18.2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122785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30827</v>
      </c>
      <c r="BO10" s="420"/>
      <c r="BP10" s="420"/>
      <c r="BQ10" s="420"/>
      <c r="BR10" s="420"/>
      <c r="BS10" s="420"/>
      <c r="BT10" s="420"/>
      <c r="BU10" s="421"/>
      <c r="BV10" s="419">
        <v>117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115475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833984</v>
      </c>
      <c r="BO12" s="420"/>
      <c r="BP12" s="420"/>
      <c r="BQ12" s="420"/>
      <c r="BR12" s="420"/>
      <c r="BS12" s="420"/>
      <c r="BT12" s="420"/>
      <c r="BU12" s="421"/>
      <c r="BV12" s="419">
        <v>607744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114490</v>
      </c>
      <c r="S13" s="507"/>
      <c r="T13" s="507"/>
      <c r="U13" s="507"/>
      <c r="V13" s="508"/>
      <c r="W13" s="509" t="s">
        <v>131</v>
      </c>
      <c r="X13" s="405"/>
      <c r="Y13" s="405"/>
      <c r="Z13" s="405"/>
      <c r="AA13" s="405"/>
      <c r="AB13" s="406"/>
      <c r="AC13" s="372">
        <v>5930</v>
      </c>
      <c r="AD13" s="373"/>
      <c r="AE13" s="373"/>
      <c r="AF13" s="373"/>
      <c r="AG13" s="374"/>
      <c r="AH13" s="372">
        <v>7008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-2252199</v>
      </c>
      <c r="BO13" s="420"/>
      <c r="BP13" s="420"/>
      <c r="BQ13" s="420"/>
      <c r="BR13" s="420"/>
      <c r="BS13" s="420"/>
      <c r="BT13" s="420"/>
      <c r="BU13" s="421"/>
      <c r="BV13" s="419">
        <v>57108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13.5</v>
      </c>
      <c r="CU13" s="417"/>
      <c r="CV13" s="417"/>
      <c r="CW13" s="417"/>
      <c r="CX13" s="417"/>
      <c r="CY13" s="417"/>
      <c r="CZ13" s="417"/>
      <c r="DA13" s="418"/>
      <c r="DB13" s="416">
        <v>12.6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116972</v>
      </c>
      <c r="S14" s="507"/>
      <c r="T14" s="507"/>
      <c r="U14" s="507"/>
      <c r="V14" s="508"/>
      <c r="W14" s="510"/>
      <c r="X14" s="408"/>
      <c r="Y14" s="408"/>
      <c r="Z14" s="408"/>
      <c r="AA14" s="408"/>
      <c r="AB14" s="409"/>
      <c r="AC14" s="499">
        <v>10.7</v>
      </c>
      <c r="AD14" s="500"/>
      <c r="AE14" s="500"/>
      <c r="AF14" s="500"/>
      <c r="AG14" s="501"/>
      <c r="AH14" s="499">
        <v>12.1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111.1</v>
      </c>
      <c r="CU14" s="517"/>
      <c r="CV14" s="517"/>
      <c r="CW14" s="517"/>
      <c r="CX14" s="517"/>
      <c r="CY14" s="517"/>
      <c r="CZ14" s="517"/>
      <c r="DA14" s="518"/>
      <c r="DB14" s="516">
        <v>114.4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116161</v>
      </c>
      <c r="S15" s="507"/>
      <c r="T15" s="507"/>
      <c r="U15" s="507"/>
      <c r="V15" s="508"/>
      <c r="W15" s="509" t="s">
        <v>137</v>
      </c>
      <c r="X15" s="405"/>
      <c r="Y15" s="405"/>
      <c r="Z15" s="405"/>
      <c r="AA15" s="405"/>
      <c r="AB15" s="406"/>
      <c r="AC15" s="372">
        <v>12895</v>
      </c>
      <c r="AD15" s="373"/>
      <c r="AE15" s="373"/>
      <c r="AF15" s="373"/>
      <c r="AG15" s="374"/>
      <c r="AH15" s="372">
        <v>13477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13505687</v>
      </c>
      <c r="BO15" s="449"/>
      <c r="BP15" s="449"/>
      <c r="BQ15" s="449"/>
      <c r="BR15" s="449"/>
      <c r="BS15" s="449"/>
      <c r="BT15" s="449"/>
      <c r="BU15" s="450"/>
      <c r="BV15" s="448">
        <v>13190094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31035344</v>
      </c>
      <c r="BO16" s="420"/>
      <c r="BP16" s="420"/>
      <c r="BQ16" s="420"/>
      <c r="BR16" s="420"/>
      <c r="BS16" s="420"/>
      <c r="BT16" s="420"/>
      <c r="BU16" s="421"/>
      <c r="BV16" s="419">
        <v>30845434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36706</v>
      </c>
      <c r="AD17" s="373"/>
      <c r="AE17" s="373"/>
      <c r="AF17" s="373"/>
      <c r="AG17" s="374"/>
      <c r="AH17" s="372">
        <v>37208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16934027</v>
      </c>
      <c r="BO17" s="420"/>
      <c r="BP17" s="420"/>
      <c r="BQ17" s="420"/>
      <c r="BR17" s="420"/>
      <c r="BS17" s="420"/>
      <c r="BT17" s="420"/>
      <c r="BU17" s="421"/>
      <c r="BV17" s="419">
        <v>16576936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487.58</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31229702</v>
      </c>
      <c r="BO18" s="420"/>
      <c r="BP18" s="420"/>
      <c r="BQ18" s="420"/>
      <c r="BR18" s="420"/>
      <c r="BS18" s="420"/>
      <c r="BT18" s="420"/>
      <c r="BU18" s="421"/>
      <c r="BV18" s="419">
        <v>31002059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46413614</v>
      </c>
      <c r="BO19" s="420"/>
      <c r="BP19" s="420"/>
      <c r="BQ19" s="420"/>
      <c r="BR19" s="420"/>
      <c r="BS19" s="420"/>
      <c r="BT19" s="420"/>
      <c r="BU19" s="421"/>
      <c r="BV19" s="419">
        <v>44185733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44192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87302287</v>
      </c>
      <c r="BO22" s="449"/>
      <c r="BP22" s="449"/>
      <c r="BQ22" s="449"/>
      <c r="BR22" s="449"/>
      <c r="BS22" s="449"/>
      <c r="BT22" s="449"/>
      <c r="BU22" s="450"/>
      <c r="BV22" s="448">
        <v>87623315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63761755</v>
      </c>
      <c r="BO23" s="420"/>
      <c r="BP23" s="420"/>
      <c r="BQ23" s="420"/>
      <c r="BR23" s="420"/>
      <c r="BS23" s="420"/>
      <c r="BT23" s="420"/>
      <c r="BU23" s="421"/>
      <c r="BV23" s="419">
        <v>62511835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9630</v>
      </c>
      <c r="R24" s="373"/>
      <c r="S24" s="373"/>
      <c r="T24" s="373"/>
      <c r="U24" s="373"/>
      <c r="V24" s="374"/>
      <c r="W24" s="462"/>
      <c r="X24" s="399"/>
      <c r="Y24" s="400"/>
      <c r="Z24" s="375" t="s">
        <v>162</v>
      </c>
      <c r="AA24" s="376"/>
      <c r="AB24" s="376"/>
      <c r="AC24" s="376"/>
      <c r="AD24" s="376"/>
      <c r="AE24" s="376"/>
      <c r="AF24" s="376"/>
      <c r="AG24" s="377"/>
      <c r="AH24" s="372">
        <v>1150</v>
      </c>
      <c r="AI24" s="373"/>
      <c r="AJ24" s="373"/>
      <c r="AK24" s="373"/>
      <c r="AL24" s="374"/>
      <c r="AM24" s="372">
        <v>3528200</v>
      </c>
      <c r="AN24" s="373"/>
      <c r="AO24" s="373"/>
      <c r="AP24" s="373"/>
      <c r="AQ24" s="373"/>
      <c r="AR24" s="374"/>
      <c r="AS24" s="372">
        <v>3068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68057519</v>
      </c>
      <c r="BO24" s="420"/>
      <c r="BP24" s="420"/>
      <c r="BQ24" s="420"/>
      <c r="BR24" s="420"/>
      <c r="BS24" s="420"/>
      <c r="BT24" s="420"/>
      <c r="BU24" s="421"/>
      <c r="BV24" s="419">
        <v>66378407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7700</v>
      </c>
      <c r="R25" s="373"/>
      <c r="S25" s="373"/>
      <c r="T25" s="373"/>
      <c r="U25" s="373"/>
      <c r="V25" s="374"/>
      <c r="W25" s="462"/>
      <c r="X25" s="399"/>
      <c r="Y25" s="400"/>
      <c r="Z25" s="375" t="s">
        <v>165</v>
      </c>
      <c r="AA25" s="376"/>
      <c r="AB25" s="376"/>
      <c r="AC25" s="376"/>
      <c r="AD25" s="376"/>
      <c r="AE25" s="376"/>
      <c r="AF25" s="376"/>
      <c r="AG25" s="377"/>
      <c r="AH25" s="372">
        <v>180</v>
      </c>
      <c r="AI25" s="373"/>
      <c r="AJ25" s="373"/>
      <c r="AK25" s="373"/>
      <c r="AL25" s="374"/>
      <c r="AM25" s="372">
        <v>544140</v>
      </c>
      <c r="AN25" s="373"/>
      <c r="AO25" s="373"/>
      <c r="AP25" s="373"/>
      <c r="AQ25" s="373"/>
      <c r="AR25" s="374"/>
      <c r="AS25" s="372">
        <v>3023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7673528</v>
      </c>
      <c r="BO25" s="449"/>
      <c r="BP25" s="449"/>
      <c r="BQ25" s="449"/>
      <c r="BR25" s="449"/>
      <c r="BS25" s="449"/>
      <c r="BT25" s="449"/>
      <c r="BU25" s="450"/>
      <c r="BV25" s="448">
        <v>9743079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6900</v>
      </c>
      <c r="R26" s="373"/>
      <c r="S26" s="373"/>
      <c r="T26" s="373"/>
      <c r="U26" s="373"/>
      <c r="V26" s="374"/>
      <c r="W26" s="462"/>
      <c r="X26" s="399"/>
      <c r="Y26" s="400"/>
      <c r="Z26" s="375" t="s">
        <v>168</v>
      </c>
      <c r="AA26" s="430"/>
      <c r="AB26" s="430"/>
      <c r="AC26" s="430"/>
      <c r="AD26" s="430"/>
      <c r="AE26" s="430"/>
      <c r="AF26" s="430"/>
      <c r="AG26" s="431"/>
      <c r="AH26" s="372">
        <v>70</v>
      </c>
      <c r="AI26" s="373"/>
      <c r="AJ26" s="373"/>
      <c r="AK26" s="373"/>
      <c r="AL26" s="374"/>
      <c r="AM26" s="372">
        <v>237580</v>
      </c>
      <c r="AN26" s="373"/>
      <c r="AO26" s="373"/>
      <c r="AP26" s="373"/>
      <c r="AQ26" s="373"/>
      <c r="AR26" s="374"/>
      <c r="AS26" s="372">
        <v>3394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4000000</v>
      </c>
      <c r="BO26" s="420"/>
      <c r="BP26" s="420"/>
      <c r="BQ26" s="420"/>
      <c r="BR26" s="420"/>
      <c r="BS26" s="420"/>
      <c r="BT26" s="420"/>
      <c r="BU26" s="421"/>
      <c r="BV26" s="419">
        <v>3000000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5030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31704</v>
      </c>
      <c r="AN27" s="373"/>
      <c r="AO27" s="373"/>
      <c r="AP27" s="373"/>
      <c r="AQ27" s="373"/>
      <c r="AR27" s="374"/>
      <c r="AS27" s="372">
        <v>3963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1662282</v>
      </c>
      <c r="BO27" s="454"/>
      <c r="BP27" s="454"/>
      <c r="BQ27" s="454"/>
      <c r="BR27" s="454"/>
      <c r="BS27" s="454"/>
      <c r="BT27" s="454"/>
      <c r="BU27" s="455"/>
      <c r="BV27" s="453">
        <v>1656687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4590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3604459</v>
      </c>
      <c r="BO28" s="449"/>
      <c r="BP28" s="449"/>
      <c r="BQ28" s="449"/>
      <c r="BR28" s="449"/>
      <c r="BS28" s="449"/>
      <c r="BT28" s="449"/>
      <c r="BU28" s="450"/>
      <c r="BV28" s="448">
        <v>3307615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26</v>
      </c>
      <c r="M29" s="373"/>
      <c r="N29" s="373"/>
      <c r="O29" s="373"/>
      <c r="P29" s="374"/>
      <c r="Q29" s="372">
        <v>4380</v>
      </c>
      <c r="R29" s="373"/>
      <c r="S29" s="373"/>
      <c r="T29" s="373"/>
      <c r="U29" s="373"/>
      <c r="V29" s="374"/>
      <c r="W29" s="463"/>
      <c r="X29" s="464"/>
      <c r="Y29" s="465"/>
      <c r="Z29" s="375" t="s">
        <v>177</v>
      </c>
      <c r="AA29" s="376"/>
      <c r="AB29" s="376"/>
      <c r="AC29" s="376"/>
      <c r="AD29" s="376"/>
      <c r="AE29" s="376"/>
      <c r="AF29" s="376"/>
      <c r="AG29" s="377"/>
      <c r="AH29" s="372">
        <v>1158</v>
      </c>
      <c r="AI29" s="373"/>
      <c r="AJ29" s="373"/>
      <c r="AK29" s="373"/>
      <c r="AL29" s="374"/>
      <c r="AM29" s="372">
        <v>3559904</v>
      </c>
      <c r="AN29" s="373"/>
      <c r="AO29" s="373"/>
      <c r="AP29" s="373"/>
      <c r="AQ29" s="373"/>
      <c r="AR29" s="374"/>
      <c r="AS29" s="372">
        <v>3074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748876</v>
      </c>
      <c r="BO29" s="420"/>
      <c r="BP29" s="420"/>
      <c r="BQ29" s="420"/>
      <c r="BR29" s="420"/>
      <c r="BS29" s="420"/>
      <c r="BT29" s="420"/>
      <c r="BU29" s="421"/>
      <c r="BV29" s="419">
        <v>398771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19729570</v>
      </c>
      <c r="BO30" s="454"/>
      <c r="BP30" s="454"/>
      <c r="BQ30" s="454"/>
      <c r="BR30" s="454"/>
      <c r="BS30" s="454"/>
      <c r="BT30" s="454"/>
      <c r="BU30" s="455"/>
      <c r="BV30" s="453">
        <v>18622642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IF('各会計、関係団体の財政状況及び健全化判断比率'!B36="","",'各会計、関係団体の財政状況及び健全化判断比率'!B36)</f>
        <v>観光施設特別会計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佐賀県後期高齢者医療広域連合（一般会計）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唐津市土地開発公社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有線テレビ事業特別会計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介護保険特別会計（普通会計除く）</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佐賀県後期高齢者医療広域連合（特別会計）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唐津市文化事業団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介護保険特別会計（普通会計分）</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後期高齢者医療特別会計（普通会計除く）</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佐賀市町総合事務組合（一般会計）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肥前風力エネルギー開発</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後期高齢者医療特別会計（普通会計分）</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IF('各会計、関係団体の財政状況及び健全化判断比率'!B34="","",'各会計、関係団体の財政状況及び健全化判断比率'!B34)</f>
        <v>市民病院きたはた事業会計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佐賀市町総合事務組合（特別会計）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桃山天下市</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IF('各会計、関係団体の財政状況及び健全化判断比率'!B35="","",'各会計、関係団体の財政状況及び健全化判断比率'!B35)</f>
        <v>モーターボート競走事業会計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鳴神の庄</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鳴神温泉</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キコリななやま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25</v>
      </c>
      <c r="CP41" s="367"/>
      <c r="CQ41" s="368" t="str">
        <f>IF('各会計、関係団体の財政状況及び健全化判断比率'!BS14="","",'各会計、関係団体の財政状況及び健全化判断比率'!BS14)</f>
        <v>唐津市スポーツ協会</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93E0SpvZJFO3RcYYWBRZVKzHyqswgyt+U167Am7MVRLp8B+G2qGhwYD6jR67+f6tVa1M611q5zpCZyiCSTtLA==" saltValue="uyHErgmUDDxs3iMd+1Tm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BS25" sqref="BS25:CB25"/>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13204079</v>
      </c>
      <c r="S5" s="677"/>
      <c r="T5" s="677"/>
      <c r="U5" s="677"/>
      <c r="V5" s="677"/>
      <c r="W5" s="677"/>
      <c r="X5" s="677"/>
      <c r="Y5" s="702"/>
      <c r="Z5" s="715">
        <v>15.4</v>
      </c>
      <c r="AA5" s="715"/>
      <c r="AB5" s="715"/>
      <c r="AC5" s="715"/>
      <c r="AD5" s="716">
        <v>13204079</v>
      </c>
      <c r="AE5" s="716"/>
      <c r="AF5" s="716"/>
      <c r="AG5" s="716"/>
      <c r="AH5" s="716"/>
      <c r="AI5" s="716"/>
      <c r="AJ5" s="716"/>
      <c r="AK5" s="716"/>
      <c r="AL5" s="703">
        <v>38</v>
      </c>
      <c r="AM5" s="685"/>
      <c r="AN5" s="685"/>
      <c r="AO5" s="704"/>
      <c r="AP5" s="679" t="s">
        <v>216</v>
      </c>
      <c r="AQ5" s="680"/>
      <c r="AR5" s="680"/>
      <c r="AS5" s="680"/>
      <c r="AT5" s="680"/>
      <c r="AU5" s="680"/>
      <c r="AV5" s="680"/>
      <c r="AW5" s="680"/>
      <c r="AX5" s="680"/>
      <c r="AY5" s="680"/>
      <c r="AZ5" s="680"/>
      <c r="BA5" s="680"/>
      <c r="BB5" s="680"/>
      <c r="BC5" s="680"/>
      <c r="BD5" s="680"/>
      <c r="BE5" s="680"/>
      <c r="BF5" s="681"/>
      <c r="BG5" s="621">
        <v>13181148</v>
      </c>
      <c r="BH5" s="622"/>
      <c r="BI5" s="622"/>
      <c r="BJ5" s="622"/>
      <c r="BK5" s="622"/>
      <c r="BL5" s="622"/>
      <c r="BM5" s="622"/>
      <c r="BN5" s="623"/>
      <c r="BO5" s="659">
        <v>99.8</v>
      </c>
      <c r="BP5" s="659"/>
      <c r="BQ5" s="659"/>
      <c r="BR5" s="659"/>
      <c r="BS5" s="660">
        <v>110119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569883</v>
      </c>
      <c r="S6" s="622"/>
      <c r="T6" s="622"/>
      <c r="U6" s="622"/>
      <c r="V6" s="622"/>
      <c r="W6" s="622"/>
      <c r="X6" s="622"/>
      <c r="Y6" s="623"/>
      <c r="Z6" s="659">
        <v>0.7</v>
      </c>
      <c r="AA6" s="659"/>
      <c r="AB6" s="659"/>
      <c r="AC6" s="659"/>
      <c r="AD6" s="660">
        <v>569883</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13181148</v>
      </c>
      <c r="BH6" s="622"/>
      <c r="BI6" s="622"/>
      <c r="BJ6" s="622"/>
      <c r="BK6" s="622"/>
      <c r="BL6" s="622"/>
      <c r="BM6" s="622"/>
      <c r="BN6" s="623"/>
      <c r="BO6" s="659">
        <v>99.8</v>
      </c>
      <c r="BP6" s="659"/>
      <c r="BQ6" s="659"/>
      <c r="BR6" s="659"/>
      <c r="BS6" s="660">
        <v>110119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325178</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324976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4211</v>
      </c>
      <c r="S7" s="622"/>
      <c r="T7" s="622"/>
      <c r="U7" s="622"/>
      <c r="V7" s="622"/>
      <c r="W7" s="622"/>
      <c r="X7" s="622"/>
      <c r="Y7" s="623"/>
      <c r="Z7" s="659">
        <v>0</v>
      </c>
      <c r="AA7" s="659"/>
      <c r="AB7" s="659"/>
      <c r="AC7" s="659"/>
      <c r="AD7" s="660">
        <v>4211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5527761</v>
      </c>
      <c r="BH7" s="622"/>
      <c r="BI7" s="622"/>
      <c r="BJ7" s="622"/>
      <c r="BK7" s="622"/>
      <c r="BL7" s="622"/>
      <c r="BM7" s="622"/>
      <c r="BN7" s="623"/>
      <c r="BO7" s="659">
        <v>41.9</v>
      </c>
      <c r="BP7" s="659"/>
      <c r="BQ7" s="659"/>
      <c r="BR7" s="659"/>
      <c r="BS7" s="660">
        <v>110119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17710598</v>
      </c>
      <c r="CS7" s="622"/>
      <c r="CT7" s="622"/>
      <c r="CU7" s="622"/>
      <c r="CV7" s="622"/>
      <c r="CW7" s="622"/>
      <c r="CX7" s="622"/>
      <c r="CY7" s="623"/>
      <c r="CZ7" s="659">
        <v>21</v>
      </c>
      <c r="DA7" s="659"/>
      <c r="DB7" s="659"/>
      <c r="DC7" s="659"/>
      <c r="DD7" s="627">
        <v>2044034</v>
      </c>
      <c r="DE7" s="622"/>
      <c r="DF7" s="622"/>
      <c r="DG7" s="622"/>
      <c r="DH7" s="622"/>
      <c r="DI7" s="622"/>
      <c r="DJ7" s="622"/>
      <c r="DK7" s="622"/>
      <c r="DL7" s="622"/>
      <c r="DM7" s="622"/>
      <c r="DN7" s="622"/>
      <c r="DO7" s="622"/>
      <c r="DP7" s="623"/>
      <c r="DQ7" s="627">
        <v>8030764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48759</v>
      </c>
      <c r="S8" s="622"/>
      <c r="T8" s="622"/>
      <c r="U8" s="622"/>
      <c r="V8" s="622"/>
      <c r="W8" s="622"/>
      <c r="X8" s="622"/>
      <c r="Y8" s="623"/>
      <c r="Z8" s="659">
        <v>0.1</v>
      </c>
      <c r="AA8" s="659"/>
      <c r="AB8" s="659"/>
      <c r="AC8" s="659"/>
      <c r="AD8" s="660">
        <v>48759</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198508</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25865985</v>
      </c>
      <c r="CS8" s="622"/>
      <c r="CT8" s="622"/>
      <c r="CU8" s="622"/>
      <c r="CV8" s="622"/>
      <c r="CW8" s="622"/>
      <c r="CX8" s="622"/>
      <c r="CY8" s="623"/>
      <c r="CZ8" s="659">
        <v>30.6</v>
      </c>
      <c r="DA8" s="659"/>
      <c r="DB8" s="659"/>
      <c r="DC8" s="659"/>
      <c r="DD8" s="627">
        <v>251054</v>
      </c>
      <c r="DE8" s="622"/>
      <c r="DF8" s="622"/>
      <c r="DG8" s="622"/>
      <c r="DH8" s="622"/>
      <c r="DI8" s="622"/>
      <c r="DJ8" s="622"/>
      <c r="DK8" s="622"/>
      <c r="DL8" s="622"/>
      <c r="DM8" s="622"/>
      <c r="DN8" s="622"/>
      <c r="DO8" s="622"/>
      <c r="DP8" s="623"/>
      <c r="DQ8" s="627">
        <v>12323820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54985</v>
      </c>
      <c r="S9" s="622"/>
      <c r="T9" s="622"/>
      <c r="U9" s="622"/>
      <c r="V9" s="622"/>
      <c r="W9" s="622"/>
      <c r="X9" s="622"/>
      <c r="Y9" s="623"/>
      <c r="Z9" s="659">
        <v>0.1</v>
      </c>
      <c r="AA9" s="659"/>
      <c r="AB9" s="659"/>
      <c r="AC9" s="659"/>
      <c r="AD9" s="660">
        <v>54985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4682581</v>
      </c>
      <c r="BH9" s="622"/>
      <c r="BI9" s="622"/>
      <c r="BJ9" s="622"/>
      <c r="BK9" s="622"/>
      <c r="BL9" s="622"/>
      <c r="BM9" s="622"/>
      <c r="BN9" s="623"/>
      <c r="BO9" s="659">
        <v>35.5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5102400</v>
      </c>
      <c r="CS9" s="622"/>
      <c r="CT9" s="622"/>
      <c r="CU9" s="622"/>
      <c r="CV9" s="622"/>
      <c r="CW9" s="622"/>
      <c r="CX9" s="622"/>
      <c r="CY9" s="623"/>
      <c r="CZ9" s="659">
        <v>6</v>
      </c>
      <c r="DA9" s="659"/>
      <c r="DB9" s="659"/>
      <c r="DC9" s="659"/>
      <c r="DD9" s="627">
        <v>720383</v>
      </c>
      <c r="DE9" s="622"/>
      <c r="DF9" s="622"/>
      <c r="DG9" s="622"/>
      <c r="DH9" s="622"/>
      <c r="DI9" s="622"/>
      <c r="DJ9" s="622"/>
      <c r="DK9" s="622"/>
      <c r="DL9" s="622"/>
      <c r="DM9" s="622"/>
      <c r="DN9" s="622"/>
      <c r="DO9" s="622"/>
      <c r="DP9" s="623"/>
      <c r="DQ9" s="627">
        <v>3390173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261161</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56144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6144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2783756</v>
      </c>
      <c r="S11" s="622"/>
      <c r="T11" s="622"/>
      <c r="U11" s="622"/>
      <c r="V11" s="622"/>
      <c r="W11" s="622"/>
      <c r="X11" s="622"/>
      <c r="Y11" s="623"/>
      <c r="Z11" s="624">
        <v>3.2</v>
      </c>
      <c r="AA11" s="625"/>
      <c r="AB11" s="625"/>
      <c r="AC11" s="626"/>
      <c r="AD11" s="627">
        <v>2783756</v>
      </c>
      <c r="AE11" s="622"/>
      <c r="AF11" s="622"/>
      <c r="AG11" s="622"/>
      <c r="AH11" s="622"/>
      <c r="AI11" s="622"/>
      <c r="AJ11" s="622"/>
      <c r="AK11" s="623"/>
      <c r="AL11" s="624">
        <v>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385511</v>
      </c>
      <c r="BH11" s="622"/>
      <c r="BI11" s="622"/>
      <c r="BJ11" s="622"/>
      <c r="BK11" s="622"/>
      <c r="BL11" s="622"/>
      <c r="BM11" s="622"/>
      <c r="BN11" s="623"/>
      <c r="BO11" s="659">
        <v>2.9</v>
      </c>
      <c r="BP11" s="659"/>
      <c r="BQ11" s="659"/>
      <c r="BR11" s="659"/>
      <c r="BS11" s="660">
        <v>110119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3499499</v>
      </c>
      <c r="CS11" s="622"/>
      <c r="CT11" s="622"/>
      <c r="CU11" s="622"/>
      <c r="CV11" s="622"/>
      <c r="CW11" s="622"/>
      <c r="CX11" s="622"/>
      <c r="CY11" s="623"/>
      <c r="CZ11" s="659">
        <v>4.0999999999999996</v>
      </c>
      <c r="DA11" s="659"/>
      <c r="DB11" s="659"/>
      <c r="DC11" s="659"/>
      <c r="DD11" s="627">
        <v>673132</v>
      </c>
      <c r="DE11" s="622"/>
      <c r="DF11" s="622"/>
      <c r="DG11" s="622"/>
      <c r="DH11" s="622"/>
      <c r="DI11" s="622"/>
      <c r="DJ11" s="622"/>
      <c r="DK11" s="622"/>
      <c r="DL11" s="622"/>
      <c r="DM11" s="622"/>
      <c r="DN11" s="622"/>
      <c r="DO11" s="622"/>
      <c r="DP11" s="623"/>
      <c r="DQ11" s="627">
        <v>1086434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37637</v>
      </c>
      <c r="S12" s="622"/>
      <c r="T12" s="622"/>
      <c r="U12" s="622"/>
      <c r="V12" s="622"/>
      <c r="W12" s="622"/>
      <c r="X12" s="622"/>
      <c r="Y12" s="623"/>
      <c r="Z12" s="659">
        <v>0</v>
      </c>
      <c r="AA12" s="659"/>
      <c r="AB12" s="659"/>
      <c r="AC12" s="659"/>
      <c r="AD12" s="660">
        <v>37637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6163395</v>
      </c>
      <c r="BH12" s="622"/>
      <c r="BI12" s="622"/>
      <c r="BJ12" s="622"/>
      <c r="BK12" s="622"/>
      <c r="BL12" s="622"/>
      <c r="BM12" s="622"/>
      <c r="BN12" s="623"/>
      <c r="BO12" s="659">
        <v>46.7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2946369</v>
      </c>
      <c r="CS12" s="622"/>
      <c r="CT12" s="622"/>
      <c r="CU12" s="622"/>
      <c r="CV12" s="622"/>
      <c r="CW12" s="622"/>
      <c r="CX12" s="622"/>
      <c r="CY12" s="623"/>
      <c r="CZ12" s="659">
        <v>3.5</v>
      </c>
      <c r="DA12" s="659"/>
      <c r="DB12" s="659"/>
      <c r="DC12" s="659"/>
      <c r="DD12" s="627">
        <v>57944</v>
      </c>
      <c r="DE12" s="622"/>
      <c r="DF12" s="622"/>
      <c r="DG12" s="622"/>
      <c r="DH12" s="622"/>
      <c r="DI12" s="622"/>
      <c r="DJ12" s="622"/>
      <c r="DK12" s="622"/>
      <c r="DL12" s="622"/>
      <c r="DM12" s="622"/>
      <c r="DN12" s="622"/>
      <c r="DO12" s="622"/>
      <c r="DP12" s="623"/>
      <c r="DQ12" s="627">
        <v>1076741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6068634</v>
      </c>
      <c r="BH13" s="622"/>
      <c r="BI13" s="622"/>
      <c r="BJ13" s="622"/>
      <c r="BK13" s="622"/>
      <c r="BL13" s="622"/>
      <c r="BM13" s="622"/>
      <c r="BN13" s="623"/>
      <c r="BO13" s="659">
        <v>46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5815586</v>
      </c>
      <c r="CS13" s="622"/>
      <c r="CT13" s="622"/>
      <c r="CU13" s="622"/>
      <c r="CV13" s="622"/>
      <c r="CW13" s="622"/>
      <c r="CX13" s="622"/>
      <c r="CY13" s="623"/>
      <c r="CZ13" s="659">
        <v>6.9</v>
      </c>
      <c r="DA13" s="659"/>
      <c r="DB13" s="659"/>
      <c r="DC13" s="659"/>
      <c r="DD13" s="627">
        <v>1571295</v>
      </c>
      <c r="DE13" s="622"/>
      <c r="DF13" s="622"/>
      <c r="DG13" s="622"/>
      <c r="DH13" s="622"/>
      <c r="DI13" s="622"/>
      <c r="DJ13" s="622"/>
      <c r="DK13" s="622"/>
      <c r="DL13" s="622"/>
      <c r="DM13" s="622"/>
      <c r="DN13" s="622"/>
      <c r="DO13" s="622"/>
      <c r="DP13" s="623"/>
      <c r="DQ13" s="627">
        <v>3805340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3219</v>
      </c>
      <c r="S14" s="622"/>
      <c r="T14" s="622"/>
      <c r="U14" s="622"/>
      <c r="V14" s="622"/>
      <c r="W14" s="622"/>
      <c r="X14" s="622"/>
      <c r="Y14" s="623"/>
      <c r="Z14" s="659">
        <v>0</v>
      </c>
      <c r="AA14" s="659"/>
      <c r="AB14" s="659"/>
      <c r="AC14" s="659"/>
      <c r="AD14" s="660">
        <v>3219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486505</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2430035</v>
      </c>
      <c r="CS14" s="622"/>
      <c r="CT14" s="622"/>
      <c r="CU14" s="622"/>
      <c r="CV14" s="622"/>
      <c r="CW14" s="622"/>
      <c r="CX14" s="622"/>
      <c r="CY14" s="623"/>
      <c r="CZ14" s="659">
        <v>2.9</v>
      </c>
      <c r="DA14" s="659"/>
      <c r="DB14" s="659"/>
      <c r="DC14" s="659"/>
      <c r="DD14" s="627">
        <v>342159</v>
      </c>
      <c r="DE14" s="622"/>
      <c r="DF14" s="622"/>
      <c r="DG14" s="622"/>
      <c r="DH14" s="622"/>
      <c r="DI14" s="622"/>
      <c r="DJ14" s="622"/>
      <c r="DK14" s="622"/>
      <c r="DL14" s="622"/>
      <c r="DM14" s="622"/>
      <c r="DN14" s="622"/>
      <c r="DO14" s="622"/>
      <c r="DP14" s="623"/>
      <c r="DQ14" s="627">
        <v>1787269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1003487</v>
      </c>
      <c r="BH15" s="622"/>
      <c r="BI15" s="622"/>
      <c r="BJ15" s="622"/>
      <c r="BK15" s="622"/>
      <c r="BL15" s="622"/>
      <c r="BM15" s="622"/>
      <c r="BN15" s="623"/>
      <c r="BO15" s="659">
        <v>7.6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10268941</v>
      </c>
      <c r="CS15" s="622"/>
      <c r="CT15" s="622"/>
      <c r="CU15" s="622"/>
      <c r="CV15" s="622"/>
      <c r="CW15" s="622"/>
      <c r="CX15" s="622"/>
      <c r="CY15" s="623"/>
      <c r="CZ15" s="659">
        <v>12.2</v>
      </c>
      <c r="DA15" s="659"/>
      <c r="DB15" s="659"/>
      <c r="DC15" s="659"/>
      <c r="DD15" s="627">
        <v>4240233</v>
      </c>
      <c r="DE15" s="622"/>
      <c r="DF15" s="622"/>
      <c r="DG15" s="622"/>
      <c r="DH15" s="622"/>
      <c r="DI15" s="622"/>
      <c r="DJ15" s="622"/>
      <c r="DK15" s="622"/>
      <c r="DL15" s="622"/>
      <c r="DM15" s="622"/>
      <c r="DN15" s="622"/>
      <c r="DO15" s="622"/>
      <c r="DP15" s="623"/>
      <c r="DQ15" s="627">
        <v>4321026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44478</v>
      </c>
      <c r="S16" s="622"/>
      <c r="T16" s="622"/>
      <c r="U16" s="622"/>
      <c r="V16" s="622"/>
      <c r="W16" s="622"/>
      <c r="X16" s="622"/>
      <c r="Y16" s="623"/>
      <c r="Z16" s="659">
        <v>0.1</v>
      </c>
      <c r="AA16" s="659"/>
      <c r="AB16" s="659"/>
      <c r="AC16" s="659"/>
      <c r="AD16" s="660">
        <v>44478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2060191</v>
      </c>
      <c r="CS16" s="622"/>
      <c r="CT16" s="622"/>
      <c r="CU16" s="622"/>
      <c r="CV16" s="622"/>
      <c r="CW16" s="622"/>
      <c r="CX16" s="622"/>
      <c r="CY16" s="623"/>
      <c r="CZ16" s="659">
        <v>2.4</v>
      </c>
      <c r="DA16" s="659"/>
      <c r="DB16" s="659"/>
      <c r="DC16" s="659"/>
      <c r="DD16" s="627" t="s">
        <v>122</v>
      </c>
      <c r="DE16" s="622"/>
      <c r="DF16" s="622"/>
      <c r="DG16" s="622"/>
      <c r="DH16" s="622"/>
      <c r="DI16" s="622"/>
      <c r="DJ16" s="622"/>
      <c r="DK16" s="622"/>
      <c r="DL16" s="622"/>
      <c r="DM16" s="622"/>
      <c r="DN16" s="622"/>
      <c r="DO16" s="622"/>
      <c r="DP16" s="623"/>
      <c r="DQ16" s="627">
        <v>790909</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220369</v>
      </c>
      <c r="S17" s="622"/>
      <c r="T17" s="622"/>
      <c r="U17" s="622"/>
      <c r="V17" s="622"/>
      <c r="W17" s="622"/>
      <c r="X17" s="622"/>
      <c r="Y17" s="623"/>
      <c r="Z17" s="659">
        <v>0.3</v>
      </c>
      <c r="AA17" s="659"/>
      <c r="AB17" s="659"/>
      <c r="AC17" s="659"/>
      <c r="AD17" s="660">
        <v>220369</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8231386</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7968697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112637</v>
      </c>
      <c r="S18" s="622"/>
      <c r="T18" s="622"/>
      <c r="U18" s="622"/>
      <c r="V18" s="622"/>
      <c r="W18" s="622"/>
      <c r="X18" s="622"/>
      <c r="Y18" s="623"/>
      <c r="Z18" s="659">
        <v>0.1</v>
      </c>
      <c r="AA18" s="659"/>
      <c r="AB18" s="659"/>
      <c r="AC18" s="659"/>
      <c r="AD18" s="660">
        <v>112637</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104818</v>
      </c>
      <c r="CS18" s="622"/>
      <c r="CT18" s="622"/>
      <c r="CU18" s="622"/>
      <c r="CV18" s="622"/>
      <c r="CW18" s="622"/>
      <c r="CX18" s="622"/>
      <c r="CY18" s="623"/>
      <c r="CZ18" s="659">
        <v>0.1</v>
      </c>
      <c r="DA18" s="659"/>
      <c r="DB18" s="659"/>
      <c r="DC18" s="659"/>
      <c r="DD18" s="627">
        <v>103176</v>
      </c>
      <c r="DE18" s="622"/>
      <c r="DF18" s="622"/>
      <c r="DG18" s="622"/>
      <c r="DH18" s="622"/>
      <c r="DI18" s="622"/>
      <c r="DJ18" s="622"/>
      <c r="DK18" s="622"/>
      <c r="DL18" s="622"/>
      <c r="DM18" s="622"/>
      <c r="DN18" s="622"/>
      <c r="DO18" s="622"/>
      <c r="DP18" s="623"/>
      <c r="DQ18" s="627">
        <v>99427</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104292</v>
      </c>
      <c r="S19" s="622"/>
      <c r="T19" s="622"/>
      <c r="U19" s="622"/>
      <c r="V19" s="622"/>
      <c r="W19" s="622"/>
      <c r="X19" s="622"/>
      <c r="Y19" s="623"/>
      <c r="Z19" s="659">
        <v>0.1</v>
      </c>
      <c r="AA19" s="659"/>
      <c r="AB19" s="659"/>
      <c r="AC19" s="659"/>
      <c r="AD19" s="660">
        <v>104292</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22931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8345</v>
      </c>
      <c r="S20" s="622"/>
      <c r="T20" s="622"/>
      <c r="U20" s="622"/>
      <c r="V20" s="622"/>
      <c r="W20" s="622"/>
      <c r="X20" s="622"/>
      <c r="Y20" s="623"/>
      <c r="Z20" s="659">
        <v>0</v>
      </c>
      <c r="AA20" s="659"/>
      <c r="AB20" s="659"/>
      <c r="AC20" s="659"/>
      <c r="AD20" s="660">
        <v>8345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22931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84417130</v>
      </c>
      <c r="CS20" s="622"/>
      <c r="CT20" s="622"/>
      <c r="CU20" s="622"/>
      <c r="CV20" s="622"/>
      <c r="CW20" s="622"/>
      <c r="CX20" s="622"/>
      <c r="CY20" s="623"/>
      <c r="CZ20" s="659">
        <v>100</v>
      </c>
      <c r="DA20" s="659"/>
      <c r="DB20" s="659"/>
      <c r="DC20" s="659"/>
      <c r="DD20" s="627">
        <v>10003410</v>
      </c>
      <c r="DE20" s="622"/>
      <c r="DF20" s="622"/>
      <c r="DG20" s="622"/>
      <c r="DH20" s="622"/>
      <c r="DI20" s="622"/>
      <c r="DJ20" s="622"/>
      <c r="DK20" s="622"/>
      <c r="DL20" s="622"/>
      <c r="DM20" s="622"/>
      <c r="DN20" s="622"/>
      <c r="DO20" s="622"/>
      <c r="DP20" s="623"/>
      <c r="DQ20" s="627">
        <v>45011720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19671285</v>
      </c>
      <c r="S21" s="622"/>
      <c r="T21" s="622"/>
      <c r="U21" s="622"/>
      <c r="V21" s="622"/>
      <c r="W21" s="622"/>
      <c r="X21" s="622"/>
      <c r="Y21" s="623"/>
      <c r="Z21" s="659">
        <v>22.9</v>
      </c>
      <c r="AA21" s="659"/>
      <c r="AB21" s="659"/>
      <c r="AC21" s="659"/>
      <c r="AD21" s="660">
        <v>17529657</v>
      </c>
      <c r="AE21" s="660"/>
      <c r="AF21" s="660"/>
      <c r="AG21" s="660"/>
      <c r="AH21" s="660"/>
      <c r="AI21" s="660"/>
      <c r="AJ21" s="660"/>
      <c r="AK21" s="660"/>
      <c r="AL21" s="624">
        <v>50.4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22931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17529657</v>
      </c>
      <c r="S22" s="622"/>
      <c r="T22" s="622"/>
      <c r="U22" s="622"/>
      <c r="V22" s="622"/>
      <c r="W22" s="622"/>
      <c r="X22" s="622"/>
      <c r="Y22" s="623"/>
      <c r="Z22" s="659">
        <v>20.399999999999999</v>
      </c>
      <c r="AA22" s="659"/>
      <c r="AB22" s="659"/>
      <c r="AC22" s="659"/>
      <c r="AD22" s="660">
        <v>17529657</v>
      </c>
      <c r="AE22" s="660"/>
      <c r="AF22" s="660"/>
      <c r="AG22" s="660"/>
      <c r="AH22" s="660"/>
      <c r="AI22" s="660"/>
      <c r="AJ22" s="660"/>
      <c r="AK22" s="660"/>
      <c r="AL22" s="624">
        <v>50.4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2141628</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35640648</v>
      </c>
      <c r="CS24" s="677"/>
      <c r="CT24" s="677"/>
      <c r="CU24" s="677"/>
      <c r="CV24" s="677"/>
      <c r="CW24" s="677"/>
      <c r="CX24" s="677"/>
      <c r="CY24" s="702"/>
      <c r="CZ24" s="703">
        <v>42.2</v>
      </c>
      <c r="DA24" s="685"/>
      <c r="DB24" s="685"/>
      <c r="DC24" s="705"/>
      <c r="DD24" s="701">
        <v>23077638</v>
      </c>
      <c r="DE24" s="677"/>
      <c r="DF24" s="677"/>
      <c r="DG24" s="677"/>
      <c r="DH24" s="677"/>
      <c r="DI24" s="677"/>
      <c r="DJ24" s="677"/>
      <c r="DK24" s="702"/>
      <c r="DL24" s="701">
        <v>20977081</v>
      </c>
      <c r="DM24" s="677"/>
      <c r="DN24" s="677"/>
      <c r="DO24" s="677"/>
      <c r="DP24" s="677"/>
      <c r="DQ24" s="677"/>
      <c r="DR24" s="677"/>
      <c r="DS24" s="677"/>
      <c r="DT24" s="677"/>
      <c r="DU24" s="677"/>
      <c r="DV24" s="702"/>
      <c r="DW24" s="703">
        <v>60</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36755298</v>
      </c>
      <c r="S25" s="622"/>
      <c r="T25" s="622"/>
      <c r="U25" s="622"/>
      <c r="V25" s="622"/>
      <c r="W25" s="622"/>
      <c r="X25" s="622"/>
      <c r="Y25" s="623"/>
      <c r="Z25" s="659">
        <v>42.8</v>
      </c>
      <c r="AA25" s="659"/>
      <c r="AB25" s="659"/>
      <c r="AC25" s="659"/>
      <c r="AD25" s="660">
        <v>34613670</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10157823</v>
      </c>
      <c r="CS25" s="634"/>
      <c r="CT25" s="634"/>
      <c r="CU25" s="634"/>
      <c r="CV25" s="634"/>
      <c r="CW25" s="634"/>
      <c r="CX25" s="634"/>
      <c r="CY25" s="635"/>
      <c r="CZ25" s="624">
        <v>12</v>
      </c>
      <c r="DA25" s="636"/>
      <c r="DB25" s="636"/>
      <c r="DC25" s="637"/>
      <c r="DD25" s="627">
        <v>9167041</v>
      </c>
      <c r="DE25" s="634"/>
      <c r="DF25" s="634"/>
      <c r="DG25" s="634"/>
      <c r="DH25" s="634"/>
      <c r="DI25" s="634"/>
      <c r="DJ25" s="634"/>
      <c r="DK25" s="635"/>
      <c r="DL25" s="627">
        <v>8848761</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17662</v>
      </c>
      <c r="S26" s="622"/>
      <c r="T26" s="622"/>
      <c r="U26" s="622"/>
      <c r="V26" s="622"/>
      <c r="W26" s="622"/>
      <c r="X26" s="622"/>
      <c r="Y26" s="623"/>
      <c r="Z26" s="659">
        <v>0</v>
      </c>
      <c r="AA26" s="659"/>
      <c r="AB26" s="659"/>
      <c r="AC26" s="659"/>
      <c r="AD26" s="660">
        <v>17662</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6527844</v>
      </c>
      <c r="CS26" s="622"/>
      <c r="CT26" s="622"/>
      <c r="CU26" s="622"/>
      <c r="CV26" s="622"/>
      <c r="CW26" s="622"/>
      <c r="CX26" s="622"/>
      <c r="CY26" s="623"/>
      <c r="CZ26" s="624">
        <v>7.7</v>
      </c>
      <c r="DA26" s="636"/>
      <c r="DB26" s="636"/>
      <c r="DC26" s="637"/>
      <c r="DD26" s="627">
        <v>6041216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1013444</v>
      </c>
      <c r="S27" s="622"/>
      <c r="T27" s="622"/>
      <c r="U27" s="622"/>
      <c r="V27" s="622"/>
      <c r="W27" s="622"/>
      <c r="X27" s="622"/>
      <c r="Y27" s="623"/>
      <c r="Z27" s="659">
        <v>1.2</v>
      </c>
      <c r="AA27" s="659"/>
      <c r="AB27" s="659"/>
      <c r="AC27" s="659"/>
      <c r="AD27" s="660">
        <v>8561</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13204079</v>
      </c>
      <c r="BH27" s="622"/>
      <c r="BI27" s="622"/>
      <c r="BJ27" s="622"/>
      <c r="BK27" s="622"/>
      <c r="BL27" s="622"/>
      <c r="BM27" s="622"/>
      <c r="BN27" s="623"/>
      <c r="BO27" s="659">
        <v>100</v>
      </c>
      <c r="BP27" s="659"/>
      <c r="BQ27" s="659"/>
      <c r="BR27" s="659"/>
      <c r="BS27" s="660">
        <v>110119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17251439</v>
      </c>
      <c r="CS27" s="634"/>
      <c r="CT27" s="634"/>
      <c r="CU27" s="634"/>
      <c r="CV27" s="634"/>
      <c r="CW27" s="634"/>
      <c r="CX27" s="634"/>
      <c r="CY27" s="635"/>
      <c r="CZ27" s="624">
        <v>20.399999999999999</v>
      </c>
      <c r="DA27" s="636"/>
      <c r="DB27" s="636"/>
      <c r="DC27" s="637"/>
      <c r="DD27" s="627">
        <v>5941900</v>
      </c>
      <c r="DE27" s="634"/>
      <c r="DF27" s="634"/>
      <c r="DG27" s="634"/>
      <c r="DH27" s="634"/>
      <c r="DI27" s="634"/>
      <c r="DJ27" s="634"/>
      <c r="DK27" s="635"/>
      <c r="DL27" s="627">
        <v>4159623</v>
      </c>
      <c r="DM27" s="634"/>
      <c r="DN27" s="634"/>
      <c r="DO27" s="634"/>
      <c r="DP27" s="634"/>
      <c r="DQ27" s="634"/>
      <c r="DR27" s="634"/>
      <c r="DS27" s="634"/>
      <c r="DT27" s="634"/>
      <c r="DU27" s="634"/>
      <c r="DV27" s="635"/>
      <c r="DW27" s="624">
        <v>11.9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1144558</v>
      </c>
      <c r="S28" s="622"/>
      <c r="T28" s="622"/>
      <c r="U28" s="622"/>
      <c r="V28" s="622"/>
      <c r="W28" s="622"/>
      <c r="X28" s="622"/>
      <c r="Y28" s="623"/>
      <c r="Z28" s="659">
        <v>1.3</v>
      </c>
      <c r="AA28" s="659"/>
      <c r="AB28" s="659"/>
      <c r="AC28" s="659"/>
      <c r="AD28" s="660">
        <v>75193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8231386</v>
      </c>
      <c r="CS28" s="622"/>
      <c r="CT28" s="622"/>
      <c r="CU28" s="622"/>
      <c r="CV28" s="622"/>
      <c r="CW28" s="622"/>
      <c r="CX28" s="622"/>
      <c r="CY28" s="623"/>
      <c r="CZ28" s="624">
        <v>9.8000000000000007</v>
      </c>
      <c r="DA28" s="636"/>
      <c r="DB28" s="636"/>
      <c r="DC28" s="637"/>
      <c r="DD28" s="627">
        <v>7968697</v>
      </c>
      <c r="DE28" s="622"/>
      <c r="DF28" s="622"/>
      <c r="DG28" s="622"/>
      <c r="DH28" s="622"/>
      <c r="DI28" s="622"/>
      <c r="DJ28" s="622"/>
      <c r="DK28" s="623"/>
      <c r="DL28" s="627">
        <v>7968697</v>
      </c>
      <c r="DM28" s="622"/>
      <c r="DN28" s="622"/>
      <c r="DO28" s="622"/>
      <c r="DP28" s="622"/>
      <c r="DQ28" s="622"/>
      <c r="DR28" s="622"/>
      <c r="DS28" s="622"/>
      <c r="DT28" s="622"/>
      <c r="DU28" s="622"/>
      <c r="DV28" s="623"/>
      <c r="DW28" s="624">
        <v>22.8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440367</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8231253</v>
      </c>
      <c r="CS29" s="634"/>
      <c r="CT29" s="634"/>
      <c r="CU29" s="634"/>
      <c r="CV29" s="634"/>
      <c r="CW29" s="634"/>
      <c r="CX29" s="634"/>
      <c r="CY29" s="635"/>
      <c r="CZ29" s="624">
        <v>9.8000000000000007</v>
      </c>
      <c r="DA29" s="636"/>
      <c r="DB29" s="636"/>
      <c r="DC29" s="637"/>
      <c r="DD29" s="627">
        <v>7968564</v>
      </c>
      <c r="DE29" s="634"/>
      <c r="DF29" s="634"/>
      <c r="DG29" s="634"/>
      <c r="DH29" s="634"/>
      <c r="DI29" s="634"/>
      <c r="DJ29" s="634"/>
      <c r="DK29" s="635"/>
      <c r="DL29" s="627">
        <v>7968564</v>
      </c>
      <c r="DM29" s="634"/>
      <c r="DN29" s="634"/>
      <c r="DO29" s="634"/>
      <c r="DP29" s="634"/>
      <c r="DQ29" s="634"/>
      <c r="DR29" s="634"/>
      <c r="DS29" s="634"/>
      <c r="DT29" s="634"/>
      <c r="DU29" s="634"/>
      <c r="DV29" s="635"/>
      <c r="DW29" s="624">
        <v>22.8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12966405</v>
      </c>
      <c r="S30" s="622"/>
      <c r="T30" s="622"/>
      <c r="U30" s="622"/>
      <c r="V30" s="622"/>
      <c r="W30" s="622"/>
      <c r="X30" s="622"/>
      <c r="Y30" s="623"/>
      <c r="Z30" s="659">
        <v>15.1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7986740</v>
      </c>
      <c r="CS30" s="622"/>
      <c r="CT30" s="622"/>
      <c r="CU30" s="622"/>
      <c r="CV30" s="622"/>
      <c r="CW30" s="622"/>
      <c r="CX30" s="622"/>
      <c r="CY30" s="623"/>
      <c r="CZ30" s="624">
        <v>9.5</v>
      </c>
      <c r="DA30" s="636"/>
      <c r="DB30" s="636"/>
      <c r="DC30" s="637"/>
      <c r="DD30" s="627">
        <v>7743017</v>
      </c>
      <c r="DE30" s="622"/>
      <c r="DF30" s="622"/>
      <c r="DG30" s="622"/>
      <c r="DH30" s="622"/>
      <c r="DI30" s="622"/>
      <c r="DJ30" s="622"/>
      <c r="DK30" s="623"/>
      <c r="DL30" s="627">
        <v>7743017</v>
      </c>
      <c r="DM30" s="622"/>
      <c r="DN30" s="622"/>
      <c r="DO30" s="622"/>
      <c r="DP30" s="622"/>
      <c r="DQ30" s="622"/>
      <c r="DR30" s="622"/>
      <c r="DS30" s="622"/>
      <c r="DT30" s="622"/>
      <c r="DU30" s="622"/>
      <c r="DV30" s="623"/>
      <c r="DW30" s="624">
        <v>22.1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97.5</v>
      </c>
      <c r="BN31" s="684"/>
      <c r="BO31" s="684"/>
      <c r="BP31" s="684"/>
      <c r="BQ31" s="686"/>
      <c r="BR31" s="683">
        <v>99.1</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244513</v>
      </c>
      <c r="CS31" s="634"/>
      <c r="CT31" s="634"/>
      <c r="CU31" s="634"/>
      <c r="CV31" s="634"/>
      <c r="CW31" s="634"/>
      <c r="CX31" s="634"/>
      <c r="CY31" s="635"/>
      <c r="CZ31" s="624">
        <v>0.3</v>
      </c>
      <c r="DA31" s="636"/>
      <c r="DB31" s="636"/>
      <c r="DC31" s="637"/>
      <c r="DD31" s="627">
        <v>225547</v>
      </c>
      <c r="DE31" s="634"/>
      <c r="DF31" s="634"/>
      <c r="DG31" s="634"/>
      <c r="DH31" s="634"/>
      <c r="DI31" s="634"/>
      <c r="DJ31" s="634"/>
      <c r="DK31" s="635"/>
      <c r="DL31" s="627">
        <v>225547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6881683</v>
      </c>
      <c r="S32" s="622"/>
      <c r="T32" s="622"/>
      <c r="U32" s="622"/>
      <c r="V32" s="622"/>
      <c r="W32" s="622"/>
      <c r="X32" s="622"/>
      <c r="Y32" s="623"/>
      <c r="Z32" s="659">
        <v>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v>
      </c>
      <c r="BH32" s="634"/>
      <c r="BI32" s="634"/>
      <c r="BJ32" s="634"/>
      <c r="BK32" s="634"/>
      <c r="BL32" s="634"/>
      <c r="BM32" s="625">
        <v>97.7</v>
      </c>
      <c r="BN32" s="634"/>
      <c r="BO32" s="634"/>
      <c r="BP32" s="634"/>
      <c r="BQ32" s="657"/>
      <c r="BR32" s="687">
        <v>99.1</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v>133</v>
      </c>
      <c r="CS32" s="622"/>
      <c r="CT32" s="622"/>
      <c r="CU32" s="622"/>
      <c r="CV32" s="622"/>
      <c r="CW32" s="622"/>
      <c r="CX32" s="622"/>
      <c r="CY32" s="623"/>
      <c r="CZ32" s="624">
        <v>0</v>
      </c>
      <c r="DA32" s="636"/>
      <c r="DB32" s="636"/>
      <c r="DC32" s="637"/>
      <c r="DD32" s="627">
        <v>133</v>
      </c>
      <c r="DE32" s="622"/>
      <c r="DF32" s="622"/>
      <c r="DG32" s="622"/>
      <c r="DH32" s="622"/>
      <c r="DI32" s="622"/>
      <c r="DJ32" s="622"/>
      <c r="DK32" s="623"/>
      <c r="DL32" s="627">
        <v>133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165402</v>
      </c>
      <c r="S33" s="622"/>
      <c r="T33" s="622"/>
      <c r="U33" s="622"/>
      <c r="V33" s="622"/>
      <c r="W33" s="622"/>
      <c r="X33" s="622"/>
      <c r="Y33" s="623"/>
      <c r="Z33" s="659">
        <v>0.2</v>
      </c>
      <c r="AA33" s="659"/>
      <c r="AB33" s="659"/>
      <c r="AC33" s="659"/>
      <c r="AD33" s="660">
        <v>40401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96.9</v>
      </c>
      <c r="BN33" s="606"/>
      <c r="BO33" s="606"/>
      <c r="BP33" s="606"/>
      <c r="BQ33" s="669"/>
      <c r="BR33" s="682">
        <v>99.1</v>
      </c>
      <c r="BS33" s="606"/>
      <c r="BT33" s="606"/>
      <c r="BU33" s="606"/>
      <c r="BV33" s="606"/>
      <c r="BW33" s="606"/>
      <c r="BX33" s="652">
        <v>97</v>
      </c>
      <c r="BY33" s="606"/>
      <c r="BZ33" s="606"/>
      <c r="CA33" s="606"/>
      <c r="CB33" s="669"/>
      <c r="CD33" s="618" t="s">
        <v>307</v>
      </c>
      <c r="CE33" s="619"/>
      <c r="CF33" s="619"/>
      <c r="CG33" s="619"/>
      <c r="CH33" s="619"/>
      <c r="CI33" s="619"/>
      <c r="CJ33" s="619"/>
      <c r="CK33" s="619"/>
      <c r="CL33" s="619"/>
      <c r="CM33" s="619"/>
      <c r="CN33" s="619"/>
      <c r="CO33" s="619"/>
      <c r="CP33" s="619"/>
      <c r="CQ33" s="620"/>
      <c r="CR33" s="621">
        <v>36712881</v>
      </c>
      <c r="CS33" s="634"/>
      <c r="CT33" s="634"/>
      <c r="CU33" s="634"/>
      <c r="CV33" s="634"/>
      <c r="CW33" s="634"/>
      <c r="CX33" s="634"/>
      <c r="CY33" s="635"/>
      <c r="CZ33" s="624">
        <v>43.5</v>
      </c>
      <c r="DA33" s="636"/>
      <c r="DB33" s="636"/>
      <c r="DC33" s="637"/>
      <c r="DD33" s="627">
        <v>20063486</v>
      </c>
      <c r="DE33" s="634"/>
      <c r="DF33" s="634"/>
      <c r="DG33" s="634"/>
      <c r="DH33" s="634"/>
      <c r="DI33" s="634"/>
      <c r="DJ33" s="634"/>
      <c r="DK33" s="635"/>
      <c r="DL33" s="627">
        <v>10252621</v>
      </c>
      <c r="DM33" s="634"/>
      <c r="DN33" s="634"/>
      <c r="DO33" s="634"/>
      <c r="DP33" s="634"/>
      <c r="DQ33" s="634"/>
      <c r="DR33" s="634"/>
      <c r="DS33" s="634"/>
      <c r="DT33" s="634"/>
      <c r="DU33" s="634"/>
      <c r="DV33" s="635"/>
      <c r="DW33" s="624">
        <v>29.3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5409030</v>
      </c>
      <c r="S34" s="622"/>
      <c r="T34" s="622"/>
      <c r="U34" s="622"/>
      <c r="V34" s="622"/>
      <c r="W34" s="622"/>
      <c r="X34" s="622"/>
      <c r="Y34" s="623"/>
      <c r="Z34" s="659">
        <v>6.3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14146027</v>
      </c>
      <c r="CS34" s="622"/>
      <c r="CT34" s="622"/>
      <c r="CU34" s="622"/>
      <c r="CV34" s="622"/>
      <c r="CW34" s="622"/>
      <c r="CX34" s="622"/>
      <c r="CY34" s="623"/>
      <c r="CZ34" s="624">
        <v>16.8</v>
      </c>
      <c r="DA34" s="636"/>
      <c r="DB34" s="636"/>
      <c r="DC34" s="637"/>
      <c r="DD34" s="627">
        <v>5626410</v>
      </c>
      <c r="DE34" s="622"/>
      <c r="DF34" s="622"/>
      <c r="DG34" s="622"/>
      <c r="DH34" s="622"/>
      <c r="DI34" s="622"/>
      <c r="DJ34" s="622"/>
      <c r="DK34" s="623"/>
      <c r="DL34" s="627">
        <v>4564136</v>
      </c>
      <c r="DM34" s="622"/>
      <c r="DN34" s="622"/>
      <c r="DO34" s="622"/>
      <c r="DP34" s="622"/>
      <c r="DQ34" s="622"/>
      <c r="DR34" s="622"/>
      <c r="DS34" s="622"/>
      <c r="DT34" s="622"/>
      <c r="DU34" s="622"/>
      <c r="DV34" s="623"/>
      <c r="DW34" s="624">
        <v>13.1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6579905</v>
      </c>
      <c r="S35" s="622"/>
      <c r="T35" s="622"/>
      <c r="U35" s="622"/>
      <c r="V35" s="622"/>
      <c r="W35" s="622"/>
      <c r="X35" s="622"/>
      <c r="Y35" s="623"/>
      <c r="Z35" s="659">
        <v>7.7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301048</v>
      </c>
      <c r="CS35" s="634"/>
      <c r="CT35" s="634"/>
      <c r="CU35" s="634"/>
      <c r="CV35" s="634"/>
      <c r="CW35" s="634"/>
      <c r="CX35" s="634"/>
      <c r="CY35" s="635"/>
      <c r="CZ35" s="624">
        <v>0.4</v>
      </c>
      <c r="DA35" s="636"/>
      <c r="DB35" s="636"/>
      <c r="DC35" s="637"/>
      <c r="DD35" s="627">
        <v>176346</v>
      </c>
      <c r="DE35" s="634"/>
      <c r="DF35" s="634"/>
      <c r="DG35" s="634"/>
      <c r="DH35" s="634"/>
      <c r="DI35" s="634"/>
      <c r="DJ35" s="634"/>
      <c r="DK35" s="635"/>
      <c r="DL35" s="627">
        <v>154115</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1668830</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9024508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439933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7526086</v>
      </c>
      <c r="CS36" s="622"/>
      <c r="CT36" s="622"/>
      <c r="CU36" s="622"/>
      <c r="CV36" s="622"/>
      <c r="CW36" s="622"/>
      <c r="CX36" s="622"/>
      <c r="CY36" s="623"/>
      <c r="CZ36" s="624">
        <v>8.9</v>
      </c>
      <c r="DA36" s="636"/>
      <c r="DB36" s="636"/>
      <c r="DC36" s="637"/>
      <c r="DD36" s="627">
        <v>4749497</v>
      </c>
      <c r="DE36" s="622"/>
      <c r="DF36" s="622"/>
      <c r="DG36" s="622"/>
      <c r="DH36" s="622"/>
      <c r="DI36" s="622"/>
      <c r="DJ36" s="622"/>
      <c r="DK36" s="623"/>
      <c r="DL36" s="627">
        <v>1229983</v>
      </c>
      <c r="DM36" s="622"/>
      <c r="DN36" s="622"/>
      <c r="DO36" s="622"/>
      <c r="DP36" s="622"/>
      <c r="DQ36" s="622"/>
      <c r="DR36" s="622"/>
      <c r="DS36" s="622"/>
      <c r="DT36" s="622"/>
      <c r="DU36" s="622"/>
      <c r="DV36" s="623"/>
      <c r="DW36" s="624">
        <v>3.5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5110728</v>
      </c>
      <c r="S37" s="622"/>
      <c r="T37" s="622"/>
      <c r="U37" s="622"/>
      <c r="V37" s="622"/>
      <c r="W37" s="622"/>
      <c r="X37" s="622"/>
      <c r="Y37" s="623"/>
      <c r="Z37" s="659">
        <v>6</v>
      </c>
      <c r="AA37" s="659"/>
      <c r="AB37" s="659"/>
      <c r="AC37" s="659"/>
      <c r="AD37" s="660">
        <v>3941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2880430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229041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11291</v>
      </c>
      <c r="CS37" s="634"/>
      <c r="CT37" s="634"/>
      <c r="CU37" s="634"/>
      <c r="CV37" s="634"/>
      <c r="CW37" s="634"/>
      <c r="CX37" s="634"/>
      <c r="CY37" s="635"/>
      <c r="CZ37" s="624">
        <v>0</v>
      </c>
      <c r="DA37" s="636"/>
      <c r="DB37" s="636"/>
      <c r="DC37" s="637"/>
      <c r="DD37" s="627">
        <v>11291</v>
      </c>
      <c r="DE37" s="634"/>
      <c r="DF37" s="634"/>
      <c r="DG37" s="634"/>
      <c r="DH37" s="634"/>
      <c r="DI37" s="634"/>
      <c r="DJ37" s="634"/>
      <c r="DK37" s="635"/>
      <c r="DL37" s="627">
        <v>11291</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7665712</v>
      </c>
      <c r="S38" s="622"/>
      <c r="T38" s="622"/>
      <c r="U38" s="622"/>
      <c r="V38" s="622"/>
      <c r="W38" s="622"/>
      <c r="X38" s="622"/>
      <c r="Y38" s="623"/>
      <c r="Z38" s="659">
        <v>8.9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418860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15159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5574904</v>
      </c>
      <c r="CS38" s="622"/>
      <c r="CT38" s="622"/>
      <c r="CU38" s="622"/>
      <c r="CV38" s="622"/>
      <c r="CW38" s="622"/>
      <c r="CX38" s="622"/>
      <c r="CY38" s="623"/>
      <c r="CZ38" s="624">
        <v>6.6</v>
      </c>
      <c r="DA38" s="636"/>
      <c r="DB38" s="636"/>
      <c r="DC38" s="637"/>
      <c r="DD38" s="627">
        <v>4499419</v>
      </c>
      <c r="DE38" s="622"/>
      <c r="DF38" s="622"/>
      <c r="DG38" s="622"/>
      <c r="DH38" s="622"/>
      <c r="DI38" s="622"/>
      <c r="DJ38" s="622"/>
      <c r="DK38" s="623"/>
      <c r="DL38" s="627">
        <v>3854727</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148672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24190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7232451</v>
      </c>
      <c r="CS39" s="634"/>
      <c r="CT39" s="634"/>
      <c r="CU39" s="634"/>
      <c r="CV39" s="634"/>
      <c r="CW39" s="634"/>
      <c r="CX39" s="634"/>
      <c r="CY39" s="635"/>
      <c r="CZ39" s="624">
        <v>8.6</v>
      </c>
      <c r="DA39" s="636"/>
      <c r="DB39" s="636"/>
      <c r="DC39" s="637"/>
      <c r="DD39" s="627">
        <v>4364449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207212</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95523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1932365</v>
      </c>
      <c r="CS40" s="622"/>
      <c r="CT40" s="622"/>
      <c r="CU40" s="622"/>
      <c r="CV40" s="622"/>
      <c r="CW40" s="622"/>
      <c r="CX40" s="622"/>
      <c r="CY40" s="623"/>
      <c r="CZ40" s="624">
        <v>2.2999999999999998</v>
      </c>
      <c r="DA40" s="636"/>
      <c r="DB40" s="636"/>
      <c r="DC40" s="637"/>
      <c r="DD40" s="627">
        <v>647365</v>
      </c>
      <c r="DE40" s="622"/>
      <c r="DF40" s="622"/>
      <c r="DG40" s="622"/>
      <c r="DH40" s="622"/>
      <c r="DI40" s="622"/>
      <c r="DJ40" s="622"/>
      <c r="DK40" s="623"/>
      <c r="DL40" s="627">
        <v>449660</v>
      </c>
      <c r="DM40" s="622"/>
      <c r="DN40" s="622"/>
      <c r="DO40" s="622"/>
      <c r="DP40" s="622"/>
      <c r="DQ40" s="622"/>
      <c r="DR40" s="622"/>
      <c r="DS40" s="622"/>
      <c r="DT40" s="622"/>
      <c r="DU40" s="622"/>
      <c r="DV40" s="623"/>
      <c r="DW40" s="624">
        <v>1.3</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85819024</v>
      </c>
      <c r="S41" s="646"/>
      <c r="T41" s="646"/>
      <c r="U41" s="646"/>
      <c r="V41" s="646"/>
      <c r="W41" s="646"/>
      <c r="X41" s="646"/>
      <c r="Y41" s="649"/>
      <c r="Z41" s="650">
        <v>100</v>
      </c>
      <c r="AA41" s="650"/>
      <c r="AB41" s="650"/>
      <c r="AC41" s="650"/>
      <c r="AD41" s="651">
        <v>34759428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1247691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4233332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12063601</v>
      </c>
      <c r="CS42" s="634"/>
      <c r="CT42" s="634"/>
      <c r="CU42" s="634"/>
      <c r="CV42" s="634"/>
      <c r="CW42" s="634"/>
      <c r="CX42" s="634"/>
      <c r="CY42" s="635"/>
      <c r="CZ42" s="624">
        <v>14.3</v>
      </c>
      <c r="DA42" s="636"/>
      <c r="DB42" s="636"/>
      <c r="DC42" s="637"/>
      <c r="DD42" s="627">
        <v>1870596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203083</v>
      </c>
      <c r="CS43" s="634"/>
      <c r="CT43" s="634"/>
      <c r="CU43" s="634"/>
      <c r="CV43" s="634"/>
      <c r="CW43" s="634"/>
      <c r="CX43" s="634"/>
      <c r="CY43" s="635"/>
      <c r="CZ43" s="624">
        <v>0.2</v>
      </c>
      <c r="DA43" s="636"/>
      <c r="DB43" s="636"/>
      <c r="DC43" s="637"/>
      <c r="DD43" s="627">
        <v>194950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10003410</v>
      </c>
      <c r="CS44" s="622"/>
      <c r="CT44" s="622"/>
      <c r="CU44" s="622"/>
      <c r="CV44" s="622"/>
      <c r="CW44" s="622"/>
      <c r="CX44" s="622"/>
      <c r="CY44" s="623"/>
      <c r="CZ44" s="624">
        <v>11.8</v>
      </c>
      <c r="DA44" s="625"/>
      <c r="DB44" s="625"/>
      <c r="DC44" s="626"/>
      <c r="DD44" s="627">
        <v>1079687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1615356</v>
      </c>
      <c r="CS45" s="634"/>
      <c r="CT45" s="634"/>
      <c r="CU45" s="634"/>
      <c r="CV45" s="634"/>
      <c r="CW45" s="634"/>
      <c r="CX45" s="634"/>
      <c r="CY45" s="635"/>
      <c r="CZ45" s="624">
        <v>1.9</v>
      </c>
      <c r="DA45" s="636"/>
      <c r="DB45" s="636"/>
      <c r="DC45" s="637"/>
      <c r="DD45" s="627">
        <v>32310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8200319</v>
      </c>
      <c r="CS46" s="622"/>
      <c r="CT46" s="622"/>
      <c r="CU46" s="622"/>
      <c r="CV46" s="622"/>
      <c r="CW46" s="622"/>
      <c r="CX46" s="622"/>
      <c r="CY46" s="623"/>
      <c r="CZ46" s="624">
        <v>9.6999999999999993</v>
      </c>
      <c r="DA46" s="625"/>
      <c r="DB46" s="625"/>
      <c r="DC46" s="626"/>
      <c r="DD46" s="627">
        <v>1034379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2060191</v>
      </c>
      <c r="CS47" s="634"/>
      <c r="CT47" s="634"/>
      <c r="CU47" s="634"/>
      <c r="CV47" s="634"/>
      <c r="CW47" s="634"/>
      <c r="CX47" s="634"/>
      <c r="CY47" s="635"/>
      <c r="CZ47" s="624">
        <v>2.4</v>
      </c>
      <c r="DA47" s="636"/>
      <c r="DB47" s="636"/>
      <c r="DC47" s="637"/>
      <c r="DD47" s="627">
        <v>790909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84417130</v>
      </c>
      <c r="CS49" s="606"/>
      <c r="CT49" s="606"/>
      <c r="CU49" s="606"/>
      <c r="CV49" s="606"/>
      <c r="CW49" s="606"/>
      <c r="CX49" s="606"/>
      <c r="CY49" s="607"/>
      <c r="CZ49" s="608">
        <v>100</v>
      </c>
      <c r="DA49" s="609"/>
      <c r="DB49" s="609"/>
      <c r="DC49" s="610"/>
      <c r="DD49" s="611">
        <v>45011720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g7djF0Akbddn/pGjiuFSRJbBWdJtManMgqn8+4Pd1zL0THNR60jrc/Qd2oSosAcZHE9bXbaqKQBRYSy7Vq76g==" saltValue="fS/9eD67wbstYYKFjKW3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70" zoomScaleSheetLayoutView="70" workbookViewId="0">
      <selection activeCell="BS15" sqref="BS15:CG1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85113</v>
      </c>
      <c r="R7" s="1103"/>
      <c r="S7" s="1103"/>
      <c r="T7" s="1103"/>
      <c r="U7" s="1103"/>
      <c r="V7" s="1103">
        <v>83757</v>
      </c>
      <c r="W7" s="1103"/>
      <c r="X7" s="1103"/>
      <c r="Y7" s="1103"/>
      <c r="Z7" s="1103"/>
      <c r="AA7" s="1103">
        <v>1356</v>
      </c>
      <c r="AB7" s="1103"/>
      <c r="AC7" s="1103"/>
      <c r="AD7" s="1103"/>
      <c r="AE7" s="1104"/>
      <c r="AF7" s="1105">
        <v>696</v>
      </c>
      <c r="AG7" s="1106"/>
      <c r="AH7" s="1106"/>
      <c r="AI7" s="1106"/>
      <c r="AJ7" s="1107"/>
      <c r="AK7" s="1108">
        <v>6446</v>
      </c>
      <c r="AL7" s="1109"/>
      <c r="AM7" s="1109"/>
      <c r="AN7" s="1109"/>
      <c r="AO7" s="1109"/>
      <c r="AP7" s="1109">
        <v>87302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567</v>
      </c>
      <c r="BS7" s="1099" t="s">
        <v>559</v>
      </c>
      <c r="BT7" s="1100"/>
      <c r="BU7" s="1100"/>
      <c r="BV7" s="1100"/>
      <c r="BW7" s="1100"/>
      <c r="BX7" s="1100"/>
      <c r="BY7" s="1100"/>
      <c r="BZ7" s="1100"/>
      <c r="CA7" s="1100"/>
      <c r="CB7" s="1100"/>
      <c r="CC7" s="1100"/>
      <c r="CD7" s="1100"/>
      <c r="CE7" s="1100"/>
      <c r="CF7" s="1100"/>
      <c r="CG7" s="1112"/>
      <c r="CH7" s="1096">
        <v>2</v>
      </c>
      <c r="CI7" s="1097"/>
      <c r="CJ7" s="1097"/>
      <c r="CK7" s="1097"/>
      <c r="CL7" s="1098"/>
      <c r="CM7" s="1096">
        <v>364</v>
      </c>
      <c r="CN7" s="1097"/>
      <c r="CO7" s="1097"/>
      <c r="CP7" s="1097"/>
      <c r="CQ7" s="1098"/>
      <c r="CR7" s="1096">
        <v>5</v>
      </c>
      <c r="CS7" s="1097"/>
      <c r="CT7" s="1097"/>
      <c r="CU7" s="1097"/>
      <c r="CV7" s="1098"/>
      <c r="CW7" s="1096" t="s">
        <v>568</v>
      </c>
      <c r="CX7" s="1097"/>
      <c r="CY7" s="1097"/>
      <c r="CZ7" s="1097"/>
      <c r="DA7" s="1098"/>
      <c r="DB7" s="1096" t="s">
        <v>568</v>
      </c>
      <c r="DC7" s="1097"/>
      <c r="DD7" s="1097"/>
      <c r="DE7" s="1097"/>
      <c r="DF7" s="1098"/>
      <c r="DG7" s="1096">
        <v>2570</v>
      </c>
      <c r="DH7" s="1097"/>
      <c r="DI7" s="1097"/>
      <c r="DJ7" s="1097"/>
      <c r="DK7" s="1098"/>
      <c r="DL7" s="1096" t="s">
        <v>568</v>
      </c>
      <c r="DM7" s="1097"/>
      <c r="DN7" s="1097"/>
      <c r="DO7" s="1097"/>
      <c r="DP7" s="1098"/>
      <c r="DQ7" s="1096">
        <v>648</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715</v>
      </c>
      <c r="R8" s="1039"/>
      <c r="S8" s="1039"/>
      <c r="T8" s="1039"/>
      <c r="U8" s="1039"/>
      <c r="V8" s="1039">
        <v>670</v>
      </c>
      <c r="W8" s="1039"/>
      <c r="X8" s="1039"/>
      <c r="Y8" s="1039"/>
      <c r="Z8" s="1039"/>
      <c r="AA8" s="1039">
        <v>46</v>
      </c>
      <c r="AB8" s="1039"/>
      <c r="AC8" s="1039"/>
      <c r="AD8" s="1039"/>
      <c r="AE8" s="1040"/>
      <c r="AF8" s="1035">
        <v>46</v>
      </c>
      <c r="AG8" s="1036"/>
      <c r="AH8" s="1036"/>
      <c r="AI8" s="1036"/>
      <c r="AJ8" s="1037"/>
      <c r="AK8" s="1080" t="s">
        <v>554</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-11</v>
      </c>
      <c r="CI8" s="990"/>
      <c r="CJ8" s="990"/>
      <c r="CK8" s="990"/>
      <c r="CL8" s="991"/>
      <c r="CM8" s="989">
        <v>118</v>
      </c>
      <c r="CN8" s="990"/>
      <c r="CO8" s="990"/>
      <c r="CP8" s="990"/>
      <c r="CQ8" s="991"/>
      <c r="CR8" s="989">
        <v>30</v>
      </c>
      <c r="CS8" s="990"/>
      <c r="CT8" s="990"/>
      <c r="CU8" s="990"/>
      <c r="CV8" s="991"/>
      <c r="CW8" s="989">
        <v>12</v>
      </c>
      <c r="CX8" s="990"/>
      <c r="CY8" s="990"/>
      <c r="CZ8" s="990"/>
      <c r="DA8" s="991"/>
      <c r="DB8" s="989" t="s">
        <v>568</v>
      </c>
      <c r="DC8" s="990"/>
      <c r="DD8" s="990"/>
      <c r="DE8" s="990"/>
      <c r="DF8" s="991"/>
      <c r="DG8" s="989" t="s">
        <v>568</v>
      </c>
      <c r="DH8" s="990"/>
      <c r="DI8" s="990"/>
      <c r="DJ8" s="990"/>
      <c r="DK8" s="991"/>
      <c r="DL8" s="989" t="s">
        <v>568</v>
      </c>
      <c r="DM8" s="990"/>
      <c r="DN8" s="990"/>
      <c r="DO8" s="990"/>
      <c r="DP8" s="991"/>
      <c r="DQ8" s="989" t="s">
        <v>568</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7</v>
      </c>
      <c r="R9" s="1039"/>
      <c r="S9" s="1039"/>
      <c r="T9" s="1039"/>
      <c r="U9" s="1039"/>
      <c r="V9" s="1039">
        <v>7</v>
      </c>
      <c r="W9" s="1039"/>
      <c r="X9" s="1039"/>
      <c r="Y9" s="1039"/>
      <c r="Z9" s="1039"/>
      <c r="AA9" s="1039">
        <v>0</v>
      </c>
      <c r="AB9" s="1039"/>
      <c r="AC9" s="1039"/>
      <c r="AD9" s="1039"/>
      <c r="AE9" s="1040"/>
      <c r="AF9" s="1035">
        <v>0</v>
      </c>
      <c r="AG9" s="1036"/>
      <c r="AH9" s="1036"/>
      <c r="AI9" s="1036"/>
      <c r="AJ9" s="1037"/>
      <c r="AK9" s="1080">
        <v>1</v>
      </c>
      <c r="AL9" s="1081"/>
      <c r="AM9" s="1081"/>
      <c r="AN9" s="1081"/>
      <c r="AO9" s="1081"/>
      <c r="AP9" s="1081" t="s">
        <v>554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20</v>
      </c>
      <c r="CI9" s="990"/>
      <c r="CJ9" s="990"/>
      <c r="CK9" s="990"/>
      <c r="CL9" s="991"/>
      <c r="CM9" s="989">
        <v>80</v>
      </c>
      <c r="CN9" s="990"/>
      <c r="CO9" s="990"/>
      <c r="CP9" s="990"/>
      <c r="CQ9" s="991"/>
      <c r="CR9" s="989">
        <v>5</v>
      </c>
      <c r="CS9" s="990"/>
      <c r="CT9" s="990"/>
      <c r="CU9" s="990"/>
      <c r="CV9" s="991"/>
      <c r="CW9" s="989" t="s">
        <v>568</v>
      </c>
      <c r="CX9" s="990"/>
      <c r="CY9" s="990"/>
      <c r="CZ9" s="990"/>
      <c r="DA9" s="991"/>
      <c r="DB9" s="989" t="s">
        <v>568</v>
      </c>
      <c r="DC9" s="990"/>
      <c r="DD9" s="990"/>
      <c r="DE9" s="990"/>
      <c r="DF9" s="991"/>
      <c r="DG9" s="989" t="s">
        <v>568</v>
      </c>
      <c r="DH9" s="990"/>
      <c r="DI9" s="990"/>
      <c r="DJ9" s="990"/>
      <c r="DK9" s="991"/>
      <c r="DL9" s="989" t="s">
        <v>568</v>
      </c>
      <c r="DM9" s="990"/>
      <c r="DN9" s="990"/>
      <c r="DO9" s="990"/>
      <c r="DP9" s="991"/>
      <c r="DQ9" s="989" t="s">
        <v>568</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t="s">
        <v>554</v>
      </c>
      <c r="AB10" s="1039"/>
      <c r="AC10" s="1039"/>
      <c r="AD10" s="1039"/>
      <c r="AE10" s="1040"/>
      <c r="AF10" s="1035" t="s">
        <v>122</v>
      </c>
      <c r="AG10" s="1036"/>
      <c r="AH10" s="1036"/>
      <c r="AI10" s="1036"/>
      <c r="AJ10" s="1037"/>
      <c r="AK10" s="1080" t="s">
        <v>554</v>
      </c>
      <c r="AL10" s="1081"/>
      <c r="AM10" s="1081"/>
      <c r="AN10" s="1081"/>
      <c r="AO10" s="1081"/>
      <c r="AP10" s="1081" t="s">
        <v>554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0</v>
      </c>
      <c r="CI10" s="990"/>
      <c r="CJ10" s="990"/>
      <c r="CK10" s="990"/>
      <c r="CL10" s="991"/>
      <c r="CM10" s="989">
        <v>66</v>
      </c>
      <c r="CN10" s="990"/>
      <c r="CO10" s="990"/>
      <c r="CP10" s="990"/>
      <c r="CQ10" s="991"/>
      <c r="CR10" s="989">
        <v>30</v>
      </c>
      <c r="CS10" s="990"/>
      <c r="CT10" s="990"/>
      <c r="CU10" s="990"/>
      <c r="CV10" s="991"/>
      <c r="CW10" s="989" t="s">
        <v>568</v>
      </c>
      <c r="CX10" s="990"/>
      <c r="CY10" s="990"/>
      <c r="CZ10" s="990"/>
      <c r="DA10" s="991"/>
      <c r="DB10" s="989" t="s">
        <v>568</v>
      </c>
      <c r="DC10" s="990"/>
      <c r="DD10" s="990"/>
      <c r="DE10" s="990"/>
      <c r="DF10" s="991"/>
      <c r="DG10" s="989" t="s">
        <v>568</v>
      </c>
      <c r="DH10" s="990"/>
      <c r="DI10" s="990"/>
      <c r="DJ10" s="990"/>
      <c r="DK10" s="991"/>
      <c r="DL10" s="989" t="s">
        <v>568</v>
      </c>
      <c r="DM10" s="990"/>
      <c r="DN10" s="990"/>
      <c r="DO10" s="990"/>
      <c r="DP10" s="991"/>
      <c r="DQ10" s="989" t="s">
        <v>568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563</v>
      </c>
      <c r="BT11" s="993"/>
      <c r="BU11" s="993"/>
      <c r="BV11" s="993"/>
      <c r="BW11" s="993"/>
      <c r="BX11" s="993"/>
      <c r="BY11" s="993"/>
      <c r="BZ11" s="993"/>
      <c r="CA11" s="993"/>
      <c r="CB11" s="993"/>
      <c r="CC11" s="993"/>
      <c r="CD11" s="993"/>
      <c r="CE11" s="993"/>
      <c r="CF11" s="993"/>
      <c r="CG11" s="1014"/>
      <c r="CH11" s="989">
        <v>1</v>
      </c>
      <c r="CI11" s="990"/>
      <c r="CJ11" s="990"/>
      <c r="CK11" s="990"/>
      <c r="CL11" s="991"/>
      <c r="CM11" s="989">
        <v>30</v>
      </c>
      <c r="CN11" s="990"/>
      <c r="CO11" s="990"/>
      <c r="CP11" s="990"/>
      <c r="CQ11" s="991"/>
      <c r="CR11" s="989">
        <v>4</v>
      </c>
      <c r="CS11" s="990"/>
      <c r="CT11" s="990"/>
      <c r="CU11" s="990"/>
      <c r="CV11" s="991"/>
      <c r="CW11" s="989" t="s">
        <v>554</v>
      </c>
      <c r="CX11" s="990"/>
      <c r="CY11" s="990"/>
      <c r="CZ11" s="990"/>
      <c r="DA11" s="991"/>
      <c r="DB11" s="989" t="s">
        <v>554</v>
      </c>
      <c r="DC11" s="990"/>
      <c r="DD11" s="990"/>
      <c r="DE11" s="990"/>
      <c r="DF11" s="991"/>
      <c r="DG11" s="989" t="s">
        <v>554</v>
      </c>
      <c r="DH11" s="990"/>
      <c r="DI11" s="990"/>
      <c r="DJ11" s="990"/>
      <c r="DK11" s="991"/>
      <c r="DL11" s="989" t="s">
        <v>554</v>
      </c>
      <c r="DM11" s="990"/>
      <c r="DN11" s="990"/>
      <c r="DO11" s="990"/>
      <c r="DP11" s="991"/>
      <c r="DQ11" s="989" t="s">
        <v>554</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564</v>
      </c>
      <c r="BT12" s="993"/>
      <c r="BU12" s="993"/>
      <c r="BV12" s="993"/>
      <c r="BW12" s="993"/>
      <c r="BX12" s="993"/>
      <c r="BY12" s="993"/>
      <c r="BZ12" s="993"/>
      <c r="CA12" s="993"/>
      <c r="CB12" s="993"/>
      <c r="CC12" s="993"/>
      <c r="CD12" s="993"/>
      <c r="CE12" s="993"/>
      <c r="CF12" s="993"/>
      <c r="CG12" s="1014"/>
      <c r="CH12" s="989">
        <v>3</v>
      </c>
      <c r="CI12" s="990"/>
      <c r="CJ12" s="990"/>
      <c r="CK12" s="990"/>
      <c r="CL12" s="991"/>
      <c r="CM12" s="989">
        <v>45</v>
      </c>
      <c r="CN12" s="990"/>
      <c r="CO12" s="990"/>
      <c r="CP12" s="990"/>
      <c r="CQ12" s="991"/>
      <c r="CR12" s="989">
        <v>21</v>
      </c>
      <c r="CS12" s="990"/>
      <c r="CT12" s="990"/>
      <c r="CU12" s="990"/>
      <c r="CV12" s="991"/>
      <c r="CW12" s="989" t="s">
        <v>568</v>
      </c>
      <c r="CX12" s="990"/>
      <c r="CY12" s="990"/>
      <c r="CZ12" s="990"/>
      <c r="DA12" s="991"/>
      <c r="DB12" s="989" t="s">
        <v>568</v>
      </c>
      <c r="DC12" s="990"/>
      <c r="DD12" s="990"/>
      <c r="DE12" s="990"/>
      <c r="DF12" s="991"/>
      <c r="DG12" s="989" t="s">
        <v>568</v>
      </c>
      <c r="DH12" s="990"/>
      <c r="DI12" s="990"/>
      <c r="DJ12" s="990"/>
      <c r="DK12" s="991"/>
      <c r="DL12" s="989" t="s">
        <v>568</v>
      </c>
      <c r="DM12" s="990"/>
      <c r="DN12" s="990"/>
      <c r="DO12" s="990"/>
      <c r="DP12" s="991"/>
      <c r="DQ12" s="989" t="s">
        <v>568</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565</v>
      </c>
      <c r="BT13" s="993"/>
      <c r="BU13" s="993"/>
      <c r="BV13" s="993"/>
      <c r="BW13" s="993"/>
      <c r="BX13" s="993"/>
      <c r="BY13" s="993"/>
      <c r="BZ13" s="993"/>
      <c r="CA13" s="993"/>
      <c r="CB13" s="993"/>
      <c r="CC13" s="993"/>
      <c r="CD13" s="993"/>
      <c r="CE13" s="993"/>
      <c r="CF13" s="993"/>
      <c r="CG13" s="1014"/>
      <c r="CH13" s="989">
        <v>1</v>
      </c>
      <c r="CI13" s="990"/>
      <c r="CJ13" s="990"/>
      <c r="CK13" s="990"/>
      <c r="CL13" s="991"/>
      <c r="CM13" s="989">
        <v>9</v>
      </c>
      <c r="CN13" s="990"/>
      <c r="CO13" s="990"/>
      <c r="CP13" s="990"/>
      <c r="CQ13" s="991"/>
      <c r="CR13" s="989">
        <v>50</v>
      </c>
      <c r="CS13" s="990"/>
      <c r="CT13" s="990"/>
      <c r="CU13" s="990"/>
      <c r="CV13" s="991"/>
      <c r="CW13" s="989" t="s">
        <v>568</v>
      </c>
      <c r="CX13" s="990"/>
      <c r="CY13" s="990"/>
      <c r="CZ13" s="990"/>
      <c r="DA13" s="991"/>
      <c r="DB13" s="989" t="s">
        <v>568</v>
      </c>
      <c r="DC13" s="990"/>
      <c r="DD13" s="990"/>
      <c r="DE13" s="990"/>
      <c r="DF13" s="991"/>
      <c r="DG13" s="989" t="s">
        <v>568</v>
      </c>
      <c r="DH13" s="990"/>
      <c r="DI13" s="990"/>
      <c r="DJ13" s="990"/>
      <c r="DK13" s="991"/>
      <c r="DL13" s="989" t="s">
        <v>568</v>
      </c>
      <c r="DM13" s="990"/>
      <c r="DN13" s="990"/>
      <c r="DO13" s="990"/>
      <c r="DP13" s="991"/>
      <c r="DQ13" s="989" t="s">
        <v>568</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566</v>
      </c>
      <c r="BT14" s="993"/>
      <c r="BU14" s="993"/>
      <c r="BV14" s="993"/>
      <c r="BW14" s="993"/>
      <c r="BX14" s="993"/>
      <c r="BY14" s="993"/>
      <c r="BZ14" s="993"/>
      <c r="CA14" s="993"/>
      <c r="CB14" s="993"/>
      <c r="CC14" s="993"/>
      <c r="CD14" s="993"/>
      <c r="CE14" s="993"/>
      <c r="CF14" s="993"/>
      <c r="CG14" s="1014"/>
      <c r="CH14" s="989">
        <v>1</v>
      </c>
      <c r="CI14" s="990"/>
      <c r="CJ14" s="990"/>
      <c r="CK14" s="990"/>
      <c r="CL14" s="991"/>
      <c r="CM14" s="989">
        <v>77</v>
      </c>
      <c r="CN14" s="990"/>
      <c r="CO14" s="990"/>
      <c r="CP14" s="990"/>
      <c r="CQ14" s="991"/>
      <c r="CR14" s="989">
        <v>20</v>
      </c>
      <c r="CS14" s="990"/>
      <c r="CT14" s="990"/>
      <c r="CU14" s="990"/>
      <c r="CV14" s="991"/>
      <c r="CW14" s="989" t="s">
        <v>568</v>
      </c>
      <c r="CX14" s="990"/>
      <c r="CY14" s="990"/>
      <c r="CZ14" s="990"/>
      <c r="DA14" s="991"/>
      <c r="DB14" s="989" t="s">
        <v>568</v>
      </c>
      <c r="DC14" s="990"/>
      <c r="DD14" s="990"/>
      <c r="DE14" s="990"/>
      <c r="DF14" s="991"/>
      <c r="DG14" s="989" t="s">
        <v>568</v>
      </c>
      <c r="DH14" s="990"/>
      <c r="DI14" s="990"/>
      <c r="DJ14" s="990"/>
      <c r="DK14" s="991"/>
      <c r="DL14" s="989" t="s">
        <v>568</v>
      </c>
      <c r="DM14" s="990"/>
      <c r="DN14" s="990"/>
      <c r="DO14" s="990"/>
      <c r="DP14" s="991"/>
      <c r="DQ14" s="989" t="s">
        <v>568</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85819</v>
      </c>
      <c r="R23" s="1061"/>
      <c r="S23" s="1061"/>
      <c r="T23" s="1061"/>
      <c r="U23" s="1061"/>
      <c r="V23" s="1061">
        <v>84417</v>
      </c>
      <c r="W23" s="1061"/>
      <c r="X23" s="1061"/>
      <c r="Y23" s="1061"/>
      <c r="Z23" s="1061"/>
      <c r="AA23" s="1061">
        <v>1402</v>
      </c>
      <c r="AB23" s="1061"/>
      <c r="AC23" s="1061"/>
      <c r="AD23" s="1061"/>
      <c r="AE23" s="1068"/>
      <c r="AF23" s="1069">
        <v>742</v>
      </c>
      <c r="AG23" s="1061"/>
      <c r="AH23" s="1061"/>
      <c r="AI23" s="1061"/>
      <c r="AJ23" s="1070"/>
      <c r="AK23" s="1071"/>
      <c r="AL23" s="1072"/>
      <c r="AM23" s="1072"/>
      <c r="AN23" s="1072"/>
      <c r="AO23" s="1072"/>
      <c r="AP23" s="1061">
        <v>87302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15355</v>
      </c>
      <c r="R28" s="1051"/>
      <c r="S28" s="1051"/>
      <c r="T28" s="1051"/>
      <c r="U28" s="1051"/>
      <c r="V28" s="1051">
        <v>14915</v>
      </c>
      <c r="W28" s="1051"/>
      <c r="X28" s="1051"/>
      <c r="Y28" s="1051"/>
      <c r="Z28" s="1051"/>
      <c r="AA28" s="1051">
        <v>440</v>
      </c>
      <c r="AB28" s="1051"/>
      <c r="AC28" s="1051"/>
      <c r="AD28" s="1051"/>
      <c r="AE28" s="1052"/>
      <c r="AF28" s="1053">
        <v>440</v>
      </c>
      <c r="AG28" s="1051"/>
      <c r="AH28" s="1051"/>
      <c r="AI28" s="1051"/>
      <c r="AJ28" s="1054"/>
      <c r="AK28" s="1042">
        <v>1448</v>
      </c>
      <c r="AL28" s="1043"/>
      <c r="AM28" s="1043"/>
      <c r="AN28" s="1043"/>
      <c r="AO28" s="1043"/>
      <c r="AP28" s="1043" t="s">
        <v>568</v>
      </c>
      <c r="AQ28" s="1043"/>
      <c r="AR28" s="1043"/>
      <c r="AS28" s="1043"/>
      <c r="AT28" s="1043"/>
      <c r="AU28" s="1043" t="s">
        <v>568</v>
      </c>
      <c r="AV28" s="1043"/>
      <c r="AW28" s="1043"/>
      <c r="AX28" s="1043"/>
      <c r="AY28" s="1043"/>
      <c r="AZ28" s="1044" t="s">
        <v>568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13554</v>
      </c>
      <c r="R29" s="1039"/>
      <c r="S29" s="1039"/>
      <c r="T29" s="1039"/>
      <c r="U29" s="1039"/>
      <c r="V29" s="1039">
        <v>13392</v>
      </c>
      <c r="W29" s="1039"/>
      <c r="X29" s="1039"/>
      <c r="Y29" s="1039"/>
      <c r="Z29" s="1039"/>
      <c r="AA29" s="1039">
        <v>162</v>
      </c>
      <c r="AB29" s="1039"/>
      <c r="AC29" s="1039"/>
      <c r="AD29" s="1039"/>
      <c r="AE29" s="1040"/>
      <c r="AF29" s="1035">
        <v>162</v>
      </c>
      <c r="AG29" s="1036"/>
      <c r="AH29" s="1036"/>
      <c r="AI29" s="1036"/>
      <c r="AJ29" s="1037"/>
      <c r="AK29" s="980">
        <v>2065</v>
      </c>
      <c r="AL29" s="971"/>
      <c r="AM29" s="971"/>
      <c r="AN29" s="971"/>
      <c r="AO29" s="971"/>
      <c r="AP29" s="971" t="s">
        <v>568</v>
      </c>
      <c r="AQ29" s="971"/>
      <c r="AR29" s="971"/>
      <c r="AS29" s="971"/>
      <c r="AT29" s="971"/>
      <c r="AU29" s="971" t="s">
        <v>568</v>
      </c>
      <c r="AV29" s="971"/>
      <c r="AW29" s="971"/>
      <c r="AX29" s="971"/>
      <c r="AY29" s="971"/>
      <c r="AZ29" s="1041" t="s">
        <v>568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1790</v>
      </c>
      <c r="R30" s="1039"/>
      <c r="S30" s="1039"/>
      <c r="T30" s="1039"/>
      <c r="U30" s="1039"/>
      <c r="V30" s="1039">
        <v>1785</v>
      </c>
      <c r="W30" s="1039"/>
      <c r="X30" s="1039"/>
      <c r="Y30" s="1039"/>
      <c r="Z30" s="1039"/>
      <c r="AA30" s="1039">
        <v>6</v>
      </c>
      <c r="AB30" s="1039"/>
      <c r="AC30" s="1039"/>
      <c r="AD30" s="1039"/>
      <c r="AE30" s="1040"/>
      <c r="AF30" s="1035">
        <v>6</v>
      </c>
      <c r="AG30" s="1036"/>
      <c r="AH30" s="1036"/>
      <c r="AI30" s="1036"/>
      <c r="AJ30" s="1037"/>
      <c r="AK30" s="980">
        <v>501</v>
      </c>
      <c r="AL30" s="971"/>
      <c r="AM30" s="971"/>
      <c r="AN30" s="971"/>
      <c r="AO30" s="971"/>
      <c r="AP30" s="971" t="s">
        <v>568</v>
      </c>
      <c r="AQ30" s="971"/>
      <c r="AR30" s="971"/>
      <c r="AS30" s="971"/>
      <c r="AT30" s="971"/>
      <c r="AU30" s="971" t="s">
        <v>568</v>
      </c>
      <c r="AV30" s="971"/>
      <c r="AW30" s="971"/>
      <c r="AX30" s="971"/>
      <c r="AY30" s="971"/>
      <c r="AZ30" s="1041" t="s">
        <v>568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3025</v>
      </c>
      <c r="R31" s="1039"/>
      <c r="S31" s="1039"/>
      <c r="T31" s="1039"/>
      <c r="U31" s="1039"/>
      <c r="V31" s="1039">
        <v>2684</v>
      </c>
      <c r="W31" s="1039"/>
      <c r="X31" s="1039"/>
      <c r="Y31" s="1039"/>
      <c r="Z31" s="1039"/>
      <c r="AA31" s="1039">
        <v>341</v>
      </c>
      <c r="AB31" s="1039"/>
      <c r="AC31" s="1039"/>
      <c r="AD31" s="1039"/>
      <c r="AE31" s="1040"/>
      <c r="AF31" s="1035">
        <v>2425</v>
      </c>
      <c r="AG31" s="1036"/>
      <c r="AH31" s="1036"/>
      <c r="AI31" s="1036"/>
      <c r="AJ31" s="1037"/>
      <c r="AK31" s="980">
        <v>419</v>
      </c>
      <c r="AL31" s="971"/>
      <c r="AM31" s="971"/>
      <c r="AN31" s="971"/>
      <c r="AO31" s="971"/>
      <c r="AP31" s="971">
        <v>10464</v>
      </c>
      <c r="AQ31" s="971"/>
      <c r="AR31" s="971"/>
      <c r="AS31" s="971"/>
      <c r="AT31" s="971"/>
      <c r="AU31" s="971">
        <v>2302</v>
      </c>
      <c r="AV31" s="971"/>
      <c r="AW31" s="971"/>
      <c r="AX31" s="971"/>
      <c r="AY31" s="971"/>
      <c r="AZ31" s="1041" t="s">
        <v>568</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101</v>
      </c>
      <c r="R32" s="1039"/>
      <c r="S32" s="1039"/>
      <c r="T32" s="1039"/>
      <c r="U32" s="1039"/>
      <c r="V32" s="1039">
        <v>112</v>
      </c>
      <c r="W32" s="1039"/>
      <c r="X32" s="1039"/>
      <c r="Y32" s="1039"/>
      <c r="Z32" s="1039"/>
      <c r="AA32" s="1039">
        <v>-11</v>
      </c>
      <c r="AB32" s="1039"/>
      <c r="AC32" s="1039"/>
      <c r="AD32" s="1039"/>
      <c r="AE32" s="1040"/>
      <c r="AF32" s="1035">
        <v>224</v>
      </c>
      <c r="AG32" s="1036"/>
      <c r="AH32" s="1036"/>
      <c r="AI32" s="1036"/>
      <c r="AJ32" s="1037"/>
      <c r="AK32" s="980" t="s">
        <v>554</v>
      </c>
      <c r="AL32" s="971"/>
      <c r="AM32" s="971"/>
      <c r="AN32" s="971"/>
      <c r="AO32" s="971"/>
      <c r="AP32" s="971" t="s">
        <v>568</v>
      </c>
      <c r="AQ32" s="971"/>
      <c r="AR32" s="971"/>
      <c r="AS32" s="971"/>
      <c r="AT32" s="971"/>
      <c r="AU32" s="971" t="s">
        <v>568</v>
      </c>
      <c r="AV32" s="971"/>
      <c r="AW32" s="971"/>
      <c r="AX32" s="971"/>
      <c r="AY32" s="971"/>
      <c r="AZ32" s="1041" t="s">
        <v>568</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397</v>
      </c>
      <c r="C33" s="1031"/>
      <c r="D33" s="1031"/>
      <c r="E33" s="1031"/>
      <c r="F33" s="1031"/>
      <c r="G33" s="1031"/>
      <c r="H33" s="1031"/>
      <c r="I33" s="1031"/>
      <c r="J33" s="1031"/>
      <c r="K33" s="1031"/>
      <c r="L33" s="1031"/>
      <c r="M33" s="1031"/>
      <c r="N33" s="1031"/>
      <c r="O33" s="1031"/>
      <c r="P33" s="1032"/>
      <c r="Q33" s="1038">
        <v>4264</v>
      </c>
      <c r="R33" s="1039"/>
      <c r="S33" s="1039"/>
      <c r="T33" s="1039"/>
      <c r="U33" s="1039"/>
      <c r="V33" s="1039">
        <v>4505</v>
      </c>
      <c r="W33" s="1039"/>
      <c r="X33" s="1039"/>
      <c r="Y33" s="1039"/>
      <c r="Z33" s="1039"/>
      <c r="AA33" s="1039">
        <v>-241</v>
      </c>
      <c r="AB33" s="1039"/>
      <c r="AC33" s="1039"/>
      <c r="AD33" s="1039"/>
      <c r="AE33" s="1040"/>
      <c r="AF33" s="1035">
        <v>368</v>
      </c>
      <c r="AG33" s="1036"/>
      <c r="AH33" s="1036"/>
      <c r="AI33" s="1036"/>
      <c r="AJ33" s="1037"/>
      <c r="AK33" s="980">
        <v>2880</v>
      </c>
      <c r="AL33" s="971"/>
      <c r="AM33" s="971"/>
      <c r="AN33" s="971"/>
      <c r="AO33" s="971"/>
      <c r="AP33" s="971">
        <v>37384</v>
      </c>
      <c r="AQ33" s="971"/>
      <c r="AR33" s="971"/>
      <c r="AS33" s="971"/>
      <c r="AT33" s="971"/>
      <c r="AU33" s="971">
        <v>29271</v>
      </c>
      <c r="AV33" s="971"/>
      <c r="AW33" s="971"/>
      <c r="AX33" s="971"/>
      <c r="AY33" s="971"/>
      <c r="AZ33" s="1041" t="s">
        <v>568</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690</v>
      </c>
      <c r="R34" s="1039"/>
      <c r="S34" s="1039"/>
      <c r="T34" s="1039"/>
      <c r="U34" s="1039"/>
      <c r="V34" s="1039">
        <v>666</v>
      </c>
      <c r="W34" s="1039"/>
      <c r="X34" s="1039"/>
      <c r="Y34" s="1039"/>
      <c r="Z34" s="1039"/>
      <c r="AA34" s="1039">
        <v>24</v>
      </c>
      <c r="AB34" s="1039"/>
      <c r="AC34" s="1039"/>
      <c r="AD34" s="1039"/>
      <c r="AE34" s="1040"/>
      <c r="AF34" s="1035">
        <v>605</v>
      </c>
      <c r="AG34" s="1036"/>
      <c r="AH34" s="1036"/>
      <c r="AI34" s="1036"/>
      <c r="AJ34" s="1037"/>
      <c r="AK34" s="980">
        <v>149</v>
      </c>
      <c r="AL34" s="971"/>
      <c r="AM34" s="971"/>
      <c r="AN34" s="971"/>
      <c r="AO34" s="971"/>
      <c r="AP34" s="971">
        <v>390</v>
      </c>
      <c r="AQ34" s="971"/>
      <c r="AR34" s="971"/>
      <c r="AS34" s="971"/>
      <c r="AT34" s="971"/>
      <c r="AU34" s="971">
        <v>231</v>
      </c>
      <c r="AV34" s="971"/>
      <c r="AW34" s="971"/>
      <c r="AX34" s="971"/>
      <c r="AY34" s="971"/>
      <c r="AZ34" s="1041" t="s">
        <v>568</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97785</v>
      </c>
      <c r="R35" s="1039"/>
      <c r="S35" s="1039"/>
      <c r="T35" s="1039"/>
      <c r="U35" s="1039"/>
      <c r="V35" s="1039">
        <v>93695</v>
      </c>
      <c r="W35" s="1039"/>
      <c r="X35" s="1039"/>
      <c r="Y35" s="1039"/>
      <c r="Z35" s="1039"/>
      <c r="AA35" s="1039">
        <v>4090</v>
      </c>
      <c r="AB35" s="1039"/>
      <c r="AC35" s="1039"/>
      <c r="AD35" s="1039"/>
      <c r="AE35" s="1040"/>
      <c r="AF35" s="1035">
        <v>16544</v>
      </c>
      <c r="AG35" s="1036"/>
      <c r="AH35" s="1036"/>
      <c r="AI35" s="1036"/>
      <c r="AJ35" s="1037"/>
      <c r="AK35" s="980">
        <v>2</v>
      </c>
      <c r="AL35" s="971"/>
      <c r="AM35" s="971"/>
      <c r="AN35" s="971"/>
      <c r="AO35" s="971"/>
      <c r="AP35" s="971" t="s">
        <v>568</v>
      </c>
      <c r="AQ35" s="971"/>
      <c r="AR35" s="971"/>
      <c r="AS35" s="971"/>
      <c r="AT35" s="971"/>
      <c r="AU35" s="971" t="s">
        <v>568</v>
      </c>
      <c r="AV35" s="971"/>
      <c r="AW35" s="971"/>
      <c r="AX35" s="971"/>
      <c r="AY35" s="971"/>
      <c r="AZ35" s="1041" t="s">
        <v>568</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236</v>
      </c>
      <c r="R36" s="1039"/>
      <c r="S36" s="1039"/>
      <c r="T36" s="1039"/>
      <c r="U36" s="1039"/>
      <c r="V36" s="1039">
        <v>236</v>
      </c>
      <c r="W36" s="1039"/>
      <c r="X36" s="1039"/>
      <c r="Y36" s="1039"/>
      <c r="Z36" s="1039"/>
      <c r="AA36" s="1039" t="s">
        <v>568</v>
      </c>
      <c r="AB36" s="1039"/>
      <c r="AC36" s="1039"/>
      <c r="AD36" s="1039"/>
      <c r="AE36" s="1040"/>
      <c r="AF36" s="1035" t="s">
        <v>122</v>
      </c>
      <c r="AG36" s="1036"/>
      <c r="AH36" s="1036"/>
      <c r="AI36" s="1036"/>
      <c r="AJ36" s="1037"/>
      <c r="AK36" s="980">
        <v>218</v>
      </c>
      <c r="AL36" s="971"/>
      <c r="AM36" s="971"/>
      <c r="AN36" s="971"/>
      <c r="AO36" s="971"/>
      <c r="AP36" s="971" t="s">
        <v>568</v>
      </c>
      <c r="AQ36" s="971"/>
      <c r="AR36" s="971"/>
      <c r="AS36" s="971"/>
      <c r="AT36" s="971"/>
      <c r="AU36" s="971" t="s">
        <v>568</v>
      </c>
      <c r="AV36" s="971"/>
      <c r="AW36" s="971"/>
      <c r="AX36" s="971"/>
      <c r="AY36" s="971"/>
      <c r="AZ36" s="1041" t="s">
        <v>568</v>
      </c>
      <c r="BA36" s="1041"/>
      <c r="BB36" s="1041"/>
      <c r="BC36" s="1041"/>
      <c r="BD36" s="1041"/>
      <c r="BE36" s="972" t="s">
        <v>401</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20774</v>
      </c>
      <c r="AG63" s="959"/>
      <c r="AH63" s="959"/>
      <c r="AI63" s="959"/>
      <c r="AJ63" s="1022"/>
      <c r="AK63" s="1023"/>
      <c r="AL63" s="963"/>
      <c r="AM63" s="963"/>
      <c r="AN63" s="963"/>
      <c r="AO63" s="963"/>
      <c r="AP63" s="959">
        <v>48238</v>
      </c>
      <c r="AQ63" s="959"/>
      <c r="AR63" s="959"/>
      <c r="AS63" s="959"/>
      <c r="AT63" s="959"/>
      <c r="AU63" s="959">
        <v>31804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405</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124</v>
      </c>
      <c r="R68" s="982"/>
      <c r="S68" s="982"/>
      <c r="T68" s="982"/>
      <c r="U68" s="982"/>
      <c r="V68" s="982">
        <v>119</v>
      </c>
      <c r="W68" s="982"/>
      <c r="X68" s="982"/>
      <c r="Y68" s="982"/>
      <c r="Z68" s="982"/>
      <c r="AA68" s="982">
        <v>5</v>
      </c>
      <c r="AB68" s="982"/>
      <c r="AC68" s="982"/>
      <c r="AD68" s="982"/>
      <c r="AE68" s="982"/>
      <c r="AF68" s="982">
        <v>5</v>
      </c>
      <c r="AG68" s="982"/>
      <c r="AH68" s="982"/>
      <c r="AI68" s="982"/>
      <c r="AJ68" s="982"/>
      <c r="AK68" s="982">
        <v>40</v>
      </c>
      <c r="AL68" s="982"/>
      <c r="AM68" s="982"/>
      <c r="AN68" s="982"/>
      <c r="AO68" s="982"/>
      <c r="AP68" s="982" t="s">
        <v>568</v>
      </c>
      <c r="AQ68" s="982"/>
      <c r="AR68" s="982"/>
      <c r="AS68" s="982"/>
      <c r="AT68" s="982"/>
      <c r="AU68" s="982" t="s">
        <v>568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138788</v>
      </c>
      <c r="R69" s="971"/>
      <c r="S69" s="971"/>
      <c r="T69" s="971"/>
      <c r="U69" s="971"/>
      <c r="V69" s="971">
        <v>136779</v>
      </c>
      <c r="W69" s="971"/>
      <c r="X69" s="971"/>
      <c r="Y69" s="971"/>
      <c r="Z69" s="971"/>
      <c r="AA69" s="971">
        <v>2009</v>
      </c>
      <c r="AB69" s="971"/>
      <c r="AC69" s="971"/>
      <c r="AD69" s="971"/>
      <c r="AE69" s="971"/>
      <c r="AF69" s="971">
        <v>2009</v>
      </c>
      <c r="AG69" s="971"/>
      <c r="AH69" s="971"/>
      <c r="AI69" s="971"/>
      <c r="AJ69" s="971"/>
      <c r="AK69" s="971">
        <v>1048</v>
      </c>
      <c r="AL69" s="971"/>
      <c r="AM69" s="971"/>
      <c r="AN69" s="971"/>
      <c r="AO69" s="971"/>
      <c r="AP69" s="971" t="s">
        <v>568</v>
      </c>
      <c r="AQ69" s="971"/>
      <c r="AR69" s="971"/>
      <c r="AS69" s="971"/>
      <c r="AT69" s="971"/>
      <c r="AU69" s="971" t="s">
        <v>568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2773</v>
      </c>
      <c r="R70" s="971"/>
      <c r="S70" s="971"/>
      <c r="T70" s="971"/>
      <c r="U70" s="971"/>
      <c r="V70" s="971">
        <v>2573</v>
      </c>
      <c r="W70" s="971"/>
      <c r="X70" s="971"/>
      <c r="Y70" s="971"/>
      <c r="Z70" s="971"/>
      <c r="AA70" s="971">
        <v>200</v>
      </c>
      <c r="AB70" s="971"/>
      <c r="AC70" s="971"/>
      <c r="AD70" s="971"/>
      <c r="AE70" s="971"/>
      <c r="AF70" s="971">
        <v>200</v>
      </c>
      <c r="AG70" s="971"/>
      <c r="AH70" s="971"/>
      <c r="AI70" s="971"/>
      <c r="AJ70" s="971"/>
      <c r="AK70" s="971">
        <v>13</v>
      </c>
      <c r="AL70" s="971"/>
      <c r="AM70" s="971"/>
      <c r="AN70" s="971"/>
      <c r="AO70" s="971"/>
      <c r="AP70" s="971" t="s">
        <v>568</v>
      </c>
      <c r="AQ70" s="971"/>
      <c r="AR70" s="971"/>
      <c r="AS70" s="971"/>
      <c r="AT70" s="971"/>
      <c r="AU70" s="971" t="s">
        <v>568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23</v>
      </c>
      <c r="R71" s="971"/>
      <c r="S71" s="971"/>
      <c r="T71" s="971"/>
      <c r="U71" s="971"/>
      <c r="V71" s="971">
        <v>18</v>
      </c>
      <c r="W71" s="971"/>
      <c r="X71" s="971"/>
      <c r="Y71" s="971"/>
      <c r="Z71" s="971"/>
      <c r="AA71" s="971">
        <v>6</v>
      </c>
      <c r="AB71" s="971"/>
      <c r="AC71" s="971"/>
      <c r="AD71" s="971"/>
      <c r="AE71" s="971"/>
      <c r="AF71" s="971">
        <v>6</v>
      </c>
      <c r="AG71" s="971"/>
      <c r="AH71" s="971"/>
      <c r="AI71" s="971"/>
      <c r="AJ71" s="971"/>
      <c r="AK71" s="971">
        <v>5</v>
      </c>
      <c r="AL71" s="971"/>
      <c r="AM71" s="971"/>
      <c r="AN71" s="971"/>
      <c r="AO71" s="971"/>
      <c r="AP71" s="971" t="s">
        <v>568</v>
      </c>
      <c r="AQ71" s="971"/>
      <c r="AR71" s="971"/>
      <c r="AS71" s="971"/>
      <c r="AT71" s="971"/>
      <c r="AU71" s="971" t="s">
        <v>568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2220</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165</v>
      </c>
      <c r="CS102" s="953"/>
      <c r="CT102" s="953"/>
      <c r="CU102" s="953"/>
      <c r="CV102" s="954"/>
      <c r="CW102" s="952">
        <v>12</v>
      </c>
      <c r="CX102" s="953"/>
      <c r="CY102" s="953"/>
      <c r="CZ102" s="953"/>
      <c r="DA102" s="954"/>
      <c r="DB102" s="952"/>
      <c r="DC102" s="953"/>
      <c r="DD102" s="953"/>
      <c r="DE102" s="953"/>
      <c r="DF102" s="954"/>
      <c r="DG102" s="952">
        <v>2570</v>
      </c>
      <c r="DH102" s="953"/>
      <c r="DI102" s="953"/>
      <c r="DJ102" s="953"/>
      <c r="DK102" s="954"/>
      <c r="DL102" s="952"/>
      <c r="DM102" s="953"/>
      <c r="DN102" s="953"/>
      <c r="DO102" s="953"/>
      <c r="DP102" s="954"/>
      <c r="DQ102" s="952">
        <v>648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8026761</v>
      </c>
      <c r="AB110" s="889"/>
      <c r="AC110" s="889"/>
      <c r="AD110" s="889"/>
      <c r="AE110" s="890"/>
      <c r="AF110" s="891">
        <v>8315043</v>
      </c>
      <c r="AG110" s="889"/>
      <c r="AH110" s="889"/>
      <c r="AI110" s="889"/>
      <c r="AJ110" s="890"/>
      <c r="AK110" s="891">
        <v>8231253</v>
      </c>
      <c r="AL110" s="889"/>
      <c r="AM110" s="889"/>
      <c r="AN110" s="889"/>
      <c r="AO110" s="890"/>
      <c r="AP110" s="892">
        <v>29.5</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88654556</v>
      </c>
      <c r="BR110" s="842"/>
      <c r="BS110" s="842"/>
      <c r="BT110" s="842"/>
      <c r="BU110" s="842"/>
      <c r="BV110" s="842">
        <v>87623315</v>
      </c>
      <c r="BW110" s="842"/>
      <c r="BX110" s="842"/>
      <c r="BY110" s="842"/>
      <c r="BZ110" s="842"/>
      <c r="CA110" s="842">
        <v>87302287</v>
      </c>
      <c r="CB110" s="842"/>
      <c r="CC110" s="842"/>
      <c r="CD110" s="842"/>
      <c r="CE110" s="842"/>
      <c r="CF110" s="866">
        <v>312.7</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1189490</v>
      </c>
      <c r="BR111" s="817"/>
      <c r="BS111" s="817"/>
      <c r="BT111" s="817"/>
      <c r="BU111" s="817"/>
      <c r="BV111" s="817">
        <v>1146736</v>
      </c>
      <c r="BW111" s="817"/>
      <c r="BX111" s="817"/>
      <c r="BY111" s="817"/>
      <c r="BZ111" s="817"/>
      <c r="CA111" s="817">
        <v>1114318</v>
      </c>
      <c r="CB111" s="817"/>
      <c r="CC111" s="817"/>
      <c r="CD111" s="817"/>
      <c r="CE111" s="817"/>
      <c r="CF111" s="875">
        <v>4</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31809308</v>
      </c>
      <c r="BR112" s="817"/>
      <c r="BS112" s="817"/>
      <c r="BT112" s="817"/>
      <c r="BU112" s="817"/>
      <c r="BV112" s="817">
        <v>31920669</v>
      </c>
      <c r="BW112" s="817"/>
      <c r="BX112" s="817"/>
      <c r="BY112" s="817"/>
      <c r="BZ112" s="817"/>
      <c r="CA112" s="817">
        <v>31804120</v>
      </c>
      <c r="CB112" s="817"/>
      <c r="CC112" s="817"/>
      <c r="CD112" s="817"/>
      <c r="CE112" s="817"/>
      <c r="CF112" s="875">
        <v>113.9</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2518953</v>
      </c>
      <c r="AB113" s="919"/>
      <c r="AC113" s="919"/>
      <c r="AD113" s="919"/>
      <c r="AE113" s="920"/>
      <c r="AF113" s="921">
        <v>2789659</v>
      </c>
      <c r="AG113" s="919"/>
      <c r="AH113" s="919"/>
      <c r="AI113" s="919"/>
      <c r="AJ113" s="920"/>
      <c r="AK113" s="921">
        <v>2791708</v>
      </c>
      <c r="AL113" s="919"/>
      <c r="AM113" s="919"/>
      <c r="AN113" s="919"/>
      <c r="AO113" s="920"/>
      <c r="AP113" s="922">
        <v>10</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9022751</v>
      </c>
      <c r="BR114" s="817"/>
      <c r="BS114" s="817"/>
      <c r="BT114" s="817"/>
      <c r="BU114" s="817"/>
      <c r="BV114" s="817">
        <v>8817282</v>
      </c>
      <c r="BW114" s="817"/>
      <c r="BX114" s="817"/>
      <c r="BY114" s="817"/>
      <c r="BZ114" s="817"/>
      <c r="CA114" s="817">
        <v>9167568</v>
      </c>
      <c r="CB114" s="817"/>
      <c r="CC114" s="817"/>
      <c r="CD114" s="817"/>
      <c r="CE114" s="817"/>
      <c r="CF114" s="875">
        <v>32.799999999999997</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54911</v>
      </c>
      <c r="AB115" s="919"/>
      <c r="AC115" s="919"/>
      <c r="AD115" s="919"/>
      <c r="AE115" s="920"/>
      <c r="AF115" s="921">
        <v>42754</v>
      </c>
      <c r="AG115" s="919"/>
      <c r="AH115" s="919"/>
      <c r="AI115" s="919"/>
      <c r="AJ115" s="920"/>
      <c r="AK115" s="921">
        <v>32418</v>
      </c>
      <c r="AL115" s="919"/>
      <c r="AM115" s="919"/>
      <c r="AN115" s="919"/>
      <c r="AO115" s="920"/>
      <c r="AP115" s="922">
        <v>0.1</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850687</v>
      </c>
      <c r="BR115" s="817"/>
      <c r="BS115" s="817"/>
      <c r="BT115" s="817"/>
      <c r="BU115" s="817"/>
      <c r="BV115" s="817">
        <v>748546</v>
      </c>
      <c r="BW115" s="817"/>
      <c r="BX115" s="817"/>
      <c r="BY115" s="817"/>
      <c r="BZ115" s="817"/>
      <c r="CA115" s="817">
        <v>647633</v>
      </c>
      <c r="CB115" s="817"/>
      <c r="CC115" s="817"/>
      <c r="CD115" s="817"/>
      <c r="CE115" s="817"/>
      <c r="CF115" s="875">
        <v>2.2999999999999998</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10600625</v>
      </c>
      <c r="AB117" s="903"/>
      <c r="AC117" s="903"/>
      <c r="AD117" s="903"/>
      <c r="AE117" s="904"/>
      <c r="AF117" s="905">
        <v>11147456</v>
      </c>
      <c r="AG117" s="903"/>
      <c r="AH117" s="903"/>
      <c r="AI117" s="903"/>
      <c r="AJ117" s="904"/>
      <c r="AK117" s="905">
        <v>11055379</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131526792</v>
      </c>
      <c r="BR119" s="845"/>
      <c r="BS119" s="845"/>
      <c r="BT119" s="845"/>
      <c r="BU119" s="845"/>
      <c r="BV119" s="845">
        <v>130256548</v>
      </c>
      <c r="BW119" s="845"/>
      <c r="BX119" s="845"/>
      <c r="BY119" s="845"/>
      <c r="BZ119" s="845"/>
      <c r="CA119" s="845">
        <v>130035926</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1189490</v>
      </c>
      <c r="DH119" s="764"/>
      <c r="DI119" s="764"/>
      <c r="DJ119" s="764"/>
      <c r="DK119" s="765"/>
      <c r="DL119" s="766">
        <v>1146736</v>
      </c>
      <c r="DM119" s="764"/>
      <c r="DN119" s="764"/>
      <c r="DO119" s="764"/>
      <c r="DP119" s="765"/>
      <c r="DQ119" s="766">
        <v>1114318</v>
      </c>
      <c r="DR119" s="764"/>
      <c r="DS119" s="764"/>
      <c r="DT119" s="764"/>
      <c r="DU119" s="765"/>
      <c r="DV119" s="848">
        <v>4</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18443861</v>
      </c>
      <c r="BR120" s="842"/>
      <c r="BS120" s="842"/>
      <c r="BT120" s="842"/>
      <c r="BU120" s="842"/>
      <c r="BV120" s="842">
        <v>22112143</v>
      </c>
      <c r="BW120" s="842"/>
      <c r="BX120" s="842"/>
      <c r="BY120" s="842"/>
      <c r="BZ120" s="842"/>
      <c r="CA120" s="842">
        <v>24069312</v>
      </c>
      <c r="CB120" s="842"/>
      <c r="CC120" s="842"/>
      <c r="CD120" s="842"/>
      <c r="CE120" s="842"/>
      <c r="CF120" s="866">
        <v>86.2</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29439884</v>
      </c>
      <c r="DH120" s="842"/>
      <c r="DI120" s="842"/>
      <c r="DJ120" s="842"/>
      <c r="DK120" s="842"/>
      <c r="DL120" s="842">
        <v>29495189</v>
      </c>
      <c r="DM120" s="842"/>
      <c r="DN120" s="842"/>
      <c r="DO120" s="842"/>
      <c r="DP120" s="842"/>
      <c r="DQ120" s="842">
        <v>29271455</v>
      </c>
      <c r="DR120" s="842"/>
      <c r="DS120" s="842"/>
      <c r="DT120" s="842"/>
      <c r="DU120" s="842"/>
      <c r="DV120" s="843">
        <v>104.8</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2588516</v>
      </c>
      <c r="BR121" s="817"/>
      <c r="BS121" s="817"/>
      <c r="BT121" s="817"/>
      <c r="BU121" s="817"/>
      <c r="BV121" s="817">
        <v>2385259</v>
      </c>
      <c r="BW121" s="817"/>
      <c r="BX121" s="817"/>
      <c r="BY121" s="817"/>
      <c r="BZ121" s="817"/>
      <c r="CA121" s="817">
        <v>2185675</v>
      </c>
      <c r="CB121" s="817"/>
      <c r="CC121" s="817"/>
      <c r="CD121" s="817"/>
      <c r="CE121" s="817"/>
      <c r="CF121" s="875">
        <v>7.8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2128277</v>
      </c>
      <c r="DH121" s="817"/>
      <c r="DI121" s="817"/>
      <c r="DJ121" s="817"/>
      <c r="DK121" s="817"/>
      <c r="DL121" s="817">
        <v>2200491</v>
      </c>
      <c r="DM121" s="817"/>
      <c r="DN121" s="817"/>
      <c r="DO121" s="817"/>
      <c r="DP121" s="817"/>
      <c r="DQ121" s="817">
        <v>2302041</v>
      </c>
      <c r="DR121" s="817"/>
      <c r="DS121" s="817"/>
      <c r="DT121" s="817"/>
      <c r="DU121" s="817"/>
      <c r="DV121" s="794">
        <v>8.1999999999999993</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77637516</v>
      </c>
      <c r="BR122" s="845"/>
      <c r="BS122" s="845"/>
      <c r="BT122" s="845"/>
      <c r="BU122" s="845"/>
      <c r="BV122" s="845">
        <v>74044742</v>
      </c>
      <c r="BW122" s="845"/>
      <c r="BX122" s="845"/>
      <c r="BY122" s="845"/>
      <c r="BZ122" s="845"/>
      <c r="CA122" s="845">
        <v>72739146</v>
      </c>
      <c r="CB122" s="845"/>
      <c r="CC122" s="845"/>
      <c r="CD122" s="845"/>
      <c r="CE122" s="845"/>
      <c r="CF122" s="846">
        <v>260.5</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241147</v>
      </c>
      <c r="DH122" s="817"/>
      <c r="DI122" s="817"/>
      <c r="DJ122" s="817"/>
      <c r="DK122" s="817"/>
      <c r="DL122" s="817">
        <v>224989</v>
      </c>
      <c r="DM122" s="817"/>
      <c r="DN122" s="817"/>
      <c r="DO122" s="817"/>
      <c r="DP122" s="817"/>
      <c r="DQ122" s="817">
        <v>230624</v>
      </c>
      <c r="DR122" s="817"/>
      <c r="DS122" s="817"/>
      <c r="DT122" s="817"/>
      <c r="DU122" s="817"/>
      <c r="DV122" s="794">
        <v>0.8</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98669893</v>
      </c>
      <c r="BR123" s="833"/>
      <c r="BS123" s="833"/>
      <c r="BT123" s="833"/>
      <c r="BU123" s="833"/>
      <c r="BV123" s="833">
        <v>98542144</v>
      </c>
      <c r="BW123" s="833"/>
      <c r="BX123" s="833"/>
      <c r="BY123" s="833"/>
      <c r="BZ123" s="833"/>
      <c r="CA123" s="833">
        <v>98994133</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115.2</v>
      </c>
      <c r="BR124" s="831"/>
      <c r="BS124" s="831"/>
      <c r="BT124" s="831"/>
      <c r="BU124" s="831"/>
      <c r="BV124" s="831">
        <v>114.4</v>
      </c>
      <c r="BW124" s="831"/>
      <c r="BX124" s="831"/>
      <c r="BY124" s="831"/>
      <c r="BZ124" s="831"/>
      <c r="CA124" s="831">
        <v>111.1</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54911</v>
      </c>
      <c r="AB125" s="780"/>
      <c r="AC125" s="780"/>
      <c r="AD125" s="780"/>
      <c r="AE125" s="781"/>
      <c r="AF125" s="782">
        <v>42754</v>
      </c>
      <c r="AG125" s="780"/>
      <c r="AH125" s="780"/>
      <c r="AI125" s="780"/>
      <c r="AJ125" s="781"/>
      <c r="AK125" s="782">
        <v>32418</v>
      </c>
      <c r="AL125" s="780"/>
      <c r="AM125" s="780"/>
      <c r="AN125" s="780"/>
      <c r="AO125" s="781"/>
      <c r="AP125" s="824">
        <v>0.1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v>850687</v>
      </c>
      <c r="DH126" s="817"/>
      <c r="DI126" s="817"/>
      <c r="DJ126" s="817"/>
      <c r="DK126" s="817"/>
      <c r="DL126" s="817">
        <v>748546</v>
      </c>
      <c r="DM126" s="817"/>
      <c r="DN126" s="817"/>
      <c r="DO126" s="817"/>
      <c r="DP126" s="817"/>
      <c r="DQ126" s="817">
        <v>647633</v>
      </c>
      <c r="DR126" s="817"/>
      <c r="DS126" s="817"/>
      <c r="DT126" s="817"/>
      <c r="DU126" s="817"/>
      <c r="DV126" s="794">
        <v>2.2999999999999998</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272463</v>
      </c>
      <c r="AB128" s="801"/>
      <c r="AC128" s="801"/>
      <c r="AD128" s="801"/>
      <c r="AE128" s="802"/>
      <c r="AF128" s="803">
        <v>252040</v>
      </c>
      <c r="AG128" s="801"/>
      <c r="AH128" s="801"/>
      <c r="AI128" s="801"/>
      <c r="AJ128" s="802"/>
      <c r="AK128" s="803">
        <v>249357</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11.62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35430604</v>
      </c>
      <c r="AB129" s="780"/>
      <c r="AC129" s="780"/>
      <c r="AD129" s="780"/>
      <c r="AE129" s="781"/>
      <c r="AF129" s="782">
        <v>34709384</v>
      </c>
      <c r="AG129" s="780"/>
      <c r="AH129" s="780"/>
      <c r="AI129" s="780"/>
      <c r="AJ129" s="781"/>
      <c r="AK129" s="782">
        <v>34670896</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16.62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6925185</v>
      </c>
      <c r="AB130" s="780"/>
      <c r="AC130" s="780"/>
      <c r="AD130" s="780"/>
      <c r="AE130" s="781"/>
      <c r="AF130" s="782">
        <v>7001869</v>
      </c>
      <c r="AG130" s="780"/>
      <c r="AH130" s="780"/>
      <c r="AI130" s="780"/>
      <c r="AJ130" s="781"/>
      <c r="AK130" s="782">
        <v>6747992</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13.5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28505419</v>
      </c>
      <c r="AB131" s="764"/>
      <c r="AC131" s="764"/>
      <c r="AD131" s="764"/>
      <c r="AE131" s="765"/>
      <c r="AF131" s="766">
        <v>27707515</v>
      </c>
      <c r="AG131" s="764"/>
      <c r="AH131" s="764"/>
      <c r="AI131" s="764"/>
      <c r="AJ131" s="765"/>
      <c r="AK131" s="766">
        <v>27922904</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111.1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11.938000280000001</v>
      </c>
      <c r="AB132" s="745"/>
      <c r="AC132" s="745"/>
      <c r="AD132" s="745"/>
      <c r="AE132" s="746"/>
      <c r="AF132" s="747">
        <v>14.05231397</v>
      </c>
      <c r="AG132" s="745"/>
      <c r="AH132" s="745"/>
      <c r="AI132" s="745"/>
      <c r="AJ132" s="746"/>
      <c r="AK132" s="747">
        <v>14.53297981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11.7</v>
      </c>
      <c r="AB133" s="724"/>
      <c r="AC133" s="724"/>
      <c r="AD133" s="724"/>
      <c r="AE133" s="725"/>
      <c r="AF133" s="723">
        <v>12.6</v>
      </c>
      <c r="AG133" s="724"/>
      <c r="AH133" s="724"/>
      <c r="AI133" s="724"/>
      <c r="AJ133" s="725"/>
      <c r="AK133" s="723">
        <v>13.5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y9DnkEprnEh7mQAwC015jPdwn9PKJ+Rdash3l7p/B+cmPw+KuWpE0YJls7k9f2mv7xS7LuoRyM8q9OqxBKFdg==" saltValue="xYw/b4ytaaVCfla+VtT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55" zoomScaleNormal="85" zoomScaleSheetLayoutView="55" workbookViewId="0">
      <selection activeCell="AW73" sqref="AW73:AX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zlVAb7GBY1qOgqPPBKZw++s35w3x35Y9cGC/2G05e2EwGG2PgYFYm4LvDl+lwtNyjnzG/1KsguTyyE1zDBTBg==" saltValue="wfOv+rc1crG0e6SzEPYTO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BI24" sqref="BI24"/>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Ho0e+x2y0W/NUYnlHU1atiehTmR9JSZkCF6ESDrq+qt0Kfdd2DE6DFu/KVYKad8OJIguLFdT0qiRLBs1m+cRw==" saltValue="mlbq3u7RnxUEHGP60ITA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AP65" sqref="AP6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10157823</v>
      </c>
      <c r="AP9" s="281">
        <v>87966</v>
      </c>
      <c r="AQ9" s="282">
        <v>75670</v>
      </c>
      <c r="AR9" s="283">
        <v>16.2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394</v>
      </c>
      <c r="AP10" s="284">
        <v>3</v>
      </c>
      <c r="AQ10" s="285">
        <v>7715</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74225</v>
      </c>
      <c r="AP11" s="284">
        <v>643</v>
      </c>
      <c r="AQ11" s="285">
        <v>1638</v>
      </c>
      <c r="AR11" s="286">
        <v>-60.7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17</v>
      </c>
      <c r="AR12" s="286" t="s">
        <v>494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243030</v>
      </c>
      <c r="AP13" s="284">
        <v>2105</v>
      </c>
      <c r="AQ13" s="285">
        <v>2355</v>
      </c>
      <c r="AR13" s="286">
        <v>-10.6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203083</v>
      </c>
      <c r="AP14" s="284">
        <v>1759</v>
      </c>
      <c r="AQ14" s="285">
        <v>2187</v>
      </c>
      <c r="AR14" s="286">
        <v>-19.600000000000001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-346360</v>
      </c>
      <c r="AP15" s="284">
        <v>-2999</v>
      </c>
      <c r="AQ15" s="285">
        <v>-4208</v>
      </c>
      <c r="AR15" s="286">
        <v>-28.7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10332195</v>
      </c>
      <c r="AP16" s="284">
        <v>89476</v>
      </c>
      <c r="AQ16" s="285">
        <v>85373</v>
      </c>
      <c r="AR16" s="286">
        <v>4.8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10.029999999999999</v>
      </c>
      <c r="AP21" s="298">
        <v>7.99</v>
      </c>
      <c r="AQ21" s="299">
        <v>2.04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97.7</v>
      </c>
      <c r="AP22" s="303">
        <v>97.8</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8231253</v>
      </c>
      <c r="AP32" s="312">
        <v>71282</v>
      </c>
      <c r="AQ32" s="313">
        <v>58230</v>
      </c>
      <c r="AR32" s="314">
        <v>22.4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v>23</v>
      </c>
      <c r="AR34" s="314" t="s">
        <v>494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2791708</v>
      </c>
      <c r="AP35" s="312">
        <v>24176</v>
      </c>
      <c r="AQ35" s="313">
        <v>14509</v>
      </c>
      <c r="AR35" s="314">
        <v>66.599999999999994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t="s">
        <v>494</v>
      </c>
      <c r="AP36" s="312" t="s">
        <v>494</v>
      </c>
      <c r="AQ36" s="313">
        <v>975</v>
      </c>
      <c r="AR36" s="314" t="s">
        <v>494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32418</v>
      </c>
      <c r="AP37" s="312">
        <v>281</v>
      </c>
      <c r="AQ37" s="313">
        <v>408</v>
      </c>
      <c r="AR37" s="314">
        <v>-31.1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494</v>
      </c>
      <c r="AP38" s="315" t="s">
        <v>494</v>
      </c>
      <c r="AQ38" s="316">
        <v>0</v>
      </c>
      <c r="AR38" s="304" t="s">
        <v>494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-249357</v>
      </c>
      <c r="AP39" s="312">
        <v>-2159</v>
      </c>
      <c r="AQ39" s="313">
        <v>-3837</v>
      </c>
      <c r="AR39" s="314">
        <v>-43.7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-6747992</v>
      </c>
      <c r="AP40" s="312">
        <v>-58437</v>
      </c>
      <c r="AQ40" s="313">
        <v>-50002</v>
      </c>
      <c r="AR40" s="314">
        <v>16.899999999999999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4058030</v>
      </c>
      <c r="AP41" s="312">
        <v>35142</v>
      </c>
      <c r="AQ41" s="313">
        <v>20306</v>
      </c>
      <c r="AR41" s="314">
        <v>73.099999999999994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9421886</v>
      </c>
      <c r="AN51" s="334">
        <v>77688</v>
      </c>
      <c r="AO51" s="335">
        <v>-23.1</v>
      </c>
      <c r="AP51" s="336">
        <v>72051</v>
      </c>
      <c r="AQ51" s="337">
        <v>7.8</v>
      </c>
      <c r="AR51" s="338">
        <v>-30.9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5540087</v>
      </c>
      <c r="AN52" s="342">
        <v>45681</v>
      </c>
      <c r="AO52" s="343">
        <v>-20.100000000000001</v>
      </c>
      <c r="AP52" s="344">
        <v>34140</v>
      </c>
      <c r="AQ52" s="345">
        <v>4.2</v>
      </c>
      <c r="AR52" s="346">
        <v>-24.3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9919762</v>
      </c>
      <c r="AN53" s="334">
        <v>82755</v>
      </c>
      <c r="AO53" s="335">
        <v>6.5</v>
      </c>
      <c r="AP53" s="336">
        <v>72756</v>
      </c>
      <c r="AQ53" s="337">
        <v>1</v>
      </c>
      <c r="AR53" s="338">
        <v>5.5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6716342</v>
      </c>
      <c r="AN54" s="342">
        <v>56031</v>
      </c>
      <c r="AO54" s="343">
        <v>22.7</v>
      </c>
      <c r="AP54" s="344">
        <v>32117</v>
      </c>
      <c r="AQ54" s="345">
        <v>-5.9</v>
      </c>
      <c r="AR54" s="346">
        <v>28.6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15675133</v>
      </c>
      <c r="AN55" s="334">
        <v>132391</v>
      </c>
      <c r="AO55" s="335">
        <v>60</v>
      </c>
      <c r="AP55" s="336">
        <v>62281</v>
      </c>
      <c r="AQ55" s="337">
        <v>-14.4</v>
      </c>
      <c r="AR55" s="338">
        <v>74.400000000000006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11969417</v>
      </c>
      <c r="AN56" s="342">
        <v>101093</v>
      </c>
      <c r="AO56" s="343">
        <v>80.400000000000006</v>
      </c>
      <c r="AP56" s="344">
        <v>38152</v>
      </c>
      <c r="AQ56" s="345">
        <v>18.8</v>
      </c>
      <c r="AR56" s="346">
        <v>61.6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11066123</v>
      </c>
      <c r="AN57" s="334">
        <v>94605</v>
      </c>
      <c r="AO57" s="335">
        <v>-28.5</v>
      </c>
      <c r="AP57" s="336">
        <v>58940</v>
      </c>
      <c r="AQ57" s="337">
        <v>-5.4</v>
      </c>
      <c r="AR57" s="338">
        <v>-23.1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7558761</v>
      </c>
      <c r="AN58" s="342">
        <v>64620</v>
      </c>
      <c r="AO58" s="343">
        <v>-36.1</v>
      </c>
      <c r="AP58" s="344">
        <v>33486</v>
      </c>
      <c r="AQ58" s="345">
        <v>-12.2</v>
      </c>
      <c r="AR58" s="346">
        <v>-23.9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10003410</v>
      </c>
      <c r="AN59" s="334">
        <v>86628</v>
      </c>
      <c r="AO59" s="335">
        <v>-8.4</v>
      </c>
      <c r="AP59" s="336">
        <v>57336</v>
      </c>
      <c r="AQ59" s="337">
        <v>-2.7</v>
      </c>
      <c r="AR59" s="338">
        <v>-5.7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8200319</v>
      </c>
      <c r="AN60" s="342">
        <v>71014</v>
      </c>
      <c r="AO60" s="343">
        <v>9.9</v>
      </c>
      <c r="AP60" s="344">
        <v>34481</v>
      </c>
      <c r="AQ60" s="345">
        <v>3</v>
      </c>
      <c r="AR60" s="346">
        <v>6.9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11217263</v>
      </c>
      <c r="AN61" s="349">
        <v>94813</v>
      </c>
      <c r="AO61" s="350">
        <v>1.3</v>
      </c>
      <c r="AP61" s="351">
        <v>64673</v>
      </c>
      <c r="AQ61" s="352">
        <v>-2.7</v>
      </c>
      <c r="AR61" s="338">
        <v>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7996985</v>
      </c>
      <c r="AN62" s="342">
        <v>67688</v>
      </c>
      <c r="AO62" s="343">
        <v>11.4</v>
      </c>
      <c r="AP62" s="344">
        <v>34475</v>
      </c>
      <c r="AQ62" s="345">
        <v>1.6</v>
      </c>
      <c r="AR62" s="346">
        <v>9.8000000000000007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1XrRkd5Ij7kSmEP5tCHJIaFYJYOO0Cd76fBJMOEucUUzFOdwiv6VbVFohaoZCZ9O+TgO/4+7Q/6mtf59oqLeA==" saltValue="O8E83IYq6Fm4yOFqfjpK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election activeCell="BS25" sqref="BS25:CB25"/>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1" spans="125:125" ht="13.5" hidden="1" customHeight="1" x14ac:dyDescent="0.2">
      <c r="DU121" s="259"/>
    </row>
  </sheetData>
  <sheetProtection algorithmName="SHA-512" hashValue="PVdQK98lY3BhcOOxVHGOFBAaFGbV8DlU8KkQgQG6VaYbwX7/4bkKtXNcx4qfOO9cayuUWzmWD9vewIJ6feOQzg==" saltValue="jtxqN/khlENRvJtpue0Z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election activeCell="BS25" sqref="BS25:CB25"/>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GfffTK2MHdb0xmJQOEhsfKFEgp9ZXk2vUso4ACBASvHPpY3jCPMI6jtK1N8CLkwGsoUmvkYPa/fAFHbHLxjlMg==" saltValue="ytyh4eNsM8DauJHNYGUm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BS25" sqref="BS25:CB2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39" t="s">
        <v>3</v>
      </c>
      <c r="D47" s="1139"/>
      <c r="E47" s="1140"/>
      <c r="F47" s="11">
        <v>3.11</v>
      </c>
      <c r="G47" s="12">
        <v>3.32</v>
      </c>
      <c r="H47" s="12">
        <v>8.7899999999999991</v>
      </c>
      <c r="I47" s="12">
        <v>9.5299999999999994</v>
      </c>
      <c r="J47" s="13">
        <v>10.4</v>
      </c>
    </row>
    <row r="48" spans="2:10" ht="57.75" customHeight="1" x14ac:dyDescent="0.2">
      <c r="B48" s="14"/>
      <c r="C48" s="1141" t="s">
        <v>4</v>
      </c>
      <c r="D48" s="1141"/>
      <c r="E48" s="1142"/>
      <c r="F48" s="15">
        <v>2.77</v>
      </c>
      <c r="G48" s="16">
        <v>4.59</v>
      </c>
      <c r="H48" s="16">
        <v>4.3099999999999996</v>
      </c>
      <c r="I48" s="16">
        <v>6.31</v>
      </c>
      <c r="J48" s="17">
        <v>2.14</v>
      </c>
    </row>
    <row r="49" spans="2:10" ht="57.75" customHeight="1" thickBot="1" x14ac:dyDescent="0.25">
      <c r="B49" s="18"/>
      <c r="C49" s="1143" t="s">
        <v>5</v>
      </c>
      <c r="D49" s="1143"/>
      <c r="E49" s="1144"/>
      <c r="F49" s="19" t="s">
        <v>537</v>
      </c>
      <c r="G49" s="20">
        <v>0.68</v>
      </c>
      <c r="H49" s="20">
        <v>3.17</v>
      </c>
      <c r="I49" s="20">
        <v>0.16</v>
      </c>
      <c r="J49" s="21" t="s">
        <v>538</v>
      </c>
    </row>
    <row r="50" spans="2:10" ht="13.2" x14ac:dyDescent="0.2"/>
  </sheetData>
  <sheetProtection algorithmName="SHA-512" hashValue="7tdaKFpDkdOsmvWotfrjSkjsW31VmYWJCpZgYfzx7AxMTxN/npx9GWuKJqhLZHSRb11Hx9ufcmQWVKw6VJAqtQ==" saltValue="2TAOC6Uaz1HnQ/HGDo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BS25" sqref="BS25:CB2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1" t="s">
        <v>539</v>
      </c>
      <c r="D34" s="1151"/>
      <c r="E34" s="1152"/>
      <c r="F34" s="32">
        <v>19.079999999999998</v>
      </c>
      <c r="G34" s="33">
        <v>16.27</v>
      </c>
      <c r="H34" s="33">
        <v>19.309999999999999</v>
      </c>
      <c r="I34" s="33">
        <v>33.11</v>
      </c>
      <c r="J34" s="34">
        <v>47.71</v>
      </c>
      <c r="K34" s="22"/>
      <c r="L34" s="22"/>
      <c r="M34" s="22"/>
      <c r="N34" s="22"/>
      <c r="O34" s="22"/>
      <c r="P34" s="22"/>
    </row>
    <row r="35" spans="1:16" ht="39" customHeight="1" x14ac:dyDescent="0.2">
      <c r="A35" s="22"/>
      <c r="B35" s="35"/>
      <c r="C35" s="1145" t="s">
        <v>540</v>
      </c>
      <c r="D35" s="1146"/>
      <c r="E35" s="1147"/>
      <c r="F35" s="36">
        <v>5.89</v>
      </c>
      <c r="G35" s="37">
        <v>6.08</v>
      </c>
      <c r="H35" s="37">
        <v>6.71</v>
      </c>
      <c r="I35" s="37">
        <v>7.1</v>
      </c>
      <c r="J35" s="38">
        <v>6.99</v>
      </c>
      <c r="K35" s="22"/>
      <c r="L35" s="22"/>
      <c r="M35" s="22"/>
      <c r="N35" s="22"/>
      <c r="O35" s="22"/>
      <c r="P35" s="22"/>
    </row>
    <row r="36" spans="1:16" ht="39" customHeight="1" x14ac:dyDescent="0.2">
      <c r="A36" s="22"/>
      <c r="B36" s="35"/>
      <c r="C36" s="1145" t="s">
        <v>541</v>
      </c>
      <c r="D36" s="1146"/>
      <c r="E36" s="1147"/>
      <c r="F36" s="36">
        <v>2.66</v>
      </c>
      <c r="G36" s="37">
        <v>4.46</v>
      </c>
      <c r="H36" s="37">
        <v>4.21</v>
      </c>
      <c r="I36" s="37">
        <v>6.22</v>
      </c>
      <c r="J36" s="38">
        <v>2</v>
      </c>
      <c r="K36" s="22"/>
      <c r="L36" s="22"/>
      <c r="M36" s="22"/>
      <c r="N36" s="22"/>
      <c r="O36" s="22"/>
      <c r="P36" s="22"/>
    </row>
    <row r="37" spans="1:16" ht="39" customHeight="1" x14ac:dyDescent="0.2">
      <c r="A37" s="22"/>
      <c r="B37" s="35"/>
      <c r="C37" s="1145" t="s">
        <v>542</v>
      </c>
      <c r="D37" s="1146"/>
      <c r="E37" s="1147"/>
      <c r="F37" s="36">
        <v>0.65</v>
      </c>
      <c r="G37" s="37">
        <v>1.54</v>
      </c>
      <c r="H37" s="37">
        <v>1.58</v>
      </c>
      <c r="I37" s="37">
        <v>1.62</v>
      </c>
      <c r="J37" s="38">
        <v>1.74</v>
      </c>
      <c r="K37" s="22"/>
      <c r="L37" s="22"/>
      <c r="M37" s="22"/>
      <c r="N37" s="22"/>
      <c r="O37" s="22"/>
      <c r="P37" s="22"/>
    </row>
    <row r="38" spans="1:16" ht="39" customHeight="1" x14ac:dyDescent="0.2">
      <c r="A38" s="22"/>
      <c r="B38" s="35"/>
      <c r="C38" s="1145" t="s">
        <v>543</v>
      </c>
      <c r="D38" s="1146"/>
      <c r="E38" s="1147"/>
      <c r="F38" s="36">
        <v>1.59</v>
      </c>
      <c r="G38" s="37">
        <v>0.79</v>
      </c>
      <c r="H38" s="37">
        <v>1.1499999999999999</v>
      </c>
      <c r="I38" s="37">
        <v>0.69</v>
      </c>
      <c r="J38" s="38">
        <v>1.26</v>
      </c>
      <c r="K38" s="22"/>
      <c r="L38" s="22"/>
      <c r="M38" s="22"/>
      <c r="N38" s="22"/>
      <c r="O38" s="22"/>
      <c r="P38" s="22"/>
    </row>
    <row r="39" spans="1:16" ht="39" customHeight="1" x14ac:dyDescent="0.2">
      <c r="A39" s="22"/>
      <c r="B39" s="35"/>
      <c r="C39" s="1145" t="s">
        <v>544</v>
      </c>
      <c r="D39" s="1146"/>
      <c r="E39" s="1147"/>
      <c r="F39" s="36" t="s">
        <v>494</v>
      </c>
      <c r="G39" s="37">
        <v>1.1200000000000001</v>
      </c>
      <c r="H39" s="37">
        <v>0.99</v>
      </c>
      <c r="I39" s="37">
        <v>1.18</v>
      </c>
      <c r="J39" s="38">
        <v>1.06</v>
      </c>
      <c r="K39" s="22"/>
      <c r="L39" s="22"/>
      <c r="M39" s="22"/>
      <c r="N39" s="22"/>
      <c r="O39" s="22"/>
      <c r="P39" s="22"/>
    </row>
    <row r="40" spans="1:16" ht="39" customHeight="1" x14ac:dyDescent="0.2">
      <c r="A40" s="22"/>
      <c r="B40" s="35"/>
      <c r="C40" s="1145" t="s">
        <v>545</v>
      </c>
      <c r="D40" s="1146"/>
      <c r="E40" s="1147"/>
      <c r="F40" s="36">
        <v>0.32</v>
      </c>
      <c r="G40" s="37">
        <v>0.4</v>
      </c>
      <c r="H40" s="37">
        <v>0.45</v>
      </c>
      <c r="I40" s="37">
        <v>0.56999999999999995</v>
      </c>
      <c r="J40" s="38">
        <v>0.64</v>
      </c>
      <c r="K40" s="22"/>
      <c r="L40" s="22"/>
      <c r="M40" s="22"/>
      <c r="N40" s="22"/>
      <c r="O40" s="22"/>
      <c r="P40" s="22"/>
    </row>
    <row r="41" spans="1:16" ht="39" customHeight="1" x14ac:dyDescent="0.2">
      <c r="A41" s="22"/>
      <c r="B41" s="35"/>
      <c r="C41" s="1145" t="s">
        <v>546</v>
      </c>
      <c r="D41" s="1146"/>
      <c r="E41" s="1147"/>
      <c r="F41" s="36">
        <v>0.62</v>
      </c>
      <c r="G41" s="37">
        <v>0.71</v>
      </c>
      <c r="H41" s="37">
        <v>1.31</v>
      </c>
      <c r="I41" s="37">
        <v>1.28</v>
      </c>
      <c r="J41" s="38">
        <v>0.46</v>
      </c>
      <c r="K41" s="22"/>
      <c r="L41" s="22"/>
      <c r="M41" s="22"/>
      <c r="N41" s="22"/>
      <c r="O41" s="22"/>
      <c r="P41" s="22"/>
    </row>
    <row r="42" spans="1:16" ht="39" customHeight="1" x14ac:dyDescent="0.2">
      <c r="A42" s="22"/>
      <c r="B42" s="39"/>
      <c r="C42" s="1145" t="s">
        <v>547</v>
      </c>
      <c r="D42" s="1146"/>
      <c r="E42" s="1147"/>
      <c r="F42" s="36" t="s">
        <v>494</v>
      </c>
      <c r="G42" s="37" t="s">
        <v>494</v>
      </c>
      <c r="H42" s="37" t="s">
        <v>494</v>
      </c>
      <c r="I42" s="37" t="s">
        <v>494</v>
      </c>
      <c r="J42" s="38" t="s">
        <v>494</v>
      </c>
      <c r="K42" s="22"/>
      <c r="L42" s="22"/>
      <c r="M42" s="22"/>
      <c r="N42" s="22"/>
      <c r="O42" s="22"/>
      <c r="P42" s="22"/>
    </row>
    <row r="43" spans="1:16" ht="39" customHeight="1" thickBot="1" x14ac:dyDescent="0.25">
      <c r="A43" s="22"/>
      <c r="B43" s="40"/>
      <c r="C43" s="1148" t="s">
        <v>548</v>
      </c>
      <c r="D43" s="1149"/>
      <c r="E43" s="1150"/>
      <c r="F43" s="41">
        <v>0.56000000000000005</v>
      </c>
      <c r="G43" s="42">
        <v>0.13</v>
      </c>
      <c r="H43" s="42">
        <v>0.1</v>
      </c>
      <c r="I43" s="42">
        <v>0.11</v>
      </c>
      <c r="J43" s="43">
        <v>0.14000000000000001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yx4ZYVq7u/HzCdmw6RerK/+bgpSHtQlnkyvYTzNIJ/wrkE/CgExN3rISr/8xiYKEMET8aPL3v8NOX77pJNqnQ==" saltValue="8Hz2VWg2li2L39dR3HIC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G62" sqref="G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7801</v>
      </c>
      <c r="L45" s="60">
        <v>7998</v>
      </c>
      <c r="M45" s="60">
        <v>8027</v>
      </c>
      <c r="N45" s="60">
        <v>8315</v>
      </c>
      <c r="O45" s="61">
        <v>8231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2">
      <c r="A48" s="48"/>
      <c r="B48" s="1178"/>
      <c r="C48" s="1179"/>
      <c r="D48" s="62"/>
      <c r="E48" s="1155" t="s">
        <v>13</v>
      </c>
      <c r="F48" s="1155"/>
      <c r="G48" s="1155"/>
      <c r="H48" s="1155"/>
      <c r="I48" s="1155"/>
      <c r="J48" s="1156"/>
      <c r="K48" s="63">
        <v>2305</v>
      </c>
      <c r="L48" s="64">
        <v>2425</v>
      </c>
      <c r="M48" s="64">
        <v>2519</v>
      </c>
      <c r="N48" s="64">
        <v>2790</v>
      </c>
      <c r="O48" s="65">
        <v>2792</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494</v>
      </c>
      <c r="L49" s="64" t="s">
        <v>494</v>
      </c>
      <c r="M49" s="64" t="s">
        <v>494</v>
      </c>
      <c r="N49" s="64" t="s">
        <v>494</v>
      </c>
      <c r="O49" s="65" t="s">
        <v>494</v>
      </c>
      <c r="P49" s="48"/>
      <c r="Q49" s="48"/>
      <c r="R49" s="48"/>
      <c r="S49" s="48"/>
      <c r="T49" s="48"/>
      <c r="U49" s="48"/>
    </row>
    <row r="50" spans="1:21" ht="30.75" customHeight="1" x14ac:dyDescent="0.2">
      <c r="A50" s="48"/>
      <c r="B50" s="1178"/>
      <c r="C50" s="1179"/>
      <c r="D50" s="62"/>
      <c r="E50" s="1155" t="s">
        <v>15</v>
      </c>
      <c r="F50" s="1155"/>
      <c r="G50" s="1155"/>
      <c r="H50" s="1155"/>
      <c r="I50" s="1155"/>
      <c r="J50" s="1156"/>
      <c r="K50" s="63">
        <v>83</v>
      </c>
      <c r="L50" s="64">
        <v>71</v>
      </c>
      <c r="M50" s="64">
        <v>55</v>
      </c>
      <c r="N50" s="64">
        <v>43</v>
      </c>
      <c r="O50" s="65">
        <v>32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494</v>
      </c>
      <c r="L51" s="64" t="s">
        <v>494</v>
      </c>
      <c r="M51" s="64" t="s">
        <v>494</v>
      </c>
      <c r="N51" s="64" t="s">
        <v>494</v>
      </c>
      <c r="O51" s="65" t="s">
        <v>494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7123</v>
      </c>
      <c r="L52" s="64">
        <v>7229</v>
      </c>
      <c r="M52" s="64">
        <v>7197</v>
      </c>
      <c r="N52" s="64">
        <v>7254</v>
      </c>
      <c r="O52" s="65">
        <v>6997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3066</v>
      </c>
      <c r="L53" s="69">
        <v>3265</v>
      </c>
      <c r="M53" s="69">
        <v>3404</v>
      </c>
      <c r="N53" s="69">
        <v>3894</v>
      </c>
      <c r="O53" s="70">
        <v>4058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e6iD8Tvy+yjT0K8cZ1ejHP/8sT8i7r+529xipsVXZQzgHH78pqk55p6A9T1OFQFqRzeaZItF/aXug7mYrhBbw==" saltValue="Zb12a0UO8lmCT7/9TB9O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BS25" sqref="BS25:CB2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96" t="s">
        <v>30</v>
      </c>
      <c r="C41" s="1197"/>
      <c r="D41" s="105"/>
      <c r="E41" s="1198" t="s">
        <v>31</v>
      </c>
      <c r="F41" s="1198"/>
      <c r="G41" s="1198"/>
      <c r="H41" s="1199"/>
      <c r="I41" s="355">
        <v>84585</v>
      </c>
      <c r="J41" s="356">
        <v>84539</v>
      </c>
      <c r="K41" s="356">
        <v>88655</v>
      </c>
      <c r="L41" s="356">
        <v>87623</v>
      </c>
      <c r="M41" s="357">
        <v>87302</v>
      </c>
    </row>
    <row r="42" spans="2:13" ht="27.75" customHeight="1" x14ac:dyDescent="0.2">
      <c r="B42" s="1186"/>
      <c r="C42" s="1187"/>
      <c r="D42" s="106"/>
      <c r="E42" s="1190" t="s">
        <v>32</v>
      </c>
      <c r="F42" s="1190"/>
      <c r="G42" s="1190"/>
      <c r="H42" s="1191"/>
      <c r="I42" s="358">
        <v>1315</v>
      </c>
      <c r="J42" s="359">
        <v>1244</v>
      </c>
      <c r="K42" s="359">
        <v>1189</v>
      </c>
      <c r="L42" s="359">
        <v>1147</v>
      </c>
      <c r="M42" s="360">
        <v>1114</v>
      </c>
    </row>
    <row r="43" spans="2:13" ht="27.75" customHeight="1" x14ac:dyDescent="0.2">
      <c r="B43" s="1186"/>
      <c r="C43" s="1187"/>
      <c r="D43" s="106"/>
      <c r="E43" s="1190" t="s">
        <v>33</v>
      </c>
      <c r="F43" s="1190"/>
      <c r="G43" s="1190"/>
      <c r="H43" s="1191"/>
      <c r="I43" s="358">
        <v>29750</v>
      </c>
      <c r="J43" s="359">
        <v>31277</v>
      </c>
      <c r="K43" s="359">
        <v>31809</v>
      </c>
      <c r="L43" s="359">
        <v>31921</v>
      </c>
      <c r="M43" s="360">
        <v>31804</v>
      </c>
    </row>
    <row r="44" spans="2:13" ht="27.75" customHeight="1" x14ac:dyDescent="0.2">
      <c r="B44" s="1186"/>
      <c r="C44" s="1187"/>
      <c r="D44" s="106"/>
      <c r="E44" s="1190" t="s">
        <v>34</v>
      </c>
      <c r="F44" s="1190"/>
      <c r="G44" s="1190"/>
      <c r="H44" s="1191"/>
      <c r="I44" s="358" t="s">
        <v>494</v>
      </c>
      <c r="J44" s="359" t="s">
        <v>494</v>
      </c>
      <c r="K44" s="359" t="s">
        <v>494</v>
      </c>
      <c r="L44" s="359" t="s">
        <v>494</v>
      </c>
      <c r="M44" s="360" t="s">
        <v>494</v>
      </c>
    </row>
    <row r="45" spans="2:13" ht="27.75" customHeight="1" x14ac:dyDescent="0.2">
      <c r="B45" s="1186"/>
      <c r="C45" s="1187"/>
      <c r="D45" s="106"/>
      <c r="E45" s="1190" t="s">
        <v>35</v>
      </c>
      <c r="F45" s="1190"/>
      <c r="G45" s="1190"/>
      <c r="H45" s="1191"/>
      <c r="I45" s="358">
        <v>8731</v>
      </c>
      <c r="J45" s="359">
        <v>8845</v>
      </c>
      <c r="K45" s="359">
        <v>9023</v>
      </c>
      <c r="L45" s="359">
        <v>8817</v>
      </c>
      <c r="M45" s="360">
        <v>9168</v>
      </c>
    </row>
    <row r="46" spans="2:13" ht="27.75" customHeight="1" x14ac:dyDescent="0.2">
      <c r="B46" s="1186"/>
      <c r="C46" s="1187"/>
      <c r="D46" s="107"/>
      <c r="E46" s="1190" t="s">
        <v>36</v>
      </c>
      <c r="F46" s="1190"/>
      <c r="G46" s="1190"/>
      <c r="H46" s="1191"/>
      <c r="I46" s="358">
        <v>1140</v>
      </c>
      <c r="J46" s="359">
        <v>1029</v>
      </c>
      <c r="K46" s="359">
        <v>851</v>
      </c>
      <c r="L46" s="359">
        <v>749</v>
      </c>
      <c r="M46" s="360">
        <v>648</v>
      </c>
    </row>
    <row r="47" spans="2:13" ht="27.75" customHeight="1" x14ac:dyDescent="0.2">
      <c r="B47" s="1186"/>
      <c r="C47" s="1187"/>
      <c r="D47" s="108"/>
      <c r="E47" s="1200" t="s">
        <v>37</v>
      </c>
      <c r="F47" s="1201"/>
      <c r="G47" s="1201"/>
      <c r="H47" s="1202"/>
      <c r="I47" s="358" t="s">
        <v>494</v>
      </c>
      <c r="J47" s="359" t="s">
        <v>494</v>
      </c>
      <c r="K47" s="359" t="s">
        <v>494</v>
      </c>
      <c r="L47" s="359" t="s">
        <v>494</v>
      </c>
      <c r="M47" s="360" t="s">
        <v>494</v>
      </c>
    </row>
    <row r="48" spans="2:13" ht="27.75" customHeight="1" x14ac:dyDescent="0.2">
      <c r="B48" s="1186"/>
      <c r="C48" s="1187"/>
      <c r="D48" s="106"/>
      <c r="E48" s="1190" t="s">
        <v>38</v>
      </c>
      <c r="F48" s="1190"/>
      <c r="G48" s="1190"/>
      <c r="H48" s="1191"/>
      <c r="I48" s="358" t="s">
        <v>494</v>
      </c>
      <c r="J48" s="359" t="s">
        <v>494</v>
      </c>
      <c r="K48" s="359" t="s">
        <v>494</v>
      </c>
      <c r="L48" s="359" t="s">
        <v>494</v>
      </c>
      <c r="M48" s="360" t="s">
        <v>494</v>
      </c>
    </row>
    <row r="49" spans="2:13" ht="27.75" customHeight="1" x14ac:dyDescent="0.2">
      <c r="B49" s="1188"/>
      <c r="C49" s="1189"/>
      <c r="D49" s="106"/>
      <c r="E49" s="1190" t="s">
        <v>39</v>
      </c>
      <c r="F49" s="1190"/>
      <c r="G49" s="1190"/>
      <c r="H49" s="1191"/>
      <c r="I49" s="358" t="s">
        <v>494</v>
      </c>
      <c r="J49" s="359" t="s">
        <v>494</v>
      </c>
      <c r="K49" s="359" t="s">
        <v>494</v>
      </c>
      <c r="L49" s="359" t="s">
        <v>494</v>
      </c>
      <c r="M49" s="360" t="s">
        <v>494</v>
      </c>
    </row>
    <row r="50" spans="2:13" ht="27.75" customHeight="1" x14ac:dyDescent="0.2">
      <c r="B50" s="1184" t="s">
        <v>40</v>
      </c>
      <c r="C50" s="1185"/>
      <c r="D50" s="109"/>
      <c r="E50" s="1190" t="s">
        <v>41</v>
      </c>
      <c r="F50" s="1190"/>
      <c r="G50" s="1190"/>
      <c r="H50" s="1191"/>
      <c r="I50" s="358">
        <v>10901</v>
      </c>
      <c r="J50" s="359">
        <v>14709</v>
      </c>
      <c r="K50" s="359">
        <v>18444</v>
      </c>
      <c r="L50" s="359">
        <v>22112</v>
      </c>
      <c r="M50" s="360">
        <v>24069</v>
      </c>
    </row>
    <row r="51" spans="2:13" ht="27.75" customHeight="1" x14ac:dyDescent="0.2">
      <c r="B51" s="1186"/>
      <c r="C51" s="1187"/>
      <c r="D51" s="106"/>
      <c r="E51" s="1190" t="s">
        <v>42</v>
      </c>
      <c r="F51" s="1190"/>
      <c r="G51" s="1190"/>
      <c r="H51" s="1191"/>
      <c r="I51" s="358">
        <v>3193</v>
      </c>
      <c r="J51" s="359">
        <v>2939</v>
      </c>
      <c r="K51" s="359">
        <v>2589</v>
      </c>
      <c r="L51" s="359">
        <v>2385</v>
      </c>
      <c r="M51" s="360">
        <v>2186</v>
      </c>
    </row>
    <row r="52" spans="2:13" ht="27.75" customHeight="1" x14ac:dyDescent="0.2">
      <c r="B52" s="1188"/>
      <c r="C52" s="1189"/>
      <c r="D52" s="106"/>
      <c r="E52" s="1190" t="s">
        <v>43</v>
      </c>
      <c r="F52" s="1190"/>
      <c r="G52" s="1190"/>
      <c r="H52" s="1191"/>
      <c r="I52" s="358">
        <v>80151</v>
      </c>
      <c r="J52" s="359">
        <v>78376</v>
      </c>
      <c r="K52" s="359">
        <v>77638</v>
      </c>
      <c r="L52" s="359">
        <v>74045</v>
      </c>
      <c r="M52" s="360">
        <v>72739</v>
      </c>
    </row>
    <row r="53" spans="2:13" ht="27.75" customHeight="1" thickBot="1" x14ac:dyDescent="0.25">
      <c r="B53" s="1192" t="s">
        <v>19</v>
      </c>
      <c r="C53" s="1193"/>
      <c r="D53" s="110"/>
      <c r="E53" s="1194" t="s">
        <v>44</v>
      </c>
      <c r="F53" s="1194"/>
      <c r="G53" s="1194"/>
      <c r="H53" s="1195"/>
      <c r="I53" s="361">
        <v>31275</v>
      </c>
      <c r="J53" s="362">
        <v>30910</v>
      </c>
      <c r="K53" s="362">
        <v>32857</v>
      </c>
      <c r="L53" s="362">
        <v>31714</v>
      </c>
      <c r="M53" s="363">
        <v>31042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sHHbasf6KhvR+TU35UPn0jXIGvObqhmcovZhQQdAmvE0jxH9XqUJYsd/ohmqHdEA/ixd8KQvBdACSDJodl/PQ==" saltValue="ewFYNX8Oi6STlcRIXkD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58" sqref="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534</v>
      </c>
      <c r="G54" s="119" t="s">
        <v>535</v>
      </c>
      <c r="H54" s="120" t="s">
        <v>536</v>
      </c>
    </row>
    <row r="55" spans="2:8" ht="52.5" customHeight="1" x14ac:dyDescent="0.2">
      <c r="B55" s="121"/>
      <c r="C55" s="1211" t="s">
        <v>46</v>
      </c>
      <c r="D55" s="1211"/>
      <c r="E55" s="1212"/>
      <c r="F55" s="122">
        <v>3115</v>
      </c>
      <c r="G55" s="122">
        <v>3308</v>
      </c>
      <c r="H55" s="123">
        <v>3604</v>
      </c>
    </row>
    <row r="56" spans="2:8" ht="52.5" customHeight="1" x14ac:dyDescent="0.2">
      <c r="B56" s="124"/>
      <c r="C56" s="1213" t="s">
        <v>47</v>
      </c>
      <c r="D56" s="1213"/>
      <c r="E56" s="1214"/>
      <c r="F56" s="125">
        <v>403</v>
      </c>
      <c r="G56" s="125">
        <v>399</v>
      </c>
      <c r="H56" s="126">
        <v>749</v>
      </c>
    </row>
    <row r="57" spans="2:8" ht="53.25" customHeight="1" x14ac:dyDescent="0.2">
      <c r="B57" s="124"/>
      <c r="C57" s="1215" t="s">
        <v>48</v>
      </c>
      <c r="D57" s="1215"/>
      <c r="E57" s="1216"/>
      <c r="F57" s="127">
        <v>15337</v>
      </c>
      <c r="G57" s="127">
        <v>18623</v>
      </c>
      <c r="H57" s="128">
        <v>19730</v>
      </c>
    </row>
    <row r="58" spans="2:8" ht="45.75" customHeight="1" x14ac:dyDescent="0.2">
      <c r="B58" s="129"/>
      <c r="C58" s="1203" t="s">
        <v>569</v>
      </c>
      <c r="D58" s="1204"/>
      <c r="E58" s="1205"/>
      <c r="F58" s="130">
        <v>5200</v>
      </c>
      <c r="G58" s="130">
        <v>6181</v>
      </c>
      <c r="H58" s="131">
        <v>6653</v>
      </c>
    </row>
    <row r="59" spans="2:8" ht="45.75" customHeight="1" x14ac:dyDescent="0.2">
      <c r="B59" s="129"/>
      <c r="C59" s="1203" t="s">
        <v>570</v>
      </c>
      <c r="D59" s="1204"/>
      <c r="E59" s="1205"/>
      <c r="F59" s="130">
        <v>4060</v>
      </c>
      <c r="G59" s="130">
        <v>4323</v>
      </c>
      <c r="H59" s="131">
        <v>5226</v>
      </c>
    </row>
    <row r="60" spans="2:8" ht="45.75" customHeight="1" x14ac:dyDescent="0.2">
      <c r="B60" s="129"/>
      <c r="C60" s="1203" t="s">
        <v>571</v>
      </c>
      <c r="D60" s="1204"/>
      <c r="E60" s="1205"/>
      <c r="F60" s="130">
        <v>2227</v>
      </c>
      <c r="G60" s="130">
        <v>4280</v>
      </c>
      <c r="H60" s="131">
        <v>4140</v>
      </c>
    </row>
    <row r="61" spans="2:8" ht="45.75" customHeight="1" x14ac:dyDescent="0.2">
      <c r="B61" s="129"/>
      <c r="C61" s="1203" t="s">
        <v>572</v>
      </c>
      <c r="D61" s="1204"/>
      <c r="E61" s="1205"/>
      <c r="F61" s="130">
        <v>772</v>
      </c>
      <c r="G61" s="130">
        <v>773</v>
      </c>
      <c r="H61" s="131">
        <v>774</v>
      </c>
    </row>
    <row r="62" spans="2:8" ht="45.75" customHeight="1" thickBot="1" x14ac:dyDescent="0.25">
      <c r="B62" s="132"/>
      <c r="C62" s="1206" t="s">
        <v>573</v>
      </c>
      <c r="D62" s="1207"/>
      <c r="E62" s="1208"/>
      <c r="F62" s="133">
        <v>297</v>
      </c>
      <c r="G62" s="133">
        <v>280</v>
      </c>
      <c r="H62" s="134">
        <v>264</v>
      </c>
    </row>
    <row r="63" spans="2:8" ht="52.5" customHeight="1" thickBot="1" x14ac:dyDescent="0.25">
      <c r="B63" s="135"/>
      <c r="C63" s="1209" t="s">
        <v>49</v>
      </c>
      <c r="D63" s="1209"/>
      <c r="E63" s="1210"/>
      <c r="F63" s="136">
        <v>18855</v>
      </c>
      <c r="G63" s="136">
        <v>22329</v>
      </c>
      <c r="H63" s="137">
        <v>24083</v>
      </c>
    </row>
    <row r="64" spans="2:8" ht="13.2" x14ac:dyDescent="0.2"/>
  </sheetData>
  <sheetProtection algorithmName="SHA-512" hashValue="x+c4V0NECIHTHVr9cpTOFnM9/s3TaMSZ2YaqezYI7871khfSCbxTE0hr42/XyHWp6WN38OpmkqogRzBXLBri0w==" saltValue="DOIKgXmIBINQxei4oqus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77688</v>
      </c>
      <c r="E3" s="156"/>
      <c r="F3" s="157">
        <v>72051</v>
      </c>
      <c r="G3" s="158"/>
      <c r="H3" s="159"/>
    </row>
    <row r="4" spans="1:8" x14ac:dyDescent="0.2">
      <c r="A4" s="160"/>
      <c r="B4" s="161"/>
      <c r="C4" s="162"/>
      <c r="D4" s="163">
        <v>45681</v>
      </c>
      <c r="E4" s="164"/>
      <c r="F4" s="165">
        <v>34140</v>
      </c>
      <c r="G4" s="166"/>
      <c r="H4" s="167"/>
    </row>
    <row r="5" spans="1:8" x14ac:dyDescent="0.2">
      <c r="A5" s="148" t="s">
        <v>526</v>
      </c>
      <c r="B5" s="153"/>
      <c r="C5" s="154"/>
      <c r="D5" s="155">
        <v>82755</v>
      </c>
      <c r="E5" s="156"/>
      <c r="F5" s="157">
        <v>72756</v>
      </c>
      <c r="G5" s="158"/>
      <c r="H5" s="159"/>
    </row>
    <row r="6" spans="1:8" x14ac:dyDescent="0.2">
      <c r="A6" s="160"/>
      <c r="B6" s="161"/>
      <c r="C6" s="162"/>
      <c r="D6" s="163">
        <v>56031</v>
      </c>
      <c r="E6" s="164"/>
      <c r="F6" s="165">
        <v>32117</v>
      </c>
      <c r="G6" s="166"/>
      <c r="H6" s="167"/>
    </row>
    <row r="7" spans="1:8" x14ac:dyDescent="0.2">
      <c r="A7" s="148" t="s">
        <v>527</v>
      </c>
      <c r="B7" s="153"/>
      <c r="C7" s="154"/>
      <c r="D7" s="155">
        <v>132391</v>
      </c>
      <c r="E7" s="156"/>
      <c r="F7" s="157">
        <v>62281</v>
      </c>
      <c r="G7" s="158"/>
      <c r="H7" s="159"/>
    </row>
    <row r="8" spans="1:8" x14ac:dyDescent="0.2">
      <c r="A8" s="160"/>
      <c r="B8" s="161"/>
      <c r="C8" s="162"/>
      <c r="D8" s="163">
        <v>101093</v>
      </c>
      <c r="E8" s="164"/>
      <c r="F8" s="165">
        <v>38152</v>
      </c>
      <c r="G8" s="166"/>
      <c r="H8" s="167"/>
    </row>
    <row r="9" spans="1:8" x14ac:dyDescent="0.2">
      <c r="A9" s="148" t="s">
        <v>528</v>
      </c>
      <c r="B9" s="153"/>
      <c r="C9" s="154"/>
      <c r="D9" s="155">
        <v>94605</v>
      </c>
      <c r="E9" s="156"/>
      <c r="F9" s="157">
        <v>58940</v>
      </c>
      <c r="G9" s="158"/>
      <c r="H9" s="159"/>
    </row>
    <row r="10" spans="1:8" x14ac:dyDescent="0.2">
      <c r="A10" s="160"/>
      <c r="B10" s="161"/>
      <c r="C10" s="162"/>
      <c r="D10" s="163">
        <v>64620</v>
      </c>
      <c r="E10" s="164"/>
      <c r="F10" s="165">
        <v>33486</v>
      </c>
      <c r="G10" s="166"/>
      <c r="H10" s="167"/>
    </row>
    <row r="11" spans="1:8" x14ac:dyDescent="0.2">
      <c r="A11" s="148" t="s">
        <v>529</v>
      </c>
      <c r="B11" s="153"/>
      <c r="C11" s="154"/>
      <c r="D11" s="155">
        <v>86628</v>
      </c>
      <c r="E11" s="156"/>
      <c r="F11" s="157">
        <v>57336</v>
      </c>
      <c r="G11" s="158"/>
      <c r="H11" s="159"/>
    </row>
    <row r="12" spans="1:8" x14ac:dyDescent="0.2">
      <c r="A12" s="160"/>
      <c r="B12" s="161"/>
      <c r="C12" s="168"/>
      <c r="D12" s="163">
        <v>71014</v>
      </c>
      <c r="E12" s="164"/>
      <c r="F12" s="165">
        <v>34481</v>
      </c>
      <c r="G12" s="166"/>
      <c r="H12" s="167"/>
    </row>
    <row r="13" spans="1:8" x14ac:dyDescent="0.2">
      <c r="A13" s="148"/>
      <c r="B13" s="153"/>
      <c r="C13" s="169"/>
      <c r="D13" s="170">
        <v>94813</v>
      </c>
      <c r="E13" s="171"/>
      <c r="F13" s="172">
        <v>64673</v>
      </c>
      <c r="G13" s="173"/>
      <c r="H13" s="159"/>
    </row>
    <row r="14" spans="1:8" x14ac:dyDescent="0.2">
      <c r="A14" s="160"/>
      <c r="B14" s="161"/>
      <c r="C14" s="162"/>
      <c r="D14" s="163">
        <v>67688</v>
      </c>
      <c r="E14" s="164"/>
      <c r="F14" s="165">
        <v>34475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2.77</v>
      </c>
      <c r="C19" s="174">
        <f>ROUND(VALUE(SUBSTITUTE(実質収支比率等に係る経年分析!G$48,"▲","-")),2)</f>
        <v>4.59</v>
      </c>
      <c r="D19" s="174">
        <f>ROUND(VALUE(SUBSTITUTE(実質収支比率等に係る経年分析!H$48,"▲","-")),2)</f>
        <v>4.3099999999999996</v>
      </c>
      <c r="E19" s="174">
        <f>ROUND(VALUE(SUBSTITUTE(実質収支比率等に係る経年分析!I$48,"▲","-")),2)</f>
        <v>6.31</v>
      </c>
      <c r="F19" s="174">
        <f>ROUND(VALUE(SUBSTITUTE(実質収支比率等に係る経年分析!J$48,"▲","-")),2)</f>
        <v>2.14</v>
      </c>
    </row>
    <row r="20" spans="1:11" x14ac:dyDescent="0.2">
      <c r="A20" s="174" t="s">
        <v>53</v>
      </c>
      <c r="B20" s="174">
        <f>ROUND(VALUE(SUBSTITUTE(実質収支比率等に係る経年分析!F$47,"▲","-")),2)</f>
        <v>3.11</v>
      </c>
      <c r="C20" s="174">
        <f>ROUND(VALUE(SUBSTITUTE(実質収支比率等に係る経年分析!G$47,"▲","-")),2)</f>
        <v>3.32</v>
      </c>
      <c r="D20" s="174">
        <f>ROUND(VALUE(SUBSTITUTE(実質収支比率等に係る経年分析!H$47,"▲","-")),2)</f>
        <v>8.7899999999999991</v>
      </c>
      <c r="E20" s="174">
        <f>ROUND(VALUE(SUBSTITUTE(実質収支比率等に係る経年分析!I$47,"▲","-")),2)</f>
        <v>9.5299999999999994</v>
      </c>
      <c r="F20" s="174">
        <f>ROUND(VALUE(SUBSTITUTE(実質収支比率等に係る経年分析!J$47,"▲","-")),2)</f>
        <v>10.4</v>
      </c>
    </row>
    <row r="21" spans="1:11" x14ac:dyDescent="0.2">
      <c r="A21" s="174" t="s">
        <v>54</v>
      </c>
      <c r="B21" s="174">
        <f>IF(ISNUMBER(VALUE(SUBSTITUTE(実質収支比率等に係る経年分析!F$49,"▲","-"))),ROUND(VALUE(SUBSTITUTE(実質収支比率等に係る経年分析!F$49,"▲","-")),2),NA())</f>
        <v>-2.82</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3.17</v>
      </c>
      <c r="E21" s="174">
        <f>IF(ISNUMBER(VALUE(SUBSTITUTE(実質収支比率等に係る経年分析!I$49,"▲","-"))),ROUND(VALUE(SUBSTITUTE(実質収支比率等に係る経年分析!I$49,"▲","-")),2),NA())</f>
        <v>0.16</v>
      </c>
      <c r="F21" s="174">
        <f>IF(ISNUMBER(VALUE(SUBSTITUTE(実質収支比率等に係る経年分析!J$49,"▲","-"))),ROUND(VALUE(SUBSTITUTE(実質収支比率等に係る経年分析!J$49,"▲","-")),2),NA())</f>
        <v>-6.5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0.56000000000000005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介護保険特別会計（普通会計除く）</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0.71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1.28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0.46</v>
      </c>
    </row>
    <row r="30" spans="1:11" x14ac:dyDescent="0.2">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0.56999999999999995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1.1499999999999999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1.26</v>
      </c>
    </row>
    <row r="33" spans="1:16" x14ac:dyDescent="0.2">
      <c r="A33" s="175" t="str">
        <f>IF(連結実質赤字比率に係る赤字・黒字の構成分析!C$37="",NA(),連結実質赤字比率に係る赤字・黒字の構成分析!C$37)</f>
        <v>市民病院きたはた事業会計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2">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19.079999999999998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19.309999999999999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47.71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7123</v>
      </c>
      <c r="E42" s="176"/>
      <c r="F42" s="176"/>
      <c r="G42" s="176">
        <f>'実質公債費比率（分子）の構造'!L$52</f>
        <v>7229</v>
      </c>
      <c r="H42" s="176"/>
      <c r="I42" s="176"/>
      <c r="J42" s="176">
        <f>'実質公債費比率（分子）の構造'!M$52</f>
        <v>7197</v>
      </c>
      <c r="K42" s="176"/>
      <c r="L42" s="176"/>
      <c r="M42" s="176">
        <f>'実質公債費比率（分子）の構造'!N$52</f>
        <v>7254</v>
      </c>
      <c r="N42" s="176"/>
      <c r="O42" s="176"/>
      <c r="P42" s="176">
        <f>'実質公債費比率（分子）の構造'!O$52</f>
        <v>6997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83</v>
      </c>
      <c r="C44" s="176"/>
      <c r="D44" s="176"/>
      <c r="E44" s="176">
        <f>'実質公債費比率（分子）の構造'!L$50</f>
        <v>71</v>
      </c>
      <c r="F44" s="176"/>
      <c r="G44" s="176"/>
      <c r="H44" s="176">
        <f>'実質公債費比率（分子）の構造'!M$50</f>
        <v>55</v>
      </c>
      <c r="I44" s="176"/>
      <c r="J44" s="176"/>
      <c r="K44" s="176">
        <f>'実質公債費比率（分子）の構造'!N$50</f>
        <v>43</v>
      </c>
      <c r="L44" s="176"/>
      <c r="M44" s="176"/>
      <c r="N44" s="176">
        <f>'実質公債費比率（分子）の構造'!O$50</f>
        <v>32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2305</v>
      </c>
      <c r="C46" s="176"/>
      <c r="D46" s="176"/>
      <c r="E46" s="176">
        <f>'実質公債費比率（分子）の構造'!L$48</f>
        <v>2425</v>
      </c>
      <c r="F46" s="176"/>
      <c r="G46" s="176"/>
      <c r="H46" s="176">
        <f>'実質公債費比率（分子）の構造'!M$48</f>
        <v>2519</v>
      </c>
      <c r="I46" s="176"/>
      <c r="J46" s="176"/>
      <c r="K46" s="176">
        <f>'実質公債費比率（分子）の構造'!N$48</f>
        <v>2790</v>
      </c>
      <c r="L46" s="176"/>
      <c r="M46" s="176"/>
      <c r="N46" s="176">
        <f>'実質公債費比率（分子）の構造'!O$48</f>
        <v>2792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7801</v>
      </c>
      <c r="C49" s="176"/>
      <c r="D49" s="176"/>
      <c r="E49" s="176">
        <f>'実質公債費比率（分子）の構造'!L$45</f>
        <v>7998</v>
      </c>
      <c r="F49" s="176"/>
      <c r="G49" s="176"/>
      <c r="H49" s="176">
        <f>'実質公債費比率（分子）の構造'!M$45</f>
        <v>8027</v>
      </c>
      <c r="I49" s="176"/>
      <c r="J49" s="176"/>
      <c r="K49" s="176">
        <f>'実質公債費比率（分子）の構造'!N$45</f>
        <v>8315</v>
      </c>
      <c r="L49" s="176"/>
      <c r="M49" s="176"/>
      <c r="N49" s="176">
        <f>'実質公債費比率（分子）の構造'!O$45</f>
        <v>8231</v>
      </c>
      <c r="O49" s="176"/>
      <c r="P49" s="176"/>
    </row>
    <row r="50" spans="1:16" x14ac:dyDescent="0.2">
      <c r="A50" s="176" t="s">
        <v>67</v>
      </c>
      <c r="B50" s="176" t="e">
        <f>NA()</f>
        <v>#N/A</v>
      </c>
      <c r="C50" s="176">
        <f>IF(ISNUMBER('実質公債費比率（分子）の構造'!K$53),'実質公債費比率（分子）の構造'!K$53,NA())</f>
        <v>3066</v>
      </c>
      <c r="D50" s="176" t="e">
        <f>NA()</f>
        <v>#N/A</v>
      </c>
      <c r="E50" s="176" t="e">
        <f>NA()</f>
        <v>#N/A</v>
      </c>
      <c r="F50" s="176">
        <f>IF(ISNUMBER('実質公債費比率（分子）の構造'!L$53),'実質公債費比率（分子）の構造'!L$53,NA())</f>
        <v>3265</v>
      </c>
      <c r="G50" s="176" t="e">
        <f>NA()</f>
        <v>#N/A</v>
      </c>
      <c r="H50" s="176" t="e">
        <f>NA()</f>
        <v>#N/A</v>
      </c>
      <c r="I50" s="176">
        <f>IF(ISNUMBER('実質公債費比率（分子）の構造'!M$53),'実質公債費比率（分子）の構造'!M$53,NA())</f>
        <v>3404</v>
      </c>
      <c r="J50" s="176" t="e">
        <f>NA()</f>
        <v>#N/A</v>
      </c>
      <c r="K50" s="176" t="e">
        <f>NA()</f>
        <v>#N/A</v>
      </c>
      <c r="L50" s="176">
        <f>IF(ISNUMBER('実質公債費比率（分子）の構造'!N$53),'実質公債費比率（分子）の構造'!N$53,NA())</f>
        <v>3894</v>
      </c>
      <c r="M50" s="176" t="e">
        <f>NA()</f>
        <v>#N/A</v>
      </c>
      <c r="N50" s="176" t="e">
        <f>NA()</f>
        <v>#N/A</v>
      </c>
      <c r="O50" s="176">
        <f>IF(ISNUMBER('実質公債費比率（分子）の構造'!O$53),'実質公債費比率（分子）の構造'!O$53,NA())</f>
        <v>4058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80151</v>
      </c>
      <c r="E56" s="175"/>
      <c r="F56" s="175"/>
      <c r="G56" s="175">
        <f>'将来負担比率（分子）の構造'!J$52</f>
        <v>78376</v>
      </c>
      <c r="H56" s="175"/>
      <c r="I56" s="175"/>
      <c r="J56" s="175">
        <f>'将来負担比率（分子）の構造'!K$52</f>
        <v>77638</v>
      </c>
      <c r="K56" s="175"/>
      <c r="L56" s="175"/>
      <c r="M56" s="175">
        <f>'将来負担比率（分子）の構造'!L$52</f>
        <v>74045</v>
      </c>
      <c r="N56" s="175"/>
      <c r="O56" s="175"/>
      <c r="P56" s="175">
        <f>'将来負担比率（分子）の構造'!M$52</f>
        <v>72739</v>
      </c>
    </row>
    <row r="57" spans="1:16" x14ac:dyDescent="0.2">
      <c r="A57" s="175" t="s">
        <v>42</v>
      </c>
      <c r="B57" s="175"/>
      <c r="C57" s="175"/>
      <c r="D57" s="175">
        <f>'将来負担比率（分子）の構造'!I$51</f>
        <v>3193</v>
      </c>
      <c r="E57" s="175"/>
      <c r="F57" s="175"/>
      <c r="G57" s="175">
        <f>'将来負担比率（分子）の構造'!J$51</f>
        <v>2939</v>
      </c>
      <c r="H57" s="175"/>
      <c r="I57" s="175"/>
      <c r="J57" s="175">
        <f>'将来負担比率（分子）の構造'!K$51</f>
        <v>2589</v>
      </c>
      <c r="K57" s="175"/>
      <c r="L57" s="175"/>
      <c r="M57" s="175">
        <f>'将来負担比率（分子）の構造'!L$51</f>
        <v>2385</v>
      </c>
      <c r="N57" s="175"/>
      <c r="O57" s="175"/>
      <c r="P57" s="175">
        <f>'将来負担比率（分子）の構造'!M$51</f>
        <v>2186</v>
      </c>
    </row>
    <row r="58" spans="1:16" x14ac:dyDescent="0.2">
      <c r="A58" s="175" t="s">
        <v>41</v>
      </c>
      <c r="B58" s="175"/>
      <c r="C58" s="175"/>
      <c r="D58" s="175">
        <f>'将来負担比率（分子）の構造'!I$50</f>
        <v>10901</v>
      </c>
      <c r="E58" s="175"/>
      <c r="F58" s="175"/>
      <c r="G58" s="175">
        <f>'将来負担比率（分子）の構造'!J$50</f>
        <v>14709</v>
      </c>
      <c r="H58" s="175"/>
      <c r="I58" s="175"/>
      <c r="J58" s="175">
        <f>'将来負担比率（分子）の構造'!K$50</f>
        <v>18444</v>
      </c>
      <c r="K58" s="175"/>
      <c r="L58" s="175"/>
      <c r="M58" s="175">
        <f>'将来負担比率（分子）の構造'!L$50</f>
        <v>22112</v>
      </c>
      <c r="N58" s="175"/>
      <c r="O58" s="175"/>
      <c r="P58" s="175">
        <f>'将来負担比率（分子）の構造'!M$50</f>
        <v>24069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1140</v>
      </c>
      <c r="C61" s="175"/>
      <c r="D61" s="175"/>
      <c r="E61" s="175">
        <f>'将来負担比率（分子）の構造'!J$46</f>
        <v>1029</v>
      </c>
      <c r="F61" s="175"/>
      <c r="G61" s="175"/>
      <c r="H61" s="175">
        <f>'将来負担比率（分子）の構造'!K$46</f>
        <v>851</v>
      </c>
      <c r="I61" s="175"/>
      <c r="J61" s="175"/>
      <c r="K61" s="175">
        <f>'将来負担比率（分子）の構造'!L$46</f>
        <v>749</v>
      </c>
      <c r="L61" s="175"/>
      <c r="M61" s="175"/>
      <c r="N61" s="175">
        <f>'将来負担比率（分子）の構造'!M$46</f>
        <v>648</v>
      </c>
      <c r="O61" s="175"/>
      <c r="P61" s="175"/>
    </row>
    <row r="62" spans="1:16" x14ac:dyDescent="0.2">
      <c r="A62" s="175" t="s">
        <v>35</v>
      </c>
      <c r="B62" s="175">
        <f>'将来負担比率（分子）の構造'!I$45</f>
        <v>8731</v>
      </c>
      <c r="C62" s="175"/>
      <c r="D62" s="175"/>
      <c r="E62" s="175">
        <f>'将来負担比率（分子）の構造'!J$45</f>
        <v>8845</v>
      </c>
      <c r="F62" s="175"/>
      <c r="G62" s="175"/>
      <c r="H62" s="175">
        <f>'将来負担比率（分子）の構造'!K$45</f>
        <v>9023</v>
      </c>
      <c r="I62" s="175"/>
      <c r="J62" s="175"/>
      <c r="K62" s="175">
        <f>'将来負担比率（分子）の構造'!L$45</f>
        <v>8817</v>
      </c>
      <c r="L62" s="175"/>
      <c r="M62" s="175"/>
      <c r="N62" s="175">
        <f>'将来負担比率（分子）の構造'!M$45</f>
        <v>9168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29750</v>
      </c>
      <c r="C64" s="175"/>
      <c r="D64" s="175"/>
      <c r="E64" s="175">
        <f>'将来負担比率（分子）の構造'!J$43</f>
        <v>31277</v>
      </c>
      <c r="F64" s="175"/>
      <c r="G64" s="175"/>
      <c r="H64" s="175">
        <f>'将来負担比率（分子）の構造'!K$43</f>
        <v>31809</v>
      </c>
      <c r="I64" s="175"/>
      <c r="J64" s="175"/>
      <c r="K64" s="175">
        <f>'将来負担比率（分子）の構造'!L$43</f>
        <v>31921</v>
      </c>
      <c r="L64" s="175"/>
      <c r="M64" s="175"/>
      <c r="N64" s="175">
        <f>'将来負担比率（分子）の構造'!M$43</f>
        <v>31804</v>
      </c>
      <c r="O64" s="175"/>
      <c r="P64" s="175"/>
    </row>
    <row r="65" spans="1:16" x14ac:dyDescent="0.2">
      <c r="A65" s="175" t="s">
        <v>32</v>
      </c>
      <c r="B65" s="175">
        <f>'将来負担比率（分子）の構造'!I$42</f>
        <v>1315</v>
      </c>
      <c r="C65" s="175"/>
      <c r="D65" s="175"/>
      <c r="E65" s="175">
        <f>'将来負担比率（分子）の構造'!J$42</f>
        <v>1244</v>
      </c>
      <c r="F65" s="175"/>
      <c r="G65" s="175"/>
      <c r="H65" s="175">
        <f>'将来負担比率（分子）の構造'!K$42</f>
        <v>1189</v>
      </c>
      <c r="I65" s="175"/>
      <c r="J65" s="175"/>
      <c r="K65" s="175">
        <f>'将来負担比率（分子）の構造'!L$42</f>
        <v>1147</v>
      </c>
      <c r="L65" s="175"/>
      <c r="M65" s="175"/>
      <c r="N65" s="175">
        <f>'将来負担比率（分子）の構造'!M$42</f>
        <v>1114</v>
      </c>
      <c r="O65" s="175"/>
      <c r="P65" s="175"/>
    </row>
    <row r="66" spans="1:16" x14ac:dyDescent="0.2">
      <c r="A66" s="175" t="s">
        <v>31</v>
      </c>
      <c r="B66" s="175">
        <f>'将来負担比率（分子）の構造'!I$41</f>
        <v>84585</v>
      </c>
      <c r="C66" s="175"/>
      <c r="D66" s="175"/>
      <c r="E66" s="175">
        <f>'将来負担比率（分子）の構造'!J$41</f>
        <v>84539</v>
      </c>
      <c r="F66" s="175"/>
      <c r="G66" s="175"/>
      <c r="H66" s="175">
        <f>'将来負担比率（分子）の構造'!K$41</f>
        <v>88655</v>
      </c>
      <c r="I66" s="175"/>
      <c r="J66" s="175"/>
      <c r="K66" s="175">
        <f>'将来負担比率（分子）の構造'!L$41</f>
        <v>87623</v>
      </c>
      <c r="L66" s="175"/>
      <c r="M66" s="175"/>
      <c r="N66" s="175">
        <f>'将来負担比率（分子）の構造'!M$41</f>
        <v>87302</v>
      </c>
      <c r="O66" s="175"/>
      <c r="P66" s="175"/>
    </row>
    <row r="67" spans="1:16" x14ac:dyDescent="0.2">
      <c r="A67" s="175" t="s">
        <v>71</v>
      </c>
      <c r="B67" s="175" t="e">
        <f>NA()</f>
        <v>#N/A</v>
      </c>
      <c r="C67" s="175">
        <f>IF(ISNUMBER('将来負担比率（分子）の構造'!I$53), IF('将来負担比率（分子）の構造'!I$53 &lt; 0, 0, '将来負担比率（分子）の構造'!I$53), NA())</f>
        <v>31275</v>
      </c>
      <c r="D67" s="175" t="e">
        <f>NA()</f>
        <v>#N/A</v>
      </c>
      <c r="E67" s="175" t="e">
        <f>NA()</f>
        <v>#N/A</v>
      </c>
      <c r="F67" s="175">
        <f>IF(ISNUMBER('将来負担比率（分子）の構造'!J$53), IF('将来負担比率（分子）の構造'!J$53 &lt; 0, 0, '将来負担比率（分子）の構造'!J$53), NA())</f>
        <v>30910</v>
      </c>
      <c r="G67" s="175" t="e">
        <f>NA()</f>
        <v>#N/A</v>
      </c>
      <c r="H67" s="175" t="e">
        <f>NA()</f>
        <v>#N/A</v>
      </c>
      <c r="I67" s="175">
        <f>IF(ISNUMBER('将来負担比率（分子）の構造'!K$53), IF('将来負担比率（分子）の構造'!K$53 &lt; 0, 0, '将来負担比率（分子）の構造'!K$53), NA())</f>
        <v>32857</v>
      </c>
      <c r="J67" s="175" t="e">
        <f>NA()</f>
        <v>#N/A</v>
      </c>
      <c r="K67" s="175" t="e">
        <f>NA()</f>
        <v>#N/A</v>
      </c>
      <c r="L67" s="175">
        <f>IF(ISNUMBER('将来負担比率（分子）の構造'!L$53), IF('将来負担比率（分子）の構造'!L$53 &lt; 0, 0, '将来負担比率（分子）の構造'!L$53), NA())</f>
        <v>31714</v>
      </c>
      <c r="M67" s="175" t="e">
        <f>NA()</f>
        <v>#N/A</v>
      </c>
      <c r="N67" s="175" t="e">
        <f>NA()</f>
        <v>#N/A</v>
      </c>
      <c r="O67" s="175">
        <f>IF(ISNUMBER('将来負担比率（分子）の構造'!M$53), IF('将来負担比率（分子）の構造'!M$53 &lt; 0, 0, '将来負担比率（分子）の構造'!M$53), NA())</f>
        <v>31042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3115</v>
      </c>
      <c r="C72" s="179">
        <f>基金残高に係る経年分析!G55</f>
        <v>3308</v>
      </c>
      <c r="D72" s="179">
        <f>基金残高に係る経年分析!H55</f>
        <v>3604</v>
      </c>
    </row>
    <row r="73" spans="1:16" x14ac:dyDescent="0.2">
      <c r="A73" s="178" t="s">
        <v>74</v>
      </c>
      <c r="B73" s="179">
        <f>基金残高に係る経年分析!F56</f>
        <v>403</v>
      </c>
      <c r="C73" s="179">
        <f>基金残高に係る経年分析!G56</f>
        <v>399</v>
      </c>
      <c r="D73" s="179">
        <f>基金残高に係る経年分析!H56</f>
        <v>749</v>
      </c>
    </row>
    <row r="74" spans="1:16" x14ac:dyDescent="0.2">
      <c r="A74" s="178" t="s">
        <v>75</v>
      </c>
      <c r="B74" s="179">
        <f>基金残高に係る経年分析!F57</f>
        <v>15337</v>
      </c>
      <c r="C74" s="179">
        <f>基金残高に係る経年分析!G57</f>
        <v>18623</v>
      </c>
      <c r="D74" s="179">
        <f>基金残高に係る経年分析!H57</f>
        <v>19730</v>
      </c>
    </row>
  </sheetData>
  <sheetProtection algorithmName="SHA-512" hashValue="vF0lOaWOvU5WinpplfIssZ7HPqAkUVCLPqrYXdPxuCFwklBBSi25RfbotQvSjDG7JL6Eo6wDiyKoAEq5xhxR3g==" saltValue="LGNKnnEKgzSke6pkUon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2025-03-24T04:06:37Z</cp:lastPrinted>
  <dcterms:created xsi:type="dcterms:W3CDTF">2025-02-19T05:00:31Z</dcterms:created>
  <dcterms:modified xsi:type="dcterms:W3CDTF">2025-03-24T04:06:43Z</dcterms:modified>
  <cp:category/>
</cp:coreProperties>
</file>