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5財政状況資料集\07　総務省・市町へ\公表データ\"/>
    </mc:Choice>
  </mc:AlternateContent>
  <xr:revisionPtr revIDLastSave="0" documentId="13_ncr:101_{8ED6C93D-2888-4525-9BA7-500788218EE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AP88" i="12" l="1"/>
  <c r="AU88" i="12"/>
  <c r="AF88" i="12"/>
  <c r="AU63" i="12" l="1"/>
  <c r="AP63" i="12"/>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4" i="10"/>
  <c r="CO35" i="10" s="1"/>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<sst xmlns="http://schemas.openxmlformats.org/spreadsheetml/2006/main" count="1084" uniqueCount="568">
  <si>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</si>
  <si>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</si>
  <si>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</si>
  <si>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</si>
  <si>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</si>
  <si>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</si>
  <si>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</si>
  <si>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</si>
  <si>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</si>
  <si>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</si>
  <si>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</si>
  <si>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</si>
  <si>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</si>
  <si>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</si>
  <si>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</si>
  <si>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</si>
  <si>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</si>
  <si>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</si>
  <si>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</si>
  <si>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</si>
  <si>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</si>
  <si>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</si>
  <si>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</si>
  <si>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</si>
  <si>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</si>
  <si>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</si>
  <si>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</si>
  <si>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</si>
  <si>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</si>
  <si>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</si>
  <si>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</si>
  <si>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</si>
  <si>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</si>
  <si>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</si>
  <si>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</si>
  <si>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</si>
  <si>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</si>
  <si>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</si>
  <si>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</si>
  <si>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</si>
  <si>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</si>
  <si>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</si>
  <si>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</si>
  <si>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</si>
  <si>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</si>
  <si>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</si>
  <si>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</si>
  <si>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</si>
  <si>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</si>
  <si>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</si>
  <si>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</si>
  <si>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</si>
  <si>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</si>
  <si>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</si>
  <si>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</si>
  <si>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</si>
  <si>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</si>
  <si>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</si>
  <si>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</si>
  <si>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</si>
  <si>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</si>
  <si>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</si>
  <si>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</si>
  <si>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</si>
  <si>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</si>
  <si>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</si>
  <si>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</si>
  <si>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</si>
  <si>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</si>
  <si>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</si>
  <si>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</si>
  <si>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</si>
  <si>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</si>
  <si>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</si>
  <si>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</si>
  <si>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</si>
  <si>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</si>
  <si>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</si>
  <si>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</si>
  <si>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</si>
  <si>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</si>
  <si>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</si>
  <si>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</si>
  <si>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</si>
  <si>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</si>
  <si>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</si>
  <si>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</si>
  <si>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</si>
  <si>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</si>
  <si>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</si>
  <si>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</si>
  <si>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</si>
  <si>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</si>
  <si>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</si>
  <si>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</si>
  <si>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</si>
  <si>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</si>
  <si>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</si>
  <si>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</si>
  <si>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</si>
  <si>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</si>
  <si>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</si>
  <si>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</si>
  <si>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</si>
  <si>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</si>
  <si>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</si>
  <si>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</si>
  <si>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</si>
  <si>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</si>
  <si>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</si>
  <si>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</si>
  <si>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</si>
  <si>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</si>
  <si>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</si>
  <si>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</si>
  <si>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</si>
  <si>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</si>
  <si>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</si>
  <si>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</si>
  <si>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</si>
  <si>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</si>
  <si>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</si>
  <si>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</si>
  <si>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</si>
  <si>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</si>
  <si>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</si>
  <si>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</si>
  <si>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</si>
  <si>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</si>
  <si>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</si>
  <si>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</si>
  <si>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</si>
  <si>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</si>
  <si>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</si>
  <si>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</si>
  <si>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</si>
  <si>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</si>
  <si>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</si>
  <si>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</si>
  <si>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</si>
  <si>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</si>
  <si>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</si>
  <si>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</si>
  <si>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</si>
  <si>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</si>
  <si>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</si>
  <si>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</si>
  <si>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</si>
  <si>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</si>
  <si>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</si>
  <si>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</si>
  <si>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</si>
  <si>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</si>
  <si>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</si>
  <si>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</si>
  <si>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</si>
  <si>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</si>
  <si>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</si>
  <si>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</si>
  <si>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</si>
  <si>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</si>
  <si>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</si>
  <si>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</si>
  <si>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</si>
  <si>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</si>
  <si>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</si>
  <si>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</si>
  <si>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</si>
  <si>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</si>
  <si>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</si>
  <si>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</si>
  <si>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</si>
  <si>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</si>
  <si>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</si>
  <si>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</si>
  <si>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</si>
  <si>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</si>
  <si>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</si>
  <si>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</si>
  <si>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</si>
  <si>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</si>
  <si>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</si>
  <si>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</si>
  <si>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</si>
  <si>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</si>
  <si>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</si>
  <si>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</si>
  <si>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</si>
  <si>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</si>
  <si>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</si>
  <si>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</si>
  <si>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</si>
  <si>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</si>
  <si>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</si>
  <si>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</si>
  <si>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</si>
  <si>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</si>
  <si>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</si>
  <si>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</si>
  <si>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</si>
  <si>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</si>
  <si>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</si>
  <si>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</si>
  <si>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</si>
  <si>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佐賀県武雄市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</si>
  <si>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</si>
  <si>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</si>
  <si>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</si>
  <si>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</si>
  <si>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</si>
  <si>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</si>
  <si>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</si>
  <si>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</si>
  <si>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</si>
  <si>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</si>
  <si>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</si>
  <si>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</si>
  <si>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</si>
  <si>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</si>
  <si>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</si>
  <si>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</si>
  <si>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</si>
  <si>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</si>
  <si>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</si>
  <si>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</si>
  <si>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</si>
  <si>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</si>
  <si>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</si>
  <si>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</si>
  <si>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</si>
  <si>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</si>
  <si>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</si>
  <si>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</si>
  <si>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</si>
  <si>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</si>
  <si>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</si>
  <si>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</si>
  <si>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</si>
  <si>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</si>
  <si>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</si>
  <si>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</si>
  <si>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</si>
  <si>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</si>
  <si>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</si>
  <si>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</si>
  <si>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</si>
  <si>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</si>
  <si>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</si>
  <si>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</si>
  <si>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</si>
  <si>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</si>
  <si>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</si>
  <si>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</si>
  <si>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</si>
  <si>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</si>
  <si>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</si>
  <si>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</si>
  <si>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</si>
  <si>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</si>
  <si>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</si>
  <si>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</si>
  <si>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</si>
  <si>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</si>
  <si>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</si>
  <si>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</si>
  <si>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</si>
  <si>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</si>
  <si>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</si>
  <si>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</si>
  <si>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</si>
  <si>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</si>
  <si>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</si>
  <si>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</si>
  <si>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</si>
  <si>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</si>
  <si>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</si>
  <si>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</si>
  <si>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</si>
  <si>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</si>
  <si>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</si>
  <si>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</si>
  <si>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</si>
  <si>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</si>
  <si>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</si>
  <si>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</si>
  <si>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</si>
  <si>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</si>
  <si>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</si>
  <si>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</si>
  <si>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</si>
  <si>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</si>
  <si>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</si>
  <si>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</si>
  <si>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</si>
  <si>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</si>
  <si>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</si>
  <si>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</si>
  <si>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</si>
  <si>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</si>
  <si>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</si>
  <si>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</si>
  <si>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</si>
  <si>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</si>
  <si>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</si>
  <si>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</si>
  <si>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</si>
  <si>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</si>
  <si>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</si>
  <si>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</si>
  <si>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</si>
  <si>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</si>
  <si>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</si>
  <si>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</si>
  <si>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</si>
  <si>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</si>
  <si>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</si>
  <si>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</si>
  <si>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</si>
  <si>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</si>
  <si>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</si>
  <si>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</si>
  <si>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</si>
  <si>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</si>
  <si>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</si>
  <si>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</si>
  <si>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</si>
  <si>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</si>
  <si>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</si>
  <si>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</si>
  <si>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</si>
  <si>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</si>
  <si>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</si>
  <si>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</si>
  <si>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</si>
  <si>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</si>
  <si>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</si>
  <si>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</si>
  <si>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</si>
  <si>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</si>
  <si>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</si>
  <si>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</si>
  <si>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</si>
  <si>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</si>
  <si>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</si>
  <si>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</si>
  <si>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</si>
  <si>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</si>
  <si>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</si>
  <si>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</si>
  <si>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</si>
  <si>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</si>
  <si>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</si>
  <si>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</si>
  <si>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</si>
  <si>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</si>
  <si>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佐賀県武雄市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</si>
  <si>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</si>
  <si>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</si>
  <si>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</si>
  <si>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</si>
  <si>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</si>
  <si>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</si>
  <si>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</si>
  <si>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</si>
  <si>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</si>
  <si>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</si>
  <si>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</si>
  <si>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</si>
  <si>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</si>
  <si>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</si>
  <si>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</si>
  <si>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</si>
  <si>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</si>
  <si>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</si>
  <si>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</si>
  <si>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</si>
  <si>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国道34号用地先行取得事業特別会計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</si>
  <si>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</si>
  <si>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</si>
  <si>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</si>
  <si>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</si>
  <si>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</si>
  <si>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</si>
  <si>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</si>
  <si>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</si>
  <si>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</si>
  <si>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</si>
  <si>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</si>
  <si>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</si>
  <si>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</si>
  <si>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</si>
  <si>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</si>
  <si>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競輪事業特別会計</t>
    <phoneticPr fontId="5"/>
  </si>
  <si>
    <t>工業用水道事業会計</t>
    <phoneticPr fontId="5"/>
  </si>
  <si>
    <t>法適用企業</t>
    <phoneticPr fontId="5"/>
  </si>
  <si>
    <t>下水道事業会計</t>
    <phoneticPr fontId="5"/>
  </si>
  <si>
    <t>給湯事業特別会計</t>
    <phoneticPr fontId="5"/>
  </si>
  <si>
    <t>法非適用企業</t>
    <phoneticPr fontId="5"/>
  </si>
  <si>
    <t>新工業団地整備事業特別会計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</si>
  <si>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</si>
  <si>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</si>
  <si>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</si>
  <si>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</si>
  <si>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</si>
  <si>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</si>
  <si>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</si>
  <si>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</si>
  <si>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</si>
  <si>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</si>
  <si>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</si>
  <si>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</si>
  <si>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</si>
  <si>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</si>
  <si>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</si>
  <si>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</si>
  <si>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</si>
  <si>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</si>
  <si>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</si>
  <si>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</si>
  <si>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</si>
  <si>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</si>
  <si>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</si>
  <si>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</si>
  <si>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</si>
  <si>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</si>
  <si>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</si>
  <si>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</si>
  <si>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</si>
  <si>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</si>
  <si>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</si>
  <si>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</si>
  <si>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</si>
  <si>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</si>
  <si>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</si>
  <si>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</si>
  <si>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</si>
  <si>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</si>
  <si>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</si>
  <si>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</si>
  <si>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</si>
  <si>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</si>
  <si>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</si>
  <si>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</si>
  <si>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</si>
  <si>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</si>
  <si>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</si>
  <si>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</si>
  <si>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</si>
  <si>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</si>
  <si>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</si>
  <si>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</si>
  <si>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</si>
  <si>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</si>
  <si>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</si>
  <si>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</si>
  <si>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</si>
  <si>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</si>
  <si>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</si>
  <si>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</si>
  <si>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</si>
  <si>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</si>
  <si>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</si>
  <si>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</si>
  <si>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</si>
  <si>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</si>
  <si>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</si>
  <si>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</si>
  <si>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</si>
  <si>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</si>
  <si>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</si>
  <si>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</si>
  <si>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</si>
  <si>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</si>
  <si>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</si>
  <si>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</si>
  <si>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</si>
  <si>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</si>
  <si>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</si>
  <si>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</si>
  <si>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</si>
  <si>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</si>
  <si>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</si>
  <si>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</si>
  <si>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</si>
  <si>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</si>
  <si>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</si>
  <si>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</si>
  <si>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</si>
  <si>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</si>
  <si>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</si>
  <si>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</si>
  <si>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</si>
  <si>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</si>
  <si>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</si>
  <si>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</si>
  <si>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</si>
  <si>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</si>
  <si>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</si>
  <si>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</si>
  <si>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</si>
  <si>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</si>
  <si>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</si>
  <si>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</si>
  <si>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</si>
  <si>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</si>
  <si>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</si>
  <si>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</si>
  <si>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</si>
  <si>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</si>
  <si>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</si>
  <si>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</si>
  <si>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</si>
  <si>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</si>
  <si>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</si>
  <si>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</si>
  <si>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</si>
  <si>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</si>
  <si>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</si>
  <si>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</si>
  <si>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</si>
  <si>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</si>
  <si>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</si>
  <si>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</si>
  <si>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</si>
  <si>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</si>
  <si>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</si>
  <si>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</si>
  <si>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</si>
  <si>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</si>
  <si>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</si>
  <si>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</si>
  <si>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</si>
  <si>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</si>
  <si>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</si>
  <si>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2.12</t>
  </si>
  <si>
    <t>一般会計</t>
  </si>
  <si>
    <t>競輪事業特別会計</t>
  </si>
  <si>
    <t>下水道事業会計</t>
  </si>
  <si>
    <t>国民健康保険特別会計</t>
  </si>
  <si>
    <t>工業用水道事業会計</t>
  </si>
  <si>
    <t>給湯事業特別会計</t>
  </si>
  <si>
    <t>後期高齢者医療特別会計</t>
  </si>
  <si>
    <t>国道34号用地先行取得事業特別会計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</si>
  <si>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</si>
  <si>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</si>
  <si>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</si>
  <si>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</si>
  <si>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</si>
  <si>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</si>
  <si>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</si>
  <si>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</si>
  <si>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杵藤地区広域市町村圏組合（一般会計）</t>
    <rPh sb="0" eb="2">
      <t>キトウ</t>
    </rPh>
    <rPh sb="2" eb="4">
      <t>チク</t>
    </rPh>
    <rPh sb="4" eb="6">
      <t>コウイキ</t>
    </rPh>
    <rPh sb="6" eb="9">
      <t>シチョウソン</t>
    </rPh>
    <rPh sb="9" eb="12">
      <t>ケンクミアイ</t>
    </rPh>
    <rPh sb="13" eb="17">
      <t>イッパンカイケイ</t>
    </rPh>
    <phoneticPr fontId="2"/>
  </si>
  <si>
    <t>杵藤地区広域市町村圏組合（介護保険）</t>
    <rPh sb="0" eb="2">
      <t>キトウ</t>
    </rPh>
    <rPh sb="2" eb="4">
      <t>チク</t>
    </rPh>
    <rPh sb="4" eb="6">
      <t>コウイキ</t>
    </rPh>
    <rPh sb="6" eb="9">
      <t>シチョウソン</t>
    </rPh>
    <rPh sb="9" eb="12">
      <t>ケンクミアイ</t>
    </rPh>
    <rPh sb="13" eb="17">
      <t>カイゴホケン</t>
    </rPh>
    <phoneticPr fontId="2"/>
  </si>
  <si>
    <t>佐賀県後期高齢者医療広域連合（一般会計）</t>
    <rPh sb="0" eb="5">
      <t>サガケンコウキ</t>
    </rPh>
    <rPh sb="5" eb="8">
      <t>コウレイシャ</t>
    </rPh>
    <rPh sb="8" eb="14">
      <t>イリョウコウイキレンゴウ</t>
    </rPh>
    <rPh sb="15" eb="19">
      <t>イッパンカイケイ</t>
    </rPh>
    <phoneticPr fontId="2"/>
  </si>
  <si>
    <t>佐賀県後期高齢者医療広域連合（特別会計）</t>
    <rPh sb="0" eb="5">
      <t>サガケンコウキ</t>
    </rPh>
    <rPh sb="5" eb="8">
      <t>コウレイシャ</t>
    </rPh>
    <rPh sb="8" eb="14">
      <t>イリョウコウイキレンゴウ</t>
    </rPh>
    <rPh sb="15" eb="19">
      <t>トクベツカイケイ</t>
    </rPh>
    <phoneticPr fontId="2"/>
  </si>
  <si>
    <t>佐賀県市町総合事務組合（交通災害）</t>
    <rPh sb="0" eb="3">
      <t>サガケン</t>
    </rPh>
    <rPh sb="3" eb="5">
      <t>シマチ</t>
    </rPh>
    <rPh sb="5" eb="11">
      <t>ソウゴウジムクミアイ</t>
    </rPh>
    <rPh sb="12" eb="16">
      <t>コウツウサイガイ</t>
    </rPh>
    <phoneticPr fontId="2"/>
  </si>
  <si>
    <t>佐賀県西部広域環境組合</t>
    <rPh sb="0" eb="5">
      <t>サガケンセイブ</t>
    </rPh>
    <rPh sb="5" eb="7">
      <t>コウイキ</t>
    </rPh>
    <rPh sb="7" eb="9">
      <t>カンキョウ</t>
    </rPh>
    <rPh sb="9" eb="11">
      <t>クミアイ</t>
    </rPh>
    <phoneticPr fontId="2"/>
  </si>
  <si>
    <t>佐賀西部広域水道企業団</t>
    <rPh sb="0" eb="4">
      <t>サガセイブ</t>
    </rPh>
    <rPh sb="4" eb="6">
      <t>コウイキ</t>
    </rPh>
    <rPh sb="6" eb="8">
      <t>スイドウ</t>
    </rPh>
    <rPh sb="8" eb="11">
      <t>キギョウダン</t>
    </rPh>
    <phoneticPr fontId="2"/>
  </si>
  <si>
    <t>杵島工業用水道企業団</t>
    <rPh sb="0" eb="2">
      <t>キシマ</t>
    </rPh>
    <rPh sb="2" eb="4">
      <t>コウギョウ</t>
    </rPh>
    <rPh sb="4" eb="5">
      <t>ヨウ</t>
    </rPh>
    <rPh sb="5" eb="7">
      <t>スイドウ</t>
    </rPh>
    <rPh sb="7" eb="10">
      <t>キギョウダン</t>
    </rPh>
    <phoneticPr fontId="2"/>
  </si>
  <si>
    <t>武雄市土地開発公社</t>
    <rPh sb="0" eb="3">
      <t>タケオシ</t>
    </rPh>
    <rPh sb="3" eb="7">
      <t>トチカイハツ</t>
    </rPh>
    <rPh sb="7" eb="9">
      <t>コウシャ</t>
    </rPh>
    <phoneticPr fontId="2"/>
  </si>
  <si>
    <t>○</t>
    <phoneticPr fontId="2"/>
  </si>
  <si>
    <t>佐賀県市町総合事務組合（一般会計）</t>
    <rPh sb="0" eb="3">
      <t>サガケン</t>
    </rPh>
    <rPh sb="3" eb="5">
      <t>シマチ</t>
    </rPh>
    <rPh sb="5" eb="7">
      <t>ソウゴウ</t>
    </rPh>
    <rPh sb="7" eb="9">
      <t>ジム</t>
    </rPh>
    <rPh sb="9" eb="11">
      <t>クミアイ</t>
    </rPh>
    <rPh sb="12" eb="14">
      <t>イッパン</t>
    </rPh>
    <rPh sb="14" eb="16">
      <t>カイケイ</t>
    </rPh>
    <phoneticPr fontId="2"/>
  </si>
  <si>
    <t>武雄市体育協会</t>
    <rPh sb="0" eb="3">
      <t>タケオシ</t>
    </rPh>
    <rPh sb="3" eb="5">
      <t>タイイク</t>
    </rPh>
    <rPh sb="5" eb="7">
      <t>キョウカイ</t>
    </rPh>
    <phoneticPr fontId="2"/>
  </si>
  <si>
    <t>公共施設整備基金</t>
    <rPh sb="0" eb="4">
      <t>コウキョウシセツ</t>
    </rPh>
    <rPh sb="4" eb="8">
      <t>セイビキキン</t>
    </rPh>
    <phoneticPr fontId="5"/>
  </si>
  <si>
    <t>合併振興基金</t>
    <rPh sb="0" eb="2">
      <t>ガッペイ</t>
    </rPh>
    <rPh sb="2" eb="4">
      <t>シンコウ</t>
    </rPh>
    <rPh sb="4" eb="6">
      <t>キキン</t>
    </rPh>
    <phoneticPr fontId="2"/>
  </si>
  <si>
    <t>志久排水機場維持管理基金</t>
    <rPh sb="0" eb="2">
      <t>シク</t>
    </rPh>
    <rPh sb="2" eb="6">
      <t>ハイスイキジョウ</t>
    </rPh>
    <rPh sb="6" eb="12">
      <t>イジカンリキキン</t>
    </rPh>
    <phoneticPr fontId="2"/>
  </si>
  <si>
    <t>焼米かん水施設維持管理基金</t>
    <rPh sb="0" eb="2">
      <t>ヤキゴメ</t>
    </rPh>
    <rPh sb="4" eb="5">
      <t>ミズ</t>
    </rPh>
    <rPh sb="5" eb="7">
      <t>シセツ</t>
    </rPh>
    <rPh sb="7" eb="9">
      <t>イジ</t>
    </rPh>
    <rPh sb="9" eb="13">
      <t>カンリキキン</t>
    </rPh>
    <phoneticPr fontId="2"/>
  </si>
  <si>
    <t>職員退職基金</t>
    <rPh sb="0" eb="2">
      <t>ショクイン</t>
    </rPh>
    <rPh sb="2" eb="4">
      <t>タイショク</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</si>
</sst>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032-4237-B0E7-239DEE871C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56109</c:v>
                </c:pt>
                <c:pt idx="1">
                  <c:v>71535</c:v>
                </c:pt>
                <c:pt idx="2">
                  <c:v>114079</c:v>
                </c:pt>
                <c:pt idx="3">
                  <c:v>105952</c:v>
                </c:pt>
                <c:pt idx="4">
                  <c:v>59406</c:v>
                </c:pt>
              </c:numCache>
            </c:numRef>
          </c:val>
          <c:smooth val="0"/>
          <c:extLst>
            <c:ext xmlns:c16="http://schemas.microsoft.com/office/drawing/2014/chart" uri="{C3380CC4-5D6E-409C-BE32-E72D297353CC}">
              <c16:uniqueId val="{00000001-7032-4237-B0E7-239DEE871C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6.49</c:v>
                </c:pt>
                <c:pt idx="1">
                  <c:v>3.1</c:v>
                </c:pt>
                <c:pt idx="2">
                  <c:v>11.41</c:v>
                </c:pt>
                <c:pt idx="3">
                  <c:v>10.17</c:v>
                </c:pt>
                <c:pt idx="4">
                  <c:v>10.130000000000001</c:v>
                </c:pt>
              </c:numCache>
            </c:numRef>
          </c:val>
          <c:extLst>
            <c:ext xmlns:c16="http://schemas.microsoft.com/office/drawing/2014/chart" uri="{C3380CC4-5D6E-409C-BE32-E72D297353CC}">
              <c16:uniqueId val="{00000000-2175-4EA0-8E0F-CC5F13DA3C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20.37</c:v>
                </c:pt>
                <c:pt idx="1">
                  <c:v>21.17</c:v>
                </c:pt>
                <c:pt idx="2">
                  <c:v>17.940000000000001</c:v>
                </c:pt>
                <c:pt idx="3">
                  <c:v>20.72</c:v>
                </c:pt>
                <c:pt idx="4">
                  <c:v>20.86</c:v>
                </c:pt>
              </c:numCache>
            </c:numRef>
          </c:val>
          <c:extLst>
            <c:ext xmlns:c16="http://schemas.microsoft.com/office/drawing/2014/chart" uri="{C3380CC4-5D6E-409C-BE32-E72D297353CC}">
              <c16:uniqueId val="{00000001-2175-4EA0-8E0F-CC5F13DA3C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0.51</c:v>
                </c:pt>
                <c:pt idx="1">
                  <c:v>-2.12</c:v>
                </c:pt>
                <c:pt idx="2">
                  <c:v>6.1</c:v>
                </c:pt>
                <c:pt idx="3">
                  <c:v>1.01</c:v>
                </c:pt>
                <c:pt idx="4">
                  <c:v>0.5</c:v>
                </c:pt>
              </c:numCache>
            </c:numRef>
          </c:val>
          <c:smooth val="0"/>
          <c:extLst>
            <c:ext xmlns:c16="http://schemas.microsoft.com/office/drawing/2014/chart" uri="{C3380CC4-5D6E-409C-BE32-E72D297353CC}">
              <c16:uniqueId val="{00000002-2175-4EA0-8E0F-CC5F13DA3C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8.82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DD8-4107-9484-80EE6A8191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D8-4107-9484-80EE6A819162}"/>
            </c:ext>
          </c:extLst>
        </c:ser>
        <c:ser>
          <c:idx val="2"/>
          <c:order val="2"/>
          <c:tx>
            <c:strRef>
              <c:f>データシート!$A$29</c:f>
              <c:strCache>
                <c:ptCount val="1"/>
                <c:pt idx="0">
                  <c:v>国道34号用地先行取得事業特別会計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DD8-4107-9484-80EE6A8191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FDD8-4107-9484-80EE6A819162}"/>
            </c:ext>
          </c:extLst>
        </c:ser>
        <c:ser>
          <c:idx val="4"/>
          <c:order val="4"/>
          <c:tx>
            <c:strRef>
              <c:f>データシート!$A$31</c:f>
              <c:strCache>
                <c:ptCount val="1"/>
                <c:pt idx="0">
                  <c:v>給湯事業特別会計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FDD8-4107-9484-80EE6A81916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0.25</c:v>
                </c:pt>
                <c:pt idx="4">
                  <c:v>#N/A</c:v>
                </c:pt>
                <c:pt idx="5">
                  <c:v>0.25</c:v>
                </c:pt>
                <c:pt idx="6">
                  <c:v>#N/A</c:v>
                </c:pt>
                <c:pt idx="7">
                  <c:v>0.33</c:v>
                </c:pt>
                <c:pt idx="8">
                  <c:v>#N/A</c:v>
                </c:pt>
                <c:pt idx="9">
                  <c:v>0.39</c:v>
                </c:pt>
              </c:numCache>
            </c:numRef>
          </c:val>
          <c:extLst>
            <c:ext xmlns:c16="http://schemas.microsoft.com/office/drawing/2014/chart" uri="{C3380CC4-5D6E-409C-BE32-E72D297353CC}">
              <c16:uniqueId val="{00000005-FDD8-4107-9484-80EE6A8191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0.57999999999999996</c:v>
                </c:pt>
                <c:pt idx="2">
                  <c:v>#N/A</c:v>
                </c:pt>
                <c:pt idx="3">
                  <c:v>0.57999999999999996</c:v>
                </c:pt>
                <c:pt idx="4">
                  <c:v>#N/A</c:v>
                </c:pt>
                <c:pt idx="5">
                  <c:v>0.62</c:v>
                </c:pt>
                <c:pt idx="6">
                  <c:v>#N/A</c:v>
                </c:pt>
                <c:pt idx="7">
                  <c:v>0.27</c:v>
                </c:pt>
                <c:pt idx="8">
                  <c:v>#N/A</c:v>
                </c:pt>
                <c:pt idx="9">
                  <c:v>1.25</c:v>
                </c:pt>
              </c:numCache>
            </c:numRef>
          </c:val>
          <c:extLst>
            <c:ext xmlns:c16="http://schemas.microsoft.com/office/drawing/2014/chart" uri="{C3380CC4-5D6E-409C-BE32-E72D297353CC}">
              <c16:uniqueId val="{00000006-FDD8-4107-9484-80EE6A81916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1.4</c:v>
                </c:pt>
                <c:pt idx="4">
                  <c:v>#N/A</c:v>
                </c:pt>
                <c:pt idx="5">
                  <c:v>1.94</c:v>
                </c:pt>
                <c:pt idx="6">
                  <c:v>#N/A</c:v>
                </c:pt>
                <c:pt idx="7">
                  <c:v>2.0499999999999998</c:v>
                </c:pt>
                <c:pt idx="8">
                  <c:v>#N/A</c:v>
                </c:pt>
                <c:pt idx="9">
                  <c:v>2.5</c:v>
                </c:pt>
              </c:numCache>
            </c:numRef>
          </c:val>
          <c:extLst>
            <c:ext xmlns:c16="http://schemas.microsoft.com/office/drawing/2014/chart" uri="{C3380CC4-5D6E-409C-BE32-E72D297353CC}">
              <c16:uniqueId val="{00000007-FDD8-4107-9484-80EE6A819162}"/>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2.98</c:v>
                </c:pt>
                <c:pt idx="2">
                  <c:v>#N/A</c:v>
                </c:pt>
                <c:pt idx="3">
                  <c:v>3.38</c:v>
                </c:pt>
                <c:pt idx="4">
                  <c:v>#N/A</c:v>
                </c:pt>
                <c:pt idx="5">
                  <c:v>4.22</c:v>
                </c:pt>
                <c:pt idx="6">
                  <c:v>#N/A</c:v>
                </c:pt>
                <c:pt idx="7">
                  <c:v>4.16</c:v>
                </c:pt>
                <c:pt idx="8">
                  <c:v>#N/A</c:v>
                </c:pt>
                <c:pt idx="9">
                  <c:v>8.51</c:v>
                </c:pt>
              </c:numCache>
            </c:numRef>
          </c:val>
          <c:extLst>
            <c:ext xmlns:c16="http://schemas.microsoft.com/office/drawing/2014/chart" uri="{C3380CC4-5D6E-409C-BE32-E72D297353CC}">
              <c16:uniqueId val="{00000008-FDD8-4107-9484-80EE6A8191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6.49</c:v>
                </c:pt>
                <c:pt idx="2">
                  <c:v>#N/A</c:v>
                </c:pt>
                <c:pt idx="3">
                  <c:v>3.09</c:v>
                </c:pt>
                <c:pt idx="4">
                  <c:v>#N/A</c:v>
                </c:pt>
                <c:pt idx="5">
                  <c:v>11.4</c:v>
                </c:pt>
                <c:pt idx="6">
                  <c:v>#N/A</c:v>
                </c:pt>
                <c:pt idx="7">
                  <c:v>10.17</c:v>
                </c:pt>
                <c:pt idx="8">
                  <c:v>#N/A</c:v>
                </c:pt>
                <c:pt idx="9">
                  <c:v>10.130000000000001</c:v>
                </c:pt>
              </c:numCache>
            </c:numRef>
          </c:val>
          <c:extLst>
            <c:ext xmlns:c16="http://schemas.microsoft.com/office/drawing/2014/chart" uri="{C3380CC4-5D6E-409C-BE32-E72D297353CC}">
              <c16:uniqueId val="{00000009-FDD8-4107-9484-80EE6A8191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2564</c:v>
                </c:pt>
                <c:pt idx="5">
                  <c:v>2571</c:v>
                </c:pt>
                <c:pt idx="8">
                  <c:v>2569</c:v>
                </c:pt>
                <c:pt idx="11">
                  <c:v>2617</c:v>
                </c:pt>
                <c:pt idx="14">
                  <c:v>2578</c:v>
                </c:pt>
              </c:numCache>
            </c:numRef>
          </c:val>
          <c:extLst>
            <c:ext xmlns:c16="http://schemas.microsoft.com/office/drawing/2014/chart" uri="{C3380CC4-5D6E-409C-BE32-E72D297353CC}">
              <c16:uniqueId val="{00000000-A39F-44EC-9F08-3A4A32D270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9F-44EC-9F08-3A4A32D270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A39F-44EC-9F08-3A4A32D270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182</c:v>
                </c:pt>
                <c:pt idx="3">
                  <c:v>174</c:v>
                </c:pt>
                <c:pt idx="6">
                  <c:v>161</c:v>
                </c:pt>
                <c:pt idx="9">
                  <c:v>191</c:v>
                </c:pt>
                <c:pt idx="12">
                  <c:v>189</c:v>
                </c:pt>
              </c:numCache>
            </c:numRef>
          </c:val>
          <c:extLst>
            <c:ext xmlns:c16="http://schemas.microsoft.com/office/drawing/2014/chart" uri="{C3380CC4-5D6E-409C-BE32-E72D297353CC}">
              <c16:uniqueId val="{00000003-A39F-44EC-9F08-3A4A32D270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571</c:v>
                </c:pt>
                <c:pt idx="3">
                  <c:v>555</c:v>
                </c:pt>
                <c:pt idx="6">
                  <c:v>554</c:v>
                </c:pt>
                <c:pt idx="9">
                  <c:v>534</c:v>
                </c:pt>
                <c:pt idx="12">
                  <c:v>547</c:v>
                </c:pt>
              </c:numCache>
            </c:numRef>
          </c:val>
          <c:extLst>
            <c:ext xmlns:c16="http://schemas.microsoft.com/office/drawing/2014/chart" uri="{C3380CC4-5D6E-409C-BE32-E72D297353CC}">
              <c16:uniqueId val="{00000004-A39F-44EC-9F08-3A4A32D270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9F-44EC-9F08-3A4A32D270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9F-44EC-9F08-3A4A32D270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2805</c:v>
                </c:pt>
                <c:pt idx="3">
                  <c:v>2908</c:v>
                </c:pt>
                <c:pt idx="6">
                  <c:v>2962</c:v>
                </c:pt>
                <c:pt idx="9">
                  <c:v>3070</c:v>
                </c:pt>
                <c:pt idx="12">
                  <c:v>3183</c:v>
                </c:pt>
              </c:numCache>
            </c:numRef>
          </c:val>
          <c:extLst>
            <c:ext xmlns:c16="http://schemas.microsoft.com/office/drawing/2014/chart" uri="{C3380CC4-5D6E-409C-BE32-E72D297353CC}">
              <c16:uniqueId val="{00000007-A39F-44EC-9F08-3A4A32D270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994</c:v>
                </c:pt>
                <c:pt idx="2">
                  <c:v>#N/A</c:v>
                </c:pt>
                <c:pt idx="3">
                  <c:v>#N/A</c:v>
                </c:pt>
                <c:pt idx="4">
                  <c:v>1066</c:v>
                </c:pt>
                <c:pt idx="5">
                  <c:v>#N/A</c:v>
                </c:pt>
                <c:pt idx="6">
                  <c:v>#N/A</c:v>
                </c:pt>
                <c:pt idx="7">
                  <c:v>1108</c:v>
                </c:pt>
                <c:pt idx="8">
                  <c:v>#N/A</c:v>
                </c:pt>
                <c:pt idx="9">
                  <c:v>#N/A</c:v>
                </c:pt>
                <c:pt idx="10">
                  <c:v>1178</c:v>
                </c:pt>
                <c:pt idx="11">
                  <c:v>#N/A</c:v>
                </c:pt>
                <c:pt idx="12">
                  <c:v>#N/A</c:v>
                </c:pt>
                <c:pt idx="13">
                  <c:v>1342</c:v>
                </c:pt>
                <c:pt idx="14">
                  <c:v>#N/A</c:v>
                </c:pt>
              </c:numCache>
            </c:numRef>
          </c:val>
          <c:smooth val="0"/>
          <c:extLst>
            <c:ext xmlns:c16="http://schemas.microsoft.com/office/drawing/2014/chart" uri="{C3380CC4-5D6E-409C-BE32-E72D297353CC}">
              <c16:uniqueId val="{00000008-A39F-44EC-9F08-3A4A32D270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25304</c:v>
                </c:pt>
                <c:pt idx="5">
                  <c:v>24749</c:v>
                </c:pt>
                <c:pt idx="8">
                  <c:v>25235</c:v>
                </c:pt>
                <c:pt idx="11">
                  <c:v>23716</c:v>
                </c:pt>
                <c:pt idx="14">
                  <c:v>22177</c:v>
                </c:pt>
              </c:numCache>
            </c:numRef>
          </c:val>
          <c:extLst>
            <c:ext xmlns:c16="http://schemas.microsoft.com/office/drawing/2014/chart" uri="{C3380CC4-5D6E-409C-BE32-E72D297353CC}">
              <c16:uniqueId val="{00000000-3BAB-454F-9769-BDA5B54717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1233</c:v>
                </c:pt>
                <c:pt idx="5">
                  <c:v>1753</c:v>
                </c:pt>
                <c:pt idx="8">
                  <c:v>1685</c:v>
                </c:pt>
                <c:pt idx="11">
                  <c:v>1833</c:v>
                </c:pt>
                <c:pt idx="14">
                  <c:v>1837</c:v>
                </c:pt>
              </c:numCache>
            </c:numRef>
          </c:val>
          <c:extLst>
            <c:ext xmlns:c16="http://schemas.microsoft.com/office/drawing/2014/chart" uri="{C3380CC4-5D6E-409C-BE32-E72D297353CC}">
              <c16:uniqueId val="{00000001-3BAB-454F-9769-BDA5B54717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12159</c:v>
                </c:pt>
                <c:pt idx="5">
                  <c:v>13654</c:v>
                </c:pt>
                <c:pt idx="8">
                  <c:v>13191</c:v>
                </c:pt>
                <c:pt idx="11">
                  <c:v>13328</c:v>
                </c:pt>
                <c:pt idx="14">
                  <c:v>13763</c:v>
                </c:pt>
              </c:numCache>
            </c:numRef>
          </c:val>
          <c:extLst>
            <c:ext xmlns:c16="http://schemas.microsoft.com/office/drawing/2014/chart" uri="{C3380CC4-5D6E-409C-BE32-E72D297353CC}">
              <c16:uniqueId val="{00000002-3BAB-454F-9769-BDA5B54717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AB-454F-9769-BDA5B54717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AB-454F-9769-BDA5B54717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AB-454F-9769-BDA5B54717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2701</c:v>
                </c:pt>
                <c:pt idx="3">
                  <c:v>2774</c:v>
                </c:pt>
                <c:pt idx="6">
                  <c:v>2850</c:v>
                </c:pt>
                <c:pt idx="9">
                  <c:v>2919</c:v>
                </c:pt>
                <c:pt idx="12">
                  <c:v>2970</c:v>
                </c:pt>
              </c:numCache>
            </c:numRef>
          </c:val>
          <c:extLst>
            <c:ext xmlns:c16="http://schemas.microsoft.com/office/drawing/2014/chart" uri="{C3380CC4-5D6E-409C-BE32-E72D297353CC}">
              <c16:uniqueId val="{00000006-3BAB-454F-9769-BDA5B54717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2118</c:v>
                </c:pt>
                <c:pt idx="3">
                  <c:v>2577</c:v>
                </c:pt>
                <c:pt idx="6">
                  <c:v>2469</c:v>
                </c:pt>
                <c:pt idx="9">
                  <c:v>2009</c:v>
                </c:pt>
                <c:pt idx="12">
                  <c:v>1810</c:v>
                </c:pt>
              </c:numCache>
            </c:numRef>
          </c:val>
          <c:extLst>
            <c:ext xmlns:c16="http://schemas.microsoft.com/office/drawing/2014/chart" uri="{C3380CC4-5D6E-409C-BE32-E72D297353CC}">
              <c16:uniqueId val="{00000007-3BAB-454F-9769-BDA5B54717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7931</c:v>
                </c:pt>
                <c:pt idx="3">
                  <c:v>7432</c:v>
                </c:pt>
                <c:pt idx="6">
                  <c:v>7502</c:v>
                </c:pt>
                <c:pt idx="9">
                  <c:v>7625</c:v>
                </c:pt>
                <c:pt idx="12">
                  <c:v>7470</c:v>
                </c:pt>
              </c:numCache>
            </c:numRef>
          </c:val>
          <c:extLst>
            <c:ext xmlns:c16="http://schemas.microsoft.com/office/drawing/2014/chart" uri="{C3380CC4-5D6E-409C-BE32-E72D297353CC}">
              <c16:uniqueId val="{00000008-3BAB-454F-9769-BDA5B54717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AB-454F-9769-BDA5B54717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28685</c:v>
                </c:pt>
                <c:pt idx="3">
                  <c:v>28389</c:v>
                </c:pt>
                <c:pt idx="6">
                  <c:v>29386</c:v>
                </c:pt>
                <c:pt idx="9">
                  <c:v>28839</c:v>
                </c:pt>
                <c:pt idx="12">
                  <c:v>26751</c:v>
                </c:pt>
              </c:numCache>
            </c:numRef>
          </c:val>
          <c:extLst>
            <c:ext xmlns:c16="http://schemas.microsoft.com/office/drawing/2014/chart" uri="{C3380CC4-5D6E-409C-BE32-E72D297353CC}">
              <c16:uniqueId val="{0000000A-3BAB-454F-9769-BDA5B54717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2739</c:v>
                </c:pt>
                <c:pt idx="2">
                  <c:v>#N/A</c:v>
                </c:pt>
                <c:pt idx="3">
                  <c:v>#N/A</c:v>
                </c:pt>
                <c:pt idx="4">
                  <c:v>1015</c:v>
                </c:pt>
                <c:pt idx="5">
                  <c:v>#N/A</c:v>
                </c:pt>
                <c:pt idx="6">
                  <c:v>#N/A</c:v>
                </c:pt>
                <c:pt idx="7">
                  <c:v>2097</c:v>
                </c:pt>
                <c:pt idx="8">
                  <c:v>#N/A</c:v>
                </c:pt>
                <c:pt idx="9">
                  <c:v>#N/A</c:v>
                </c:pt>
                <c:pt idx="10">
                  <c:v>2515</c:v>
                </c:pt>
                <c:pt idx="11">
                  <c:v>#N/A</c:v>
                </c:pt>
                <c:pt idx="12">
                  <c:v>#N/A</c:v>
                </c:pt>
                <c:pt idx="13">
                  <c:v>1223</c:v>
                </c:pt>
                <c:pt idx="14">
                  <c:v>#N/A</c:v>
                </c:pt>
              </c:numCache>
            </c:numRef>
          </c:val>
          <c:smooth val="0"/>
          <c:extLst>
            <c:ext xmlns:c16="http://schemas.microsoft.com/office/drawing/2014/chart" uri="{C3380CC4-5D6E-409C-BE32-E72D297353CC}">
              <c16:uniqueId val="{0000000B-3BAB-454F-9769-BDA5B54717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2514</c:v>
                </c:pt>
                <c:pt idx="1">
                  <c:v>2852</c:v>
                </c:pt>
                <c:pt idx="2">
                  <c:v>2909</c:v>
                </c:pt>
              </c:numCache>
            </c:numRef>
          </c:val>
          <c:extLst>
            <c:ext xmlns:c16="http://schemas.microsoft.com/office/drawing/2014/chart" uri="{C3380CC4-5D6E-409C-BE32-E72D297353CC}">
              <c16:uniqueId val="{00000000-2C4B-412A-ABF9-8217B55B8B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1088</c:v>
                </c:pt>
                <c:pt idx="1">
                  <c:v>1095</c:v>
                </c:pt>
                <c:pt idx="2">
                  <c:v>1116</c:v>
                </c:pt>
              </c:numCache>
            </c:numRef>
          </c:val>
          <c:extLst>
            <c:ext xmlns:c16="http://schemas.microsoft.com/office/drawing/2014/chart" uri="{C3380CC4-5D6E-409C-BE32-E72D297353CC}">
              <c16:uniqueId val="{00000001-2C4B-412A-ABF9-8217B55B8B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6268</c:v>
                </c:pt>
                <c:pt idx="1">
                  <c:v>6206</c:v>
                </c:pt>
                <c:pt idx="2">
                  <c:v>6115</c:v>
                </c:pt>
              </c:numCache>
            </c:numRef>
          </c:val>
          <c:extLst>
            <c:ext xmlns:c16="http://schemas.microsoft.com/office/drawing/2014/chart" uri="{C3380CC4-5D6E-409C-BE32-E72D297353CC}">
              <c16:uniqueId val="{00000002-2C4B-412A-ABF9-8217B55B8B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47,472
47,176
195.40
28,281,224
26,608,926
1,412,499
13,943,373
26,751,408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（前年度比増減なし）となった。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）と同等である一方、佐賀県平均（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）は下回っており、当市の財政力は、低い状況にある。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今後も引き続き、ふるさと納税の推進、企業誘致や市税の徴収率向上に努め、自主財源の確保を図る。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市税の増等により、経常一般財源等歳入は前年度比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297,179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一方、人件費の増（給与改定等）、公債費の増（新球場建設事業にかかる公適債償還等）、繰出金の増（後期高齢者医療広域連合納付金等）により、経常的経費充当一般財源等は、前年度比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360,144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引き続き、ふるさと納税の推進等による自主財源の確保や経常的経費の削減に取り組む。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08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64</xdr:row>
      <xdr:rowOff>168063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1310"/>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65</xdr:row>
      <xdr:rowOff>101177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1310"/>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101177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408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141,739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158,103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173,977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円）のいずれも下回っている。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人件費は、給与改定等により全体で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129,634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物件費は、新型コロナウイルス予防接種委託料やプレミアム付商品券発行事業委託料等の事業終了等により、全体で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257,108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23191</xdr:rowOff>
    </xdr:from>
    <xdr:to>
      <xdr:col>23</xdr:col>
      <xdr:colOff>133350</xdr:colOff>
      <xdr:row>83</xdr:row>
      <xdr:rowOff>47351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53541"/>
          <a:ext cx="8382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47351</xdr:rowOff>
    </xdr:from>
    <xdr:to>
      <xdr:col>19</xdr:col>
      <xdr:colOff>133350</xdr:colOff>
      <xdr:row>83</xdr:row>
      <xdr:rowOff>96775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77701"/>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81989</xdr:rowOff>
    </xdr:from>
    <xdr:to>
      <xdr:col>15</xdr:col>
      <xdr:colOff>82550</xdr:colOff>
      <xdr:row>83</xdr:row>
      <xdr:rowOff>96775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12339"/>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38350</xdr:rowOff>
    </xdr:from>
    <xdr:to>
      <xdr:col>11</xdr:col>
      <xdr:colOff>31750</xdr:colOff>
      <xdr:row>83</xdr:row>
      <xdr:rowOff>81989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68700"/>
          <a:ext cx="889000" cy="4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143841</xdr:rowOff>
    </xdr:from>
    <xdr:to>
      <xdr:col>23</xdr:col>
      <xdr:colOff>184150</xdr:colOff>
      <xdr:row>83</xdr:row>
      <xdr:rowOff>73991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160368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168001</xdr:rowOff>
    </xdr:from>
    <xdr:to>
      <xdr:col>19</xdr:col>
      <xdr:colOff>184150</xdr:colOff>
      <xdr:row>83</xdr:row>
      <xdr:rowOff>98151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108328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45975</xdr:rowOff>
    </xdr:from>
    <xdr:to>
      <xdr:col>15</xdr:col>
      <xdr:colOff>133350</xdr:colOff>
      <xdr:row>83</xdr:row>
      <xdr:rowOff>147575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157752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31189</xdr:rowOff>
    </xdr:from>
    <xdr:to>
      <xdr:col>11</xdr:col>
      <xdr:colOff>82550</xdr:colOff>
      <xdr:row>83</xdr:row>
      <xdr:rowOff>132789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159000</xdr:rowOff>
    </xdr:from>
    <xdr:to>
      <xdr:col>7</xdr:col>
      <xdr:colOff>31750</xdr:colOff>
      <xdr:row>83</xdr:row>
      <xdr:rowOff>89150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99327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となり、前年数値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ポイント増となった。主な要因としては経験年数段階内における職員の分布が変わったことなどがあげられる。今後も給与水準の適正化に努める。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5581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86</xdr:row>
      <xdr:rowOff>11113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040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107156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653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122238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6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人）、佐賀県平均（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いずれも下回っている。引き続き、行政改革プランで掲げた目標に沿って、再任用職員等の活用等による人員削減や、現場ヒアリングを強化し業務量に見合う適正な人員配置により、定員適正化の推進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62170</xdr:rowOff>
    </xdr:from>
    <xdr:to>
      <xdr:col>81</xdr:col>
      <xdr:colOff>44450</xdr:colOff>
      <xdr:row>60</xdr:row>
      <xdr:rowOff>64467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9170"/>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62170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4573"/>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50679</xdr:rowOff>
    </xdr:from>
    <xdr:to>
      <xdr:col>72</xdr:col>
      <xdr:colOff>203200</xdr:colOff>
      <xdr:row>60</xdr:row>
      <xdr:rowOff>57573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38040</xdr:rowOff>
    </xdr:from>
    <xdr:to>
      <xdr:col>68</xdr:col>
      <xdr:colOff>152400</xdr:colOff>
      <xdr:row>60</xdr:row>
      <xdr:rowOff>50679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504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11370</xdr:rowOff>
    </xdr:from>
    <xdr:to>
      <xdr:col>77</xdr:col>
      <xdr:colOff>95250</xdr:colOff>
      <xdr:row>60</xdr:row>
      <xdr:rowOff>112970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171329</xdr:rowOff>
    </xdr:from>
    <xdr:to>
      <xdr:col>68</xdr:col>
      <xdr:colOff>203200</xdr:colOff>
      <xdr:row>60</xdr:row>
      <xdr:rowOff>101479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111656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158690</xdr:rowOff>
    </xdr:from>
    <xdr:to>
      <xdr:col>64</xdr:col>
      <xdr:colOff>152400</xdr:colOff>
      <xdr:row>60</xdr:row>
      <xdr:rowOff>88840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99017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ポイントの増となった。全国平均（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今後も引き続き適正な起債管理を行い、実質公債費比率の抑制に努める。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607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59872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2148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13909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5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127907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ポイントの大幅減となった。全国平均（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％）は上回ったものの、類似団体平均（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基準財政需要額算入見込額の減少により充当可能財源が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億円減少したものの、計画的な地方債の償還を進め、将来負担額を</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億円減少させたため、全体として将来負担比率を大幅に減少させる結果につながった。</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101473</xdr:rowOff>
    </xdr:from>
    <xdr:to>
      <xdr:col>81</xdr:col>
      <xdr:colOff>44450</xdr:colOff>
      <xdr:row>14</xdr:row>
      <xdr:rowOff>157937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01773"/>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86250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86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138151</xdr:rowOff>
    </xdr:from>
    <xdr:to>
      <xdr:col>77</xdr:col>
      <xdr:colOff>44450</xdr:colOff>
      <xdr:row>14</xdr:row>
      <xdr:rowOff>157937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53845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95199</xdr:rowOff>
    </xdr:from>
    <xdr:to>
      <xdr:col>72</xdr:col>
      <xdr:colOff>203200</xdr:colOff>
      <xdr:row>14</xdr:row>
      <xdr:rowOff>138151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495499"/>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95199</xdr:rowOff>
    </xdr:from>
    <xdr:to>
      <xdr:col>68</xdr:col>
      <xdr:colOff>152400</xdr:colOff>
      <xdr:row>15</xdr:row>
      <xdr:rowOff>2413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495499"/>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50673</xdr:rowOff>
    </xdr:from>
    <xdr:to>
      <xdr:col>81</xdr:col>
      <xdr:colOff>95250</xdr:colOff>
      <xdr:row>14</xdr:row>
      <xdr:rowOff>152273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143400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107137</xdr:rowOff>
    </xdr:from>
    <xdr:to>
      <xdr:col>77</xdr:col>
      <xdr:colOff>95250</xdr:colOff>
      <xdr:row>15</xdr:row>
      <xdr:rowOff>37287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22064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9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87351</xdr:rowOff>
    </xdr:from>
    <xdr:to>
      <xdr:col>73</xdr:col>
      <xdr:colOff>44450</xdr:colOff>
      <xdr:row>15</xdr:row>
      <xdr:rowOff>17501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27678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44399</xdr:rowOff>
    </xdr:from>
    <xdr:to>
      <xdr:col>68</xdr:col>
      <xdr:colOff>203200</xdr:colOff>
      <xdr:row>14</xdr:row>
      <xdr:rowOff>145999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47,472
47,176
195.40
28,281,224
26,608,926
1,412,499
13,943,373
26,751,408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％となり、全国平均（</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25.5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％）、佐賀県平均（</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％）のいずれも下回り、前年度と比較すると</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これは退職職員数の増（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人）による退職手当の増加が要因となった。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58964</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1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9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32657</xdr:rowOff>
    </xdr:from>
    <xdr:to>
      <xdr:col>24</xdr:col>
      <xdr:colOff>76200</xdr:colOff>
      <xdr:row>34</xdr:row>
      <xdr:rowOff>134257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49184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8164</xdr:rowOff>
    </xdr:from>
    <xdr:to>
      <xdr:col>15</xdr:col>
      <xdr:colOff>149225</xdr:colOff>
      <xdr:row>33</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％）を上回ったものの、全国平均（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％）を下回った。前年度と比較すると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物価や人件費の高騰により委託料等の単価が増加した点等が要因である。今後もこれらの影響は見込まれるため、引き続き注視が必要である。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1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17</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33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2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％）を下回り、佐賀県平均（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％）と同等、類似団体平均（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％）を上回った。前年度と比較すると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前年度からは改善したものの、介護給付費等の歳出は年々膨らんでおり、引き続き適正化を図っていく。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39915</xdr:rowOff>
    </xdr:from>
    <xdr:to>
      <xdr:col>24</xdr:col>
      <xdr:colOff>25400</xdr:colOff>
      <xdr:row>58</xdr:row>
      <xdr:rowOff>116115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84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116115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18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94343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％）をいずれも下回った。前年度と比較すると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今後も行政改革プランに基づく一層の事務事業の見直しにより、事業の選択と集中を図る。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130810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66040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3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％）をいずれも上回った。前年度と比較すると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後期高齢者医療広域連合納付金等の社会保障関係経費の増加等によるものである。今後も高齢化の進展などによりこの傾向は続くことが見込まれるため、引き続き、介護予防の推進等により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266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6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110998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％）をいずれも上回った。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今後も事業の選択と適正な起債管理を行い、公債費の抑制に努める。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78</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32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863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163576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138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％）をいずれも下回った。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引き続き、事業の選択と集中を進め、歳出削減に努める。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56135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074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7830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77</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783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145136</xdr:rowOff>
    </xdr:from>
    <xdr:to>
      <xdr:col>29</xdr:col>
      <xdr:colOff>127000</xdr:colOff>
      <xdr:row>17</xdr:row>
      <xdr:rowOff>169367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07411"/>
          <a:ext cx="647700" cy="2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169367</xdr:rowOff>
    </xdr:from>
    <xdr:to>
      <xdr:col>26</xdr:col>
      <xdr:colOff>50800</xdr:colOff>
      <xdr:row>18</xdr:row>
      <xdr:rowOff>24679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1642"/>
          <a:ext cx="698500" cy="2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24679</xdr:rowOff>
    </xdr:from>
    <xdr:to>
      <xdr:col>22</xdr:col>
      <xdr:colOff>114300</xdr:colOff>
      <xdr:row>18</xdr:row>
      <xdr:rowOff>34127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58404"/>
          <a:ext cx="698500" cy="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34127</xdr:rowOff>
    </xdr:from>
    <xdr:to>
      <xdr:col>18</xdr:col>
      <xdr:colOff>177800</xdr:colOff>
      <xdr:row>18</xdr:row>
      <xdr:rowOff>62367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7852"/>
          <a:ext cx="698500" cy="2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94336</xdr:rowOff>
    </xdr:from>
    <xdr:to>
      <xdr:col>29</xdr:col>
      <xdr:colOff>177800</xdr:colOff>
      <xdr:row>18</xdr:row>
      <xdr:rowOff>24486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66413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118567</xdr:rowOff>
    </xdr:from>
    <xdr:to>
      <xdr:col>26</xdr:col>
      <xdr:colOff>101600</xdr:colOff>
      <xdr:row>18</xdr:row>
      <xdr:rowOff>48717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33494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145329</xdr:rowOff>
    </xdr:from>
    <xdr:to>
      <xdr:col>22</xdr:col>
      <xdr:colOff>165100</xdr:colOff>
      <xdr:row>18</xdr:row>
      <xdr:rowOff>75479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60256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154777</xdr:rowOff>
    </xdr:from>
    <xdr:to>
      <xdr:col>19</xdr:col>
      <xdr:colOff>38100</xdr:colOff>
      <xdr:row>18</xdr:row>
      <xdr:rowOff>84927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69704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11567</xdr:rowOff>
    </xdr:from>
    <xdr:to>
      <xdr:col>15</xdr:col>
      <xdr:colOff>101600</xdr:colOff>
      <xdr:row>18</xdr:row>
      <xdr:rowOff>113167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78112</xdr:rowOff>
    </xdr:from>
    <xdr:to>
      <xdr:col>29</xdr:col>
      <xdr:colOff>127000</xdr:colOff>
      <xdr:row>35</xdr:row>
      <xdr:rowOff>193621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8462"/>
          <a:ext cx="647700" cy="11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193621</xdr:rowOff>
    </xdr:from>
    <xdr:to>
      <xdr:col>26</xdr:col>
      <xdr:colOff>50800</xdr:colOff>
      <xdr:row>35</xdr:row>
      <xdr:rowOff>248941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3971"/>
          <a:ext cx="698500" cy="55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248941</xdr:rowOff>
    </xdr:from>
    <xdr:to>
      <xdr:col>22</xdr:col>
      <xdr:colOff>114300</xdr:colOff>
      <xdr:row>35</xdr:row>
      <xdr:rowOff>284962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59291"/>
          <a:ext cx="6985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284962</xdr:rowOff>
    </xdr:from>
    <xdr:to>
      <xdr:col>18</xdr:col>
      <xdr:colOff>177800</xdr:colOff>
      <xdr:row>35</xdr:row>
      <xdr:rowOff>335483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5312"/>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27312</xdr:rowOff>
    </xdr:from>
    <xdr:to>
      <xdr:col>29</xdr:col>
      <xdr:colOff>177800</xdr:colOff>
      <xdr:row>35</xdr:row>
      <xdr:rowOff>128912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215289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142821</xdr:rowOff>
    </xdr:from>
    <xdr:to>
      <xdr:col>26</xdr:col>
      <xdr:colOff>101600</xdr:colOff>
      <xdr:row>35</xdr:row>
      <xdr:rowOff>244421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198141</xdr:rowOff>
    </xdr:from>
    <xdr:to>
      <xdr:col>22</xdr:col>
      <xdr:colOff>165100</xdr:colOff>
      <xdr:row>35</xdr:row>
      <xdr:rowOff>299741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309918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234162</xdr:rowOff>
    </xdr:from>
    <xdr:to>
      <xdr:col>19</xdr:col>
      <xdr:colOff>38100</xdr:colOff>
      <xdr:row>35</xdr:row>
      <xdr:rowOff>335762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284683</xdr:rowOff>
    </xdr:from>
    <xdr:to>
      <xdr:col>15</xdr:col>
      <xdr:colOff>101600</xdr:colOff>
      <xdr:row>36</xdr:row>
      <xdr:rowOff>43383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28160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47,472
47,176
195.40
28,281,224
26,608,926
1,412,499
13,943,373
26,751,408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305</xdr:rowOff>
    </xdr:from>
    <xdr:to>
      <xdr:col>24</xdr:col>
      <xdr:colOff>63500</xdr:colOff>
      <xdr:row>36</xdr:row>
      <xdr:rowOff>39408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505"/>
          <a:ext cx="8382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39408</xdr:rowOff>
    </xdr:from>
    <xdr:to>
      <xdr:col>19</xdr:col>
      <xdr:colOff>177800</xdr:colOff>
      <xdr:row>36</xdr:row>
      <xdr:rowOff>44158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1608"/>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44158</xdr:rowOff>
    </xdr:from>
    <xdr:to>
      <xdr:col>15</xdr:col>
      <xdr:colOff>50800</xdr:colOff>
      <xdr:row>36</xdr:row>
      <xdr:rowOff>55702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635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55702</xdr:rowOff>
    </xdr:from>
    <xdr:to>
      <xdr:col>10</xdr:col>
      <xdr:colOff>114300</xdr:colOff>
      <xdr:row>36</xdr:row>
      <xdr:rowOff>149047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7902"/>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120955</xdr:rowOff>
    </xdr:from>
    <xdr:to>
      <xdr:col>24</xdr:col>
      <xdr:colOff>114300</xdr:colOff>
      <xdr:row>36</xdr:row>
      <xdr:rowOff>51105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99382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160058</xdr:rowOff>
    </xdr:from>
    <xdr:to>
      <xdr:col>20</xdr:col>
      <xdr:colOff>38100</xdr:colOff>
      <xdr:row>36</xdr:row>
      <xdr:rowOff>90208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81335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164808</xdr:rowOff>
    </xdr:from>
    <xdr:to>
      <xdr:col>15</xdr:col>
      <xdr:colOff>101600</xdr:colOff>
      <xdr:row>36</xdr:row>
      <xdr:rowOff>94958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86085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4902</xdr:rowOff>
    </xdr:from>
    <xdr:to>
      <xdr:col>10</xdr:col>
      <xdr:colOff>165100</xdr:colOff>
      <xdr:row>36</xdr:row>
      <xdr:rowOff>106502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97629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98247</xdr:rowOff>
    </xdr:from>
    <xdr:to>
      <xdr:col>6</xdr:col>
      <xdr:colOff>38100</xdr:colOff>
      <xdr:row>37</xdr:row>
      <xdr:rowOff>28397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19524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93413</xdr:rowOff>
    </xdr:from>
    <xdr:to>
      <xdr:col>24</xdr:col>
      <xdr:colOff>63500</xdr:colOff>
      <xdr:row>57</xdr:row>
      <xdr:rowOff>139627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6063"/>
          <a:ext cx="8382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18030</xdr:rowOff>
    </xdr:from>
    <xdr:to>
      <xdr:col>19</xdr:col>
      <xdr:colOff>177800</xdr:colOff>
      <xdr:row>57</xdr:row>
      <xdr:rowOff>93413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90680"/>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16539</xdr:rowOff>
    </xdr:from>
    <xdr:to>
      <xdr:col>15</xdr:col>
      <xdr:colOff>50800</xdr:colOff>
      <xdr:row>57</xdr:row>
      <xdr:rowOff>18030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8918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11135</xdr:rowOff>
    </xdr:from>
    <xdr:to>
      <xdr:col>10</xdr:col>
      <xdr:colOff>114300</xdr:colOff>
      <xdr:row>57</xdr:row>
      <xdr:rowOff>16539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83785"/>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88827</xdr:rowOff>
    </xdr:from>
    <xdr:to>
      <xdr:col>24</xdr:col>
      <xdr:colOff>114300</xdr:colOff>
      <xdr:row>58</xdr:row>
      <xdr:rowOff>18977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67254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42613</xdr:rowOff>
    </xdr:from>
    <xdr:to>
      <xdr:col>20</xdr:col>
      <xdr:colOff>38100</xdr:colOff>
      <xdr:row>57</xdr:row>
      <xdr:rowOff>144213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135340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138680</xdr:rowOff>
    </xdr:from>
    <xdr:to>
      <xdr:col>15</xdr:col>
      <xdr:colOff>101600</xdr:colOff>
      <xdr:row>57</xdr:row>
      <xdr:rowOff>68830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85357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137189</xdr:rowOff>
    </xdr:from>
    <xdr:to>
      <xdr:col>10</xdr:col>
      <xdr:colOff>165100</xdr:colOff>
      <xdr:row>57</xdr:row>
      <xdr:rowOff>67339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83866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131785</xdr:rowOff>
    </xdr:from>
    <xdr:to>
      <xdr:col>6</xdr:col>
      <xdr:colOff>38100</xdr:colOff>
      <xdr:row>57</xdr:row>
      <xdr:rowOff>61935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78462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97203</xdr:rowOff>
    </xdr:from>
    <xdr:to>
      <xdr:col>24</xdr:col>
      <xdr:colOff>63500</xdr:colOff>
      <xdr:row>78</xdr:row>
      <xdr:rowOff>97272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0303"/>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95465</xdr:rowOff>
    </xdr:from>
    <xdr:to>
      <xdr:col>19</xdr:col>
      <xdr:colOff>177800</xdr:colOff>
      <xdr:row>78</xdr:row>
      <xdr:rowOff>97203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6856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95465</xdr:rowOff>
    </xdr:from>
    <xdr:to>
      <xdr:col>15</xdr:col>
      <xdr:colOff>50800</xdr:colOff>
      <xdr:row>78</xdr:row>
      <xdr:rowOff>100290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8565"/>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86573</xdr:rowOff>
    </xdr:from>
    <xdr:to>
      <xdr:col>10</xdr:col>
      <xdr:colOff>114300</xdr:colOff>
      <xdr:row>78</xdr:row>
      <xdr:rowOff>100290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967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46472</xdr:rowOff>
    </xdr:from>
    <xdr:to>
      <xdr:col>24</xdr:col>
      <xdr:colOff>114300</xdr:colOff>
      <xdr:row>78</xdr:row>
      <xdr:rowOff>148072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46403</xdr:rowOff>
    </xdr:from>
    <xdr:to>
      <xdr:col>20</xdr:col>
      <xdr:colOff>38100</xdr:colOff>
      <xdr:row>78</xdr:row>
      <xdr:rowOff>148003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139130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44665</xdr:rowOff>
    </xdr:from>
    <xdr:to>
      <xdr:col>15</xdr:col>
      <xdr:colOff>101600</xdr:colOff>
      <xdr:row>78</xdr:row>
      <xdr:rowOff>146265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49490</xdr:rowOff>
    </xdr:from>
    <xdr:to>
      <xdr:col>10</xdr:col>
      <xdr:colOff>165100</xdr:colOff>
      <xdr:row>78</xdr:row>
      <xdr:rowOff>151090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142217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35773</xdr:rowOff>
    </xdr:from>
    <xdr:to>
      <xdr:col>6</xdr:col>
      <xdr:colOff>38100</xdr:colOff>
      <xdr:row>78</xdr:row>
      <xdr:rowOff>137373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149543</xdr:rowOff>
    </xdr:from>
    <xdr:to>
      <xdr:col>24</xdr:col>
      <xdr:colOff>63500</xdr:colOff>
      <xdr:row>93</xdr:row>
      <xdr:rowOff>142863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22943"/>
          <a:ext cx="8382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86195</xdr:rowOff>
    </xdr:from>
    <xdr:to>
      <xdr:col>19</xdr:col>
      <xdr:colOff>177800</xdr:colOff>
      <xdr:row>93</xdr:row>
      <xdr:rowOff>142863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59595"/>
          <a:ext cx="889000" cy="2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86195</xdr:rowOff>
    </xdr:from>
    <xdr:to>
      <xdr:col>15</xdr:col>
      <xdr:colOff>50800</xdr:colOff>
      <xdr:row>94</xdr:row>
      <xdr:rowOff>106947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59595"/>
          <a:ext cx="889000" cy="3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106947</xdr:rowOff>
    </xdr:from>
    <xdr:to>
      <xdr:col>10</xdr:col>
      <xdr:colOff>114300</xdr:colOff>
      <xdr:row>94</xdr:row>
      <xdr:rowOff>165557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23247"/>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98743</xdr:rowOff>
    </xdr:from>
    <xdr:to>
      <xdr:col>24</xdr:col>
      <xdr:colOff>114300</xdr:colOff>
      <xdr:row>93</xdr:row>
      <xdr:rowOff>28893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121620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92063</xdr:rowOff>
    </xdr:from>
    <xdr:to>
      <xdr:col>20</xdr:col>
      <xdr:colOff>38100</xdr:colOff>
      <xdr:row>94</xdr:row>
      <xdr:rowOff>22213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38740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35395</xdr:rowOff>
    </xdr:from>
    <xdr:to>
      <xdr:col>15</xdr:col>
      <xdr:colOff>101600</xdr:colOff>
      <xdr:row>92</xdr:row>
      <xdr:rowOff>136995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153522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8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56147</xdr:rowOff>
    </xdr:from>
    <xdr:to>
      <xdr:col>10</xdr:col>
      <xdr:colOff>165100</xdr:colOff>
      <xdr:row>94</xdr:row>
      <xdr:rowOff>157747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2824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114757</xdr:rowOff>
    </xdr:from>
    <xdr:to>
      <xdr:col>6</xdr:col>
      <xdr:colOff>38100</xdr:colOff>
      <xdr:row>95</xdr:row>
      <xdr:rowOff>44907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61434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0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151979</xdr:rowOff>
    </xdr:from>
    <xdr:to>
      <xdr:col>55</xdr:col>
      <xdr:colOff>0</xdr:colOff>
      <xdr:row>36</xdr:row>
      <xdr:rowOff>80025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52729"/>
          <a:ext cx="8382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151979</xdr:rowOff>
    </xdr:from>
    <xdr:to>
      <xdr:col>50</xdr:col>
      <xdr:colOff>114300</xdr:colOff>
      <xdr:row>35</xdr:row>
      <xdr:rowOff>168961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52729"/>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41691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23364</xdr:rowOff>
    </xdr:from>
    <xdr:to>
      <xdr:col>45</xdr:col>
      <xdr:colOff>177800</xdr:colOff>
      <xdr:row>35</xdr:row>
      <xdr:rowOff>168961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66864"/>
          <a:ext cx="889000" cy="100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101868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7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23364</xdr:rowOff>
    </xdr:from>
    <xdr:to>
      <xdr:col>41</xdr:col>
      <xdr:colOff>50800</xdr:colOff>
      <xdr:row>36</xdr:row>
      <xdr:rowOff>145143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66864"/>
          <a:ext cx="889000" cy="11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29225</xdr:rowOff>
    </xdr:from>
    <xdr:to>
      <xdr:col>55</xdr:col>
      <xdr:colOff>50800</xdr:colOff>
      <xdr:row>36</xdr:row>
      <xdr:rowOff>130825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7652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101179</xdr:rowOff>
    </xdr:from>
    <xdr:to>
      <xdr:col>50</xdr:col>
      <xdr:colOff>165100</xdr:colOff>
      <xdr:row>36</xdr:row>
      <xdr:rowOff>31329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47856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118161</xdr:rowOff>
    </xdr:from>
    <xdr:to>
      <xdr:col>46</xdr:col>
      <xdr:colOff>38100</xdr:colOff>
      <xdr:row>36</xdr:row>
      <xdr:rowOff>48311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64838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144014</xdr:rowOff>
    </xdr:from>
    <xdr:to>
      <xdr:col>41</xdr:col>
      <xdr:colOff>101600</xdr:colOff>
      <xdr:row>30</xdr:row>
      <xdr:rowOff>74164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65291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0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94343</xdr:rowOff>
    </xdr:from>
    <xdr:to>
      <xdr:col>36</xdr:col>
      <xdr:colOff>165100</xdr:colOff>
      <xdr:row>37</xdr:row>
      <xdr:rowOff>24493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41020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92661</xdr:rowOff>
    </xdr:from>
    <xdr:to>
      <xdr:col>55</xdr:col>
      <xdr:colOff>0</xdr:colOff>
      <xdr:row>57</xdr:row>
      <xdr:rowOff>53773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22411"/>
          <a:ext cx="838200" cy="3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39580</xdr:rowOff>
    </xdr:from>
    <xdr:to>
      <xdr:col>50</xdr:col>
      <xdr:colOff>114300</xdr:colOff>
      <xdr:row>55</xdr:row>
      <xdr:rowOff>92661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69330"/>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39580</xdr:rowOff>
    </xdr:from>
    <xdr:to>
      <xdr:col>45</xdr:col>
      <xdr:colOff>177800</xdr:colOff>
      <xdr:row>56</xdr:row>
      <xdr:rowOff>146003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69330"/>
          <a:ext cx="889000" cy="2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146003</xdr:rowOff>
    </xdr:from>
    <xdr:to>
      <xdr:col>41</xdr:col>
      <xdr:colOff>50800</xdr:colOff>
      <xdr:row>57</xdr:row>
      <xdr:rowOff>75307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47203"/>
          <a:ext cx="889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2973</xdr:rowOff>
    </xdr:from>
    <xdr:to>
      <xdr:col>55</xdr:col>
      <xdr:colOff>50800</xdr:colOff>
      <xdr:row>57</xdr:row>
      <xdr:rowOff>104573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152850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41861</xdr:rowOff>
    </xdr:from>
    <xdr:to>
      <xdr:col>50</xdr:col>
      <xdr:colOff>165100</xdr:colOff>
      <xdr:row>55</xdr:row>
      <xdr:rowOff>143461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159988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24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160230</xdr:rowOff>
    </xdr:from>
    <xdr:to>
      <xdr:col>46</xdr:col>
      <xdr:colOff>38100</xdr:colOff>
      <xdr:row>55</xdr:row>
      <xdr:rowOff>90380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106907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95203</xdr:rowOff>
    </xdr:from>
    <xdr:to>
      <xdr:col>41</xdr:col>
      <xdr:colOff>101600</xdr:colOff>
      <xdr:row>57</xdr:row>
      <xdr:rowOff>25353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24507</xdr:rowOff>
    </xdr:from>
    <xdr:to>
      <xdr:col>36</xdr:col>
      <xdr:colOff>165100</xdr:colOff>
      <xdr:row>57</xdr:row>
      <xdr:rowOff>126107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117234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83224</xdr:rowOff>
    </xdr:from>
    <xdr:to>
      <xdr:col>55</xdr:col>
      <xdr:colOff>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27774"/>
          <a:ext cx="8382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75212</xdr:rowOff>
    </xdr:from>
    <xdr:to>
      <xdr:col>50</xdr:col>
      <xdr:colOff>114300</xdr:colOff>
      <xdr:row>79</xdr:row>
      <xdr:rowOff>83224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19762"/>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75212</xdr:rowOff>
    </xdr:from>
    <xdr:to>
      <xdr:col>45</xdr:col>
      <xdr:colOff>177800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9762"/>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32424</xdr:rowOff>
    </xdr:from>
    <xdr:to>
      <xdr:col>50</xdr:col>
      <xdr:colOff>165100</xdr:colOff>
      <xdr:row>79</xdr:row>
      <xdr:rowOff>134024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125151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24412</xdr:rowOff>
    </xdr:from>
    <xdr:to>
      <xdr:col>46</xdr:col>
      <xdr:colOff>38100</xdr:colOff>
      <xdr:row>79</xdr:row>
      <xdr:rowOff>126012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117139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6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91567</xdr:rowOff>
    </xdr:from>
    <xdr:to>
      <xdr:col>55</xdr:col>
      <xdr:colOff>0</xdr:colOff>
      <xdr:row>96</xdr:row>
      <xdr:rowOff>3035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5864967"/>
          <a:ext cx="838200" cy="5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91567</xdr:rowOff>
    </xdr:from>
    <xdr:to>
      <xdr:col>50</xdr:col>
      <xdr:colOff>114300</xdr:colOff>
      <xdr:row>92</xdr:row>
      <xdr:rowOff>164885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5864967"/>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164885</xdr:rowOff>
    </xdr:from>
    <xdr:to>
      <xdr:col>45</xdr:col>
      <xdr:colOff>177800</xdr:colOff>
      <xdr:row>95</xdr:row>
      <xdr:rowOff>79730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938285"/>
          <a:ext cx="889000" cy="4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79730</xdr:rowOff>
    </xdr:from>
    <xdr:to>
      <xdr:col>41</xdr:col>
      <xdr:colOff>50800</xdr:colOff>
      <xdr:row>96</xdr:row>
      <xdr:rowOff>46393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367480"/>
          <a:ext cx="8890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123685</xdr:rowOff>
    </xdr:from>
    <xdr:to>
      <xdr:col>55</xdr:col>
      <xdr:colOff>50800</xdr:colOff>
      <xdr:row>96</xdr:row>
      <xdr:rowOff>53835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146562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40767</xdr:rowOff>
    </xdr:from>
    <xdr:to>
      <xdr:col>50</xdr:col>
      <xdr:colOff>165100</xdr:colOff>
      <xdr:row>92</xdr:row>
      <xdr:rowOff>142367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8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158894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114085</xdr:rowOff>
    </xdr:from>
    <xdr:to>
      <xdr:col>46</xdr:col>
      <xdr:colOff>38100</xdr:colOff>
      <xdr:row>93</xdr:row>
      <xdr:rowOff>44235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8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60762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6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28930</xdr:rowOff>
    </xdr:from>
    <xdr:to>
      <xdr:col>41</xdr:col>
      <xdr:colOff>101600</xdr:colOff>
      <xdr:row>95</xdr:row>
      <xdr:rowOff>130530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147057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167043</xdr:rowOff>
    </xdr:from>
    <xdr:to>
      <xdr:col>36</xdr:col>
      <xdr:colOff>165100</xdr:colOff>
      <xdr:row>96</xdr:row>
      <xdr:rowOff>97193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88320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5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102857</xdr:rowOff>
    </xdr:from>
    <xdr:to>
      <xdr:col>85</xdr:col>
      <xdr:colOff>127000</xdr:colOff>
      <xdr:row>37</xdr:row>
      <xdr:rowOff>149911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5760707"/>
          <a:ext cx="838200" cy="7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102857</xdr:rowOff>
    </xdr:from>
    <xdr:to>
      <xdr:col>81</xdr:col>
      <xdr:colOff>50800</xdr:colOff>
      <xdr:row>36</xdr:row>
      <xdr:rowOff>21476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760707"/>
          <a:ext cx="889000" cy="4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148234</xdr:rowOff>
    </xdr:from>
    <xdr:to>
      <xdr:col>76</xdr:col>
      <xdr:colOff>114300</xdr:colOff>
      <xdr:row>36</xdr:row>
      <xdr:rowOff>21476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5634634"/>
          <a:ext cx="889000" cy="5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148234</xdr:rowOff>
    </xdr:from>
    <xdr:to>
      <xdr:col>71</xdr:col>
      <xdr:colOff>177800</xdr:colOff>
      <xdr:row>36</xdr:row>
      <xdr:rowOff>71577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634634"/>
          <a:ext cx="889000" cy="6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99111</xdr:rowOff>
    </xdr:from>
    <xdr:to>
      <xdr:col>85</xdr:col>
      <xdr:colOff>177800</xdr:colOff>
      <xdr:row>38</xdr:row>
      <xdr:rowOff>29260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42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121988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52057</xdr:rowOff>
    </xdr:from>
    <xdr:to>
      <xdr:col>81</xdr:col>
      <xdr:colOff>101600</xdr:colOff>
      <xdr:row>33</xdr:row>
      <xdr:rowOff>153657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7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170184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54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142126</xdr:rowOff>
    </xdr:from>
    <xdr:to>
      <xdr:col>76</xdr:col>
      <xdr:colOff>165100</xdr:colOff>
      <xdr:row>36</xdr:row>
      <xdr:rowOff>72276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1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88803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91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97434</xdr:rowOff>
    </xdr:from>
    <xdr:to>
      <xdr:col>72</xdr:col>
      <xdr:colOff>38100</xdr:colOff>
      <xdr:row>33</xdr:row>
      <xdr:rowOff>27584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5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44111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3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20777</xdr:rowOff>
    </xdr:from>
    <xdr:to>
      <xdr:col>67</xdr:col>
      <xdr:colOff>101600</xdr:colOff>
      <xdr:row>36</xdr:row>
      <xdr:rowOff>122377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138904</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9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50241</xdr:rowOff>
    </xdr:from>
    <xdr:to>
      <xdr:col>85</xdr:col>
      <xdr:colOff>127000</xdr:colOff>
      <xdr:row>74</xdr:row>
      <xdr:rowOff>84277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37541"/>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84277</xdr:rowOff>
    </xdr:from>
    <xdr:to>
      <xdr:col>81</xdr:col>
      <xdr:colOff>50800</xdr:colOff>
      <xdr:row>74</xdr:row>
      <xdr:rowOff>120561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71577"/>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120561</xdr:rowOff>
    </xdr:from>
    <xdr:to>
      <xdr:col>76</xdr:col>
      <xdr:colOff>114300</xdr:colOff>
      <xdr:row>74</xdr:row>
      <xdr:rowOff>142354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07861"/>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142354</xdr:rowOff>
    </xdr:from>
    <xdr:to>
      <xdr:col>71</xdr:col>
      <xdr:colOff>177800</xdr:colOff>
      <xdr:row>75</xdr:row>
      <xdr:rowOff>1092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29654"/>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170891</xdr:rowOff>
    </xdr:from>
    <xdr:to>
      <xdr:col>85</xdr:col>
      <xdr:colOff>177800</xdr:colOff>
      <xdr:row>74</xdr:row>
      <xdr:rowOff>101041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22318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33477</xdr:rowOff>
    </xdr:from>
    <xdr:to>
      <xdr:col>81</xdr:col>
      <xdr:colOff>101600</xdr:colOff>
      <xdr:row>74</xdr:row>
      <xdr:rowOff>135077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151604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69761</xdr:rowOff>
    </xdr:from>
    <xdr:to>
      <xdr:col>76</xdr:col>
      <xdr:colOff>165100</xdr:colOff>
      <xdr:row>74</xdr:row>
      <xdr:rowOff>171361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16438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91554</xdr:rowOff>
    </xdr:from>
    <xdr:to>
      <xdr:col>72</xdr:col>
      <xdr:colOff>38100</xdr:colOff>
      <xdr:row>75</xdr:row>
      <xdr:rowOff>21704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38231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121742</xdr:rowOff>
    </xdr:from>
    <xdr:to>
      <xdr:col>67</xdr:col>
      <xdr:colOff>101600</xdr:colOff>
      <xdr:row>75</xdr:row>
      <xdr:rowOff>51892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68419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76702</xdr:rowOff>
    </xdr:from>
    <xdr:to>
      <xdr:col>85</xdr:col>
      <xdr:colOff>127000</xdr:colOff>
      <xdr:row>98</xdr:row>
      <xdr:rowOff>108821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8802"/>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76702</xdr:rowOff>
    </xdr:from>
    <xdr:to>
      <xdr:col>81</xdr:col>
      <xdr:colOff>50800</xdr:colOff>
      <xdr:row>98</xdr:row>
      <xdr:rowOff>97551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8802"/>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44149</xdr:rowOff>
    </xdr:from>
    <xdr:to>
      <xdr:col>76</xdr:col>
      <xdr:colOff>114300</xdr:colOff>
      <xdr:row>98</xdr:row>
      <xdr:rowOff>97551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6249"/>
          <a:ext cx="889000" cy="5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44149</xdr:rowOff>
    </xdr:from>
    <xdr:to>
      <xdr:col>71</xdr:col>
      <xdr:colOff>177800</xdr:colOff>
      <xdr:row>98</xdr:row>
      <xdr:rowOff>97241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46249"/>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58021</xdr:rowOff>
    </xdr:from>
    <xdr:to>
      <xdr:col>85</xdr:col>
      <xdr:colOff>177800</xdr:colOff>
      <xdr:row>98</xdr:row>
      <xdr:rowOff>159621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144398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25902</xdr:rowOff>
    </xdr:from>
    <xdr:to>
      <xdr:col>81</xdr:col>
      <xdr:colOff>101600</xdr:colOff>
      <xdr:row>98</xdr:row>
      <xdr:rowOff>127502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46751</xdr:rowOff>
    </xdr:from>
    <xdr:to>
      <xdr:col>76</xdr:col>
      <xdr:colOff>165100</xdr:colOff>
      <xdr:row>98</xdr:row>
      <xdr:rowOff>148351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139478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164799</xdr:rowOff>
    </xdr:from>
    <xdr:to>
      <xdr:col>72</xdr:col>
      <xdr:colOff>38100</xdr:colOff>
      <xdr:row>98</xdr:row>
      <xdr:rowOff>94949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86076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46441</xdr:rowOff>
    </xdr:from>
    <xdr:to>
      <xdr:col>67</xdr:col>
      <xdr:colOff>101600</xdr:colOff>
      <xdr:row>98</xdr:row>
      <xdr:rowOff>148041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139168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46334</xdr:rowOff>
    </xdr:from>
    <xdr:to>
      <xdr:col>116</xdr:col>
      <xdr:colOff>63500</xdr:colOff>
      <xdr:row>39</xdr:row>
      <xdr:rowOff>57665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32884"/>
          <a:ext cx="8382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36961</xdr:rowOff>
    </xdr:from>
    <xdr:to>
      <xdr:col>111</xdr:col>
      <xdr:colOff>177800</xdr:colOff>
      <xdr:row>39</xdr:row>
      <xdr:rowOff>57665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2351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36961</xdr:rowOff>
    </xdr:from>
    <xdr:to>
      <xdr:col>107</xdr:col>
      <xdr:colOff>50800</xdr:colOff>
      <xdr:row>39</xdr:row>
      <xdr:rowOff>94633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23511"/>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87154</xdr:rowOff>
    </xdr:from>
    <xdr:to>
      <xdr:col>102</xdr:col>
      <xdr:colOff>114300</xdr:colOff>
      <xdr:row>39</xdr:row>
      <xdr:rowOff>94633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73704"/>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166984</xdr:rowOff>
    </xdr:from>
    <xdr:to>
      <xdr:col>116</xdr:col>
      <xdr:colOff>114300</xdr:colOff>
      <xdr:row>39</xdr:row>
      <xdr:rowOff>97134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81911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6865</xdr:rowOff>
    </xdr:from>
    <xdr:to>
      <xdr:col>112</xdr:col>
      <xdr:colOff>38100</xdr:colOff>
      <xdr:row>39</xdr:row>
      <xdr:rowOff>108465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99592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157611</xdr:rowOff>
    </xdr:from>
    <xdr:to>
      <xdr:col>107</xdr:col>
      <xdr:colOff>101600</xdr:colOff>
      <xdr:row>39</xdr:row>
      <xdr:rowOff>87761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78888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136560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2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36354</xdr:rowOff>
    </xdr:from>
    <xdr:to>
      <xdr:col>98</xdr:col>
      <xdr:colOff>38100</xdr:colOff>
      <xdr:row>39</xdr:row>
      <xdr:rowOff>137954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129081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81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64224</xdr:rowOff>
    </xdr:from>
    <xdr:to>
      <xdr:col>116</xdr:col>
      <xdr:colOff>63500</xdr:colOff>
      <xdr:row>58</xdr:row>
      <xdr:rowOff>67348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08324"/>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51841</xdr:rowOff>
    </xdr:from>
    <xdr:to>
      <xdr:col>111</xdr:col>
      <xdr:colOff>177800</xdr:colOff>
      <xdr:row>58</xdr:row>
      <xdr:rowOff>67348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9594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51841</xdr:rowOff>
    </xdr:from>
    <xdr:to>
      <xdr:col>107</xdr:col>
      <xdr:colOff>50800</xdr:colOff>
      <xdr:row>58</xdr:row>
      <xdr:rowOff>67081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9594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32220</xdr:rowOff>
    </xdr:from>
    <xdr:to>
      <xdr:col>102</xdr:col>
      <xdr:colOff>114300</xdr:colOff>
      <xdr:row>58</xdr:row>
      <xdr:rowOff>67081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7632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13424</xdr:rowOff>
    </xdr:from>
    <xdr:to>
      <xdr:col>116</xdr:col>
      <xdr:colOff>114300</xdr:colOff>
      <xdr:row>58</xdr:row>
      <xdr:rowOff>115024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163301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3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16548</xdr:rowOff>
    </xdr:from>
    <xdr:to>
      <xdr:col>112</xdr:col>
      <xdr:colOff>38100</xdr:colOff>
      <xdr:row>58</xdr:row>
      <xdr:rowOff>118148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109275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5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1041</xdr:rowOff>
    </xdr:from>
    <xdr:to>
      <xdr:col>107</xdr:col>
      <xdr:colOff>101600</xdr:colOff>
      <xdr:row>58</xdr:row>
      <xdr:rowOff>102641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93768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3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16281</xdr:rowOff>
    </xdr:from>
    <xdr:to>
      <xdr:col>102</xdr:col>
      <xdr:colOff>165100</xdr:colOff>
      <xdr:row>58</xdr:row>
      <xdr:rowOff>117881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109008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152870</xdr:rowOff>
    </xdr:from>
    <xdr:to>
      <xdr:col>98</xdr:col>
      <xdr:colOff>38100</xdr:colOff>
      <xdr:row>58</xdr:row>
      <xdr:rowOff>83020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74147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69310</xdr:rowOff>
    </xdr:from>
    <xdr:to>
      <xdr:col>116</xdr:col>
      <xdr:colOff>63500</xdr:colOff>
      <xdr:row>76</xdr:row>
      <xdr:rowOff>106820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99510"/>
          <a:ext cx="8382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72110</xdr:rowOff>
    </xdr:from>
    <xdr:to>
      <xdr:col>111</xdr:col>
      <xdr:colOff>177800</xdr:colOff>
      <xdr:row>76</xdr:row>
      <xdr:rowOff>106820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02310"/>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72110</xdr:rowOff>
    </xdr:from>
    <xdr:to>
      <xdr:col>107</xdr:col>
      <xdr:colOff>50800</xdr:colOff>
      <xdr:row>76</xdr:row>
      <xdr:rowOff>79254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0231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79254</xdr:rowOff>
    </xdr:from>
    <xdr:to>
      <xdr:col>102</xdr:col>
      <xdr:colOff>114300</xdr:colOff>
      <xdr:row>76</xdr:row>
      <xdr:rowOff>91960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0945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18510</xdr:rowOff>
    </xdr:from>
    <xdr:to>
      <xdr:col>116</xdr:col>
      <xdr:colOff>114300</xdr:colOff>
      <xdr:row>76</xdr:row>
      <xdr:rowOff>120110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41387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56020</xdr:rowOff>
    </xdr:from>
    <xdr:to>
      <xdr:col>112</xdr:col>
      <xdr:colOff>38100</xdr:colOff>
      <xdr:row>76</xdr:row>
      <xdr:rowOff>157620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148747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21310</xdr:rowOff>
    </xdr:from>
    <xdr:to>
      <xdr:col>107</xdr:col>
      <xdr:colOff>101600</xdr:colOff>
      <xdr:row>76</xdr:row>
      <xdr:rowOff>122910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139437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28454</xdr:rowOff>
    </xdr:from>
    <xdr:to>
      <xdr:col>102</xdr:col>
      <xdr:colOff>165100</xdr:colOff>
      <xdr:row>76</xdr:row>
      <xdr:rowOff>130054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146581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41160</xdr:rowOff>
    </xdr:from>
    <xdr:to>
      <xdr:col>98</xdr:col>
      <xdr:colOff>38100</xdr:colOff>
      <xdr:row>76</xdr:row>
      <xdr:rowOff>142760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133887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73,976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80,168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79,188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90,328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円）と比較して、特に低い状況である。今後も適正な人事配置を行い、定員適正化に努める。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146,225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139,121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101,344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円）と比較して、高い状況である。社会保障関係経費は増加傾向にあり、引き続き注視が必要である。</a:t>
          </a: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78,982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54,618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円）より高く、佐賀県平均（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83,608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85,053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円）と比較して低い状況にある。前年度からの主な減少要因は、電力・ガス・食料品等価格高騰重点支援給付金事業、商工業再建事業補助金、武雄市事業継続支援金等の事業終了によるものである。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46,546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円の大幅減となった。前年度からの主な減少要因は、新体育館建設工事や駅広場整備工事、武雄温泉駅在来線観光交流センター等改修工事等の大型事業が終了・縮小したためである。</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47,472
47,176
195.40
28,281,224
26,608,926
1,412,499
13,943,373
26,751,408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49022</xdr:rowOff>
    </xdr:from>
    <xdr:to>
      <xdr:col>24</xdr:col>
      <xdr:colOff>63500</xdr:colOff>
      <xdr:row>35</xdr:row>
      <xdr:rowOff>164846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977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132461</xdr:rowOff>
    </xdr:from>
    <xdr:to>
      <xdr:col>19</xdr:col>
      <xdr:colOff>177800</xdr:colOff>
      <xdr:row>35</xdr:row>
      <xdr:rowOff>164846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32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124460</xdr:rowOff>
    </xdr:from>
    <xdr:to>
      <xdr:col>15</xdr:col>
      <xdr:colOff>50800</xdr:colOff>
      <xdr:row>35</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52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44069</xdr:rowOff>
    </xdr:from>
    <xdr:to>
      <xdr:col>10</xdr:col>
      <xdr:colOff>114300</xdr:colOff>
      <xdr:row>35</xdr:row>
      <xdr:rowOff>124460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481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169672</xdr:rowOff>
    </xdr:from>
    <xdr:to>
      <xdr:col>24</xdr:col>
      <xdr:colOff>114300</xdr:colOff>
      <xdr:row>35</xdr:row>
      <xdr:rowOff>99822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21099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114046</xdr:rowOff>
    </xdr:from>
    <xdr:to>
      <xdr:col>20</xdr:col>
      <xdr:colOff>38100</xdr:colOff>
      <xdr:row>36</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35323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81661</xdr:rowOff>
    </xdr:from>
    <xdr:to>
      <xdr:col>15</xdr:col>
      <xdr:colOff>101600</xdr:colOff>
      <xdr:row>36</xdr:row>
      <xdr:rowOff>11811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73660</xdr:rowOff>
    </xdr:from>
    <xdr:to>
      <xdr:col>10</xdr:col>
      <xdr:colOff>165100</xdr:colOff>
      <xdr:row>36</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164719</xdr:rowOff>
    </xdr:from>
    <xdr:to>
      <xdr:col>6</xdr:col>
      <xdr:colOff>38100</xdr:colOff>
      <xdr:row>35</xdr:row>
      <xdr:rowOff>94869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111396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135589</xdr:rowOff>
    </xdr:from>
    <xdr:to>
      <xdr:col>24</xdr:col>
      <xdr:colOff>63500</xdr:colOff>
      <xdr:row>57</xdr:row>
      <xdr:rowOff>145388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8239"/>
          <a:ext cx="8382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133436</xdr:rowOff>
    </xdr:from>
    <xdr:to>
      <xdr:col>19</xdr:col>
      <xdr:colOff>177800</xdr:colOff>
      <xdr:row>57</xdr:row>
      <xdr:rowOff>135589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608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28475</xdr:rowOff>
    </xdr:from>
    <xdr:to>
      <xdr:col>15</xdr:col>
      <xdr:colOff>50800</xdr:colOff>
      <xdr:row>57</xdr:row>
      <xdr:rowOff>133436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8225"/>
          <a:ext cx="889000" cy="4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28475</xdr:rowOff>
    </xdr:from>
    <xdr:to>
      <xdr:col>10</xdr:col>
      <xdr:colOff>114300</xdr:colOff>
      <xdr:row>57</xdr:row>
      <xdr:rowOff>140626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8225"/>
          <a:ext cx="889000" cy="4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94588</xdr:rowOff>
    </xdr:from>
    <xdr:to>
      <xdr:col>24</xdr:col>
      <xdr:colOff>114300</xdr:colOff>
      <xdr:row>58</xdr:row>
      <xdr:rowOff>24738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9515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84789</xdr:rowOff>
    </xdr:from>
    <xdr:to>
      <xdr:col>20</xdr:col>
      <xdr:colOff>38100</xdr:colOff>
      <xdr:row>58</xdr:row>
      <xdr:rowOff>14939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82636</xdr:rowOff>
    </xdr:from>
    <xdr:to>
      <xdr:col>15</xdr:col>
      <xdr:colOff>101600</xdr:colOff>
      <xdr:row>58</xdr:row>
      <xdr:rowOff>12786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149125</xdr:rowOff>
    </xdr:from>
    <xdr:to>
      <xdr:col>10</xdr:col>
      <xdr:colOff>165100</xdr:colOff>
      <xdr:row>55</xdr:row>
      <xdr:rowOff>79275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70402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89826</xdr:rowOff>
    </xdr:from>
    <xdr:to>
      <xdr:col>6</xdr:col>
      <xdr:colOff>38100</xdr:colOff>
      <xdr:row>58</xdr:row>
      <xdr:rowOff>19976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136630</xdr:rowOff>
    </xdr:from>
    <xdr:to>
      <xdr:col>24</xdr:col>
      <xdr:colOff>63500</xdr:colOff>
      <xdr:row>74</xdr:row>
      <xdr:rowOff>62738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52480"/>
          <a:ext cx="838200" cy="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157411</xdr:rowOff>
    </xdr:from>
    <xdr:to>
      <xdr:col>19</xdr:col>
      <xdr:colOff>177800</xdr:colOff>
      <xdr:row>74</xdr:row>
      <xdr:rowOff>62738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01811"/>
          <a:ext cx="889000" cy="2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157411</xdr:rowOff>
    </xdr:from>
    <xdr:to>
      <xdr:col>15</xdr:col>
      <xdr:colOff>50800</xdr:colOff>
      <xdr:row>75</xdr:row>
      <xdr:rowOff>67049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01811"/>
          <a:ext cx="889000" cy="4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34392</xdr:rowOff>
    </xdr:from>
    <xdr:to>
      <xdr:col>10</xdr:col>
      <xdr:colOff>114300</xdr:colOff>
      <xdr:row>75</xdr:row>
      <xdr:rowOff>67049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93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85830</xdr:rowOff>
    </xdr:from>
    <xdr:to>
      <xdr:col>24</xdr:col>
      <xdr:colOff>114300</xdr:colOff>
      <xdr:row>74</xdr:row>
      <xdr:rowOff>15980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108707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5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11938</xdr:rowOff>
    </xdr:from>
    <xdr:to>
      <xdr:col>20</xdr:col>
      <xdr:colOff>38100</xdr:colOff>
      <xdr:row>74</xdr:row>
      <xdr:rowOff>113538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106611</xdr:rowOff>
    </xdr:from>
    <xdr:to>
      <xdr:col>15</xdr:col>
      <xdr:colOff>101600</xdr:colOff>
      <xdr:row>73</xdr:row>
      <xdr:rowOff>36761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5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53288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2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16249</xdr:rowOff>
    </xdr:from>
    <xdr:to>
      <xdr:col>10</xdr:col>
      <xdr:colOff>165100</xdr:colOff>
      <xdr:row>75</xdr:row>
      <xdr:rowOff>117849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134376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155042</xdr:rowOff>
    </xdr:from>
    <xdr:to>
      <xdr:col>6</xdr:col>
      <xdr:colOff>38100</xdr:colOff>
      <xdr:row>75</xdr:row>
      <xdr:rowOff>85192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101719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70338</xdr:rowOff>
    </xdr:from>
    <xdr:to>
      <xdr:col>24</xdr:col>
      <xdr:colOff>63500</xdr:colOff>
      <xdr:row>96</xdr:row>
      <xdr:rowOff>78835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9538"/>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72986</xdr:rowOff>
    </xdr:from>
    <xdr:to>
      <xdr:col>19</xdr:col>
      <xdr:colOff>177800</xdr:colOff>
      <xdr:row>96</xdr:row>
      <xdr:rowOff>78835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60736"/>
          <a:ext cx="889000" cy="17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72986</xdr:rowOff>
    </xdr:from>
    <xdr:to>
      <xdr:col>15</xdr:col>
      <xdr:colOff>50800</xdr:colOff>
      <xdr:row>97</xdr:row>
      <xdr:rowOff>85122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60736"/>
          <a:ext cx="889000" cy="3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69081</xdr:rowOff>
    </xdr:from>
    <xdr:to>
      <xdr:col>10</xdr:col>
      <xdr:colOff>114300</xdr:colOff>
      <xdr:row>97</xdr:row>
      <xdr:rowOff>85122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28281"/>
          <a:ext cx="889000" cy="18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19538</xdr:rowOff>
    </xdr:from>
    <xdr:to>
      <xdr:col>24</xdr:col>
      <xdr:colOff>114300</xdr:colOff>
      <xdr:row>96</xdr:row>
      <xdr:rowOff>121138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169415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28035</xdr:rowOff>
    </xdr:from>
    <xdr:to>
      <xdr:col>20</xdr:col>
      <xdr:colOff>38100</xdr:colOff>
      <xdr:row>96</xdr:row>
      <xdr:rowOff>129635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120762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7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22186</xdr:rowOff>
    </xdr:from>
    <xdr:to>
      <xdr:col>15</xdr:col>
      <xdr:colOff>101600</xdr:colOff>
      <xdr:row>95</xdr:row>
      <xdr:rowOff>123786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114913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34322</xdr:rowOff>
    </xdr:from>
    <xdr:to>
      <xdr:col>10</xdr:col>
      <xdr:colOff>165100</xdr:colOff>
      <xdr:row>97</xdr:row>
      <xdr:rowOff>135922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18281</xdr:rowOff>
    </xdr:from>
    <xdr:to>
      <xdr:col>6</xdr:col>
      <xdr:colOff>38100</xdr:colOff>
      <xdr:row>96</xdr:row>
      <xdr:rowOff>119881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111008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55118</xdr:rowOff>
    </xdr:from>
    <xdr:to>
      <xdr:col>55</xdr:col>
      <xdr:colOff>0</xdr:colOff>
      <xdr:row>38</xdr:row>
      <xdr:rowOff>95939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7021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95939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61400"/>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108676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61400"/>
          <a:ext cx="8890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20501</xdr:rowOff>
    </xdr:from>
    <xdr:to>
      <xdr:col>41</xdr:col>
      <xdr:colOff>50800</xdr:colOff>
      <xdr:row>38</xdr:row>
      <xdr:rowOff>108676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3560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xdr:rowOff>
    </xdr:from>
    <xdr:to>
      <xdr:col>55</xdr:col>
      <xdr:colOff>50800</xdr:colOff>
      <xdr:row>38</xdr:row>
      <xdr:rowOff>105918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154195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45139</xdr:rowOff>
    </xdr:from>
    <xdr:to>
      <xdr:col>50</xdr:col>
      <xdr:colOff>165100</xdr:colOff>
      <xdr:row>38</xdr:row>
      <xdr:rowOff>146739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137866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166950</xdr:rowOff>
    </xdr:from>
    <xdr:to>
      <xdr:col>46</xdr:col>
      <xdr:colOff>38100</xdr:colOff>
      <xdr:row>38</xdr:row>
      <xdr:rowOff>97100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88227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57876</xdr:rowOff>
    </xdr:from>
    <xdr:to>
      <xdr:col>41</xdr:col>
      <xdr:colOff>101600</xdr:colOff>
      <xdr:row>38</xdr:row>
      <xdr:rowOff>159476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150603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141151</xdr:rowOff>
    </xdr:from>
    <xdr:to>
      <xdr:col>36</xdr:col>
      <xdr:colOff>165100</xdr:colOff>
      <xdr:row>38</xdr:row>
      <xdr:rowOff>71301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62428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83007</xdr:rowOff>
    </xdr:from>
    <xdr:to>
      <xdr:col>55</xdr:col>
      <xdr:colOff>0</xdr:colOff>
      <xdr:row>56</xdr:row>
      <xdr:rowOff>147110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84207"/>
          <a:ext cx="8382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103657</xdr:rowOff>
    </xdr:from>
    <xdr:to>
      <xdr:col>50</xdr:col>
      <xdr:colOff>114300</xdr:colOff>
      <xdr:row>56</xdr:row>
      <xdr:rowOff>147110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04857"/>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103657</xdr:rowOff>
    </xdr:from>
    <xdr:to>
      <xdr:col>45</xdr:col>
      <xdr:colOff>177800</xdr:colOff>
      <xdr:row>56</xdr:row>
      <xdr:rowOff>136747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04857"/>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88055</xdr:rowOff>
    </xdr:from>
    <xdr:to>
      <xdr:col>41</xdr:col>
      <xdr:colOff>50800</xdr:colOff>
      <xdr:row>56</xdr:row>
      <xdr:rowOff>136747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8925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32207</xdr:rowOff>
    </xdr:from>
    <xdr:to>
      <xdr:col>55</xdr:col>
      <xdr:colOff>50800</xdr:colOff>
      <xdr:row>56</xdr:row>
      <xdr:rowOff>133807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55084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96310</xdr:rowOff>
    </xdr:from>
    <xdr:to>
      <xdr:col>50</xdr:col>
      <xdr:colOff>165100</xdr:colOff>
      <xdr:row>57</xdr:row>
      <xdr:rowOff>26460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52857</xdr:rowOff>
    </xdr:from>
    <xdr:to>
      <xdr:col>46</xdr:col>
      <xdr:colOff>38100</xdr:colOff>
      <xdr:row>56</xdr:row>
      <xdr:rowOff>154457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170984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2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85947</xdr:rowOff>
    </xdr:from>
    <xdr:to>
      <xdr:col>41</xdr:col>
      <xdr:colOff>101600</xdr:colOff>
      <xdr:row>57</xdr:row>
      <xdr:rowOff>16097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32624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37255</xdr:rowOff>
    </xdr:from>
    <xdr:to>
      <xdr:col>36</xdr:col>
      <xdr:colOff>165100</xdr:colOff>
      <xdr:row>56</xdr:row>
      <xdr:rowOff>138855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155382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58604</xdr:rowOff>
    </xdr:from>
    <xdr:to>
      <xdr:col>55</xdr:col>
      <xdr:colOff>0</xdr:colOff>
      <xdr:row>77</xdr:row>
      <xdr:rowOff>121393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88804"/>
          <a:ext cx="838200" cy="2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58604</xdr:rowOff>
    </xdr:from>
    <xdr:to>
      <xdr:col>50</xdr:col>
      <xdr:colOff>114300</xdr:colOff>
      <xdr:row>76</xdr:row>
      <xdr:rowOff>141587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8804"/>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141587</xdr:rowOff>
    </xdr:from>
    <xdr:to>
      <xdr:col>45</xdr:col>
      <xdr:colOff>177800</xdr:colOff>
      <xdr:row>77</xdr:row>
      <xdr:rowOff>4541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7178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4541</xdr:rowOff>
    </xdr:from>
    <xdr:to>
      <xdr:col>41</xdr:col>
      <xdr:colOff>50800</xdr:colOff>
      <xdr:row>77</xdr:row>
      <xdr:rowOff>159189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06191"/>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70593</xdr:rowOff>
    </xdr:from>
    <xdr:to>
      <xdr:col>55</xdr:col>
      <xdr:colOff>50800</xdr:colOff>
      <xdr:row>78</xdr:row>
      <xdr:rowOff>743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49020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7804</xdr:rowOff>
    </xdr:from>
    <xdr:to>
      <xdr:col>50</xdr:col>
      <xdr:colOff>165100</xdr:colOff>
      <xdr:row>76</xdr:row>
      <xdr:rowOff>109404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125931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90787</xdr:rowOff>
    </xdr:from>
    <xdr:to>
      <xdr:col>46</xdr:col>
      <xdr:colOff>38100</xdr:colOff>
      <xdr:row>77</xdr:row>
      <xdr:rowOff>20937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125191</xdr:rowOff>
    </xdr:from>
    <xdr:to>
      <xdr:col>41</xdr:col>
      <xdr:colOff>101600</xdr:colOff>
      <xdr:row>77</xdr:row>
      <xdr:rowOff>55341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46468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108389</xdr:rowOff>
    </xdr:from>
    <xdr:to>
      <xdr:col>36</xdr:col>
      <xdr:colOff>165100</xdr:colOff>
      <xdr:row>78</xdr:row>
      <xdr:rowOff>38539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29666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85534</xdr:rowOff>
    </xdr:from>
    <xdr:to>
      <xdr:col>55</xdr:col>
      <xdr:colOff>0</xdr:colOff>
      <xdr:row>97</xdr:row>
      <xdr:rowOff>100025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544734"/>
          <a:ext cx="838200" cy="1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85534</xdr:rowOff>
    </xdr:from>
    <xdr:to>
      <xdr:col>50</xdr:col>
      <xdr:colOff>114300</xdr:colOff>
      <xdr:row>97</xdr:row>
      <xdr:rowOff>12446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44734"/>
          <a:ext cx="8890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52209</xdr:rowOff>
    </xdr:from>
    <xdr:to>
      <xdr:col>45</xdr:col>
      <xdr:colOff>177800</xdr:colOff>
      <xdr:row>97</xdr:row>
      <xdr:rowOff>12446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11409"/>
          <a:ext cx="889000" cy="1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52209</xdr:rowOff>
    </xdr:from>
    <xdr:to>
      <xdr:col>41</xdr:col>
      <xdr:colOff>50800</xdr:colOff>
      <xdr:row>98</xdr:row>
      <xdr:rowOff>39649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11409"/>
          <a:ext cx="889000" cy="3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49225</xdr:rowOff>
    </xdr:from>
    <xdr:to>
      <xdr:col>55</xdr:col>
      <xdr:colOff>50800</xdr:colOff>
      <xdr:row>97</xdr:row>
      <xdr:rowOff>150825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27652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34734</xdr:rowOff>
    </xdr:from>
    <xdr:to>
      <xdr:col>50</xdr:col>
      <xdr:colOff>165100</xdr:colOff>
      <xdr:row>96</xdr:row>
      <xdr:rowOff>136334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152861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133096</xdr:rowOff>
    </xdr:from>
    <xdr:to>
      <xdr:col>46</xdr:col>
      <xdr:colOff>38100</xdr:colOff>
      <xdr:row>97</xdr:row>
      <xdr:rowOff>63246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54373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1409</xdr:rowOff>
    </xdr:from>
    <xdr:to>
      <xdr:col>41</xdr:col>
      <xdr:colOff>101600</xdr:colOff>
      <xdr:row>96</xdr:row>
      <xdr:rowOff>103009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119536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160299</xdr:rowOff>
    </xdr:from>
    <xdr:to>
      <xdr:col>36</xdr:col>
      <xdr:colOff>165100</xdr:colOff>
      <xdr:row>98</xdr:row>
      <xdr:rowOff>90449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81576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78969</xdr:rowOff>
    </xdr:from>
    <xdr:to>
      <xdr:col>85</xdr:col>
      <xdr:colOff>127000</xdr:colOff>
      <xdr:row>38</xdr:row>
      <xdr:rowOff>81538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94069"/>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25313</xdr:rowOff>
    </xdr:from>
    <xdr:to>
      <xdr:col>81</xdr:col>
      <xdr:colOff>50800</xdr:colOff>
      <xdr:row>38</xdr:row>
      <xdr:rowOff>81538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40413"/>
          <a:ext cx="889000" cy="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25313</xdr:rowOff>
    </xdr:from>
    <xdr:to>
      <xdr:col>76</xdr:col>
      <xdr:colOff>114300</xdr:colOff>
      <xdr:row>38</xdr:row>
      <xdr:rowOff>86284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40413"/>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86284</xdr:rowOff>
    </xdr:from>
    <xdr:to>
      <xdr:col>71</xdr:col>
      <xdr:colOff>177800</xdr:colOff>
      <xdr:row>38</xdr:row>
      <xdr:rowOff>93730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01384"/>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28169</xdr:rowOff>
    </xdr:from>
    <xdr:to>
      <xdr:col>85</xdr:col>
      <xdr:colOff>177800</xdr:colOff>
      <xdr:row>38</xdr:row>
      <xdr:rowOff>129769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30738</xdr:rowOff>
    </xdr:from>
    <xdr:to>
      <xdr:col>81</xdr:col>
      <xdr:colOff>101600</xdr:colOff>
      <xdr:row>38</xdr:row>
      <xdr:rowOff>132338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123465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145963</xdr:rowOff>
    </xdr:from>
    <xdr:to>
      <xdr:col>76</xdr:col>
      <xdr:colOff>165100</xdr:colOff>
      <xdr:row>38</xdr:row>
      <xdr:rowOff>76113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92640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35484</xdr:rowOff>
    </xdr:from>
    <xdr:to>
      <xdr:col>72</xdr:col>
      <xdr:colOff>38100</xdr:colOff>
      <xdr:row>38</xdr:row>
      <xdr:rowOff>137084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128211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42930</xdr:rowOff>
    </xdr:from>
    <xdr:to>
      <xdr:col>67</xdr:col>
      <xdr:colOff>101600</xdr:colOff>
      <xdr:row>38</xdr:row>
      <xdr:rowOff>144530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135657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6665</xdr:rowOff>
    </xdr:from>
    <xdr:to>
      <xdr:col>85</xdr:col>
      <xdr:colOff>127000</xdr:colOff>
      <xdr:row>58</xdr:row>
      <xdr:rowOff>25683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07865"/>
          <a:ext cx="838200" cy="3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150673</xdr:rowOff>
    </xdr:from>
    <xdr:to>
      <xdr:col>81</xdr:col>
      <xdr:colOff>50800</xdr:colOff>
      <xdr:row>56</xdr:row>
      <xdr:rowOff>6665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80423"/>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150673</xdr:rowOff>
    </xdr:from>
    <xdr:to>
      <xdr:col>76</xdr:col>
      <xdr:colOff>114300</xdr:colOff>
      <xdr:row>57</xdr:row>
      <xdr:rowOff>154897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80423"/>
          <a:ext cx="889000" cy="3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154897</xdr:rowOff>
    </xdr:from>
    <xdr:to>
      <xdr:col>71</xdr:col>
      <xdr:colOff>177800</xdr:colOff>
      <xdr:row>58</xdr:row>
      <xdr:rowOff>34109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27547"/>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146333</xdr:rowOff>
    </xdr:from>
    <xdr:to>
      <xdr:col>85</xdr:col>
      <xdr:colOff>177800</xdr:colOff>
      <xdr:row>58</xdr:row>
      <xdr:rowOff>76483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124760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9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127315</xdr:rowOff>
    </xdr:from>
    <xdr:to>
      <xdr:col>81</xdr:col>
      <xdr:colOff>101600</xdr:colOff>
      <xdr:row>56</xdr:row>
      <xdr:rowOff>57465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73992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99873</xdr:rowOff>
    </xdr:from>
    <xdr:to>
      <xdr:col>76</xdr:col>
      <xdr:colOff>165100</xdr:colOff>
      <xdr:row>56</xdr:row>
      <xdr:rowOff>30023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46550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104097</xdr:rowOff>
    </xdr:from>
    <xdr:to>
      <xdr:col>72</xdr:col>
      <xdr:colOff>38100</xdr:colOff>
      <xdr:row>58</xdr:row>
      <xdr:rowOff>34247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25374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154759</xdr:rowOff>
    </xdr:from>
    <xdr:to>
      <xdr:col>67</xdr:col>
      <xdr:colOff>101600</xdr:colOff>
      <xdr:row>58</xdr:row>
      <xdr:rowOff>84909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76036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102857</xdr:rowOff>
    </xdr:from>
    <xdr:to>
      <xdr:col>85</xdr:col>
      <xdr:colOff>127000</xdr:colOff>
      <xdr:row>77</xdr:row>
      <xdr:rowOff>149910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618707"/>
          <a:ext cx="838200" cy="7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102857</xdr:rowOff>
    </xdr:from>
    <xdr:to>
      <xdr:col>81</xdr:col>
      <xdr:colOff>50800</xdr:colOff>
      <xdr:row>76</xdr:row>
      <xdr:rowOff>21476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18707"/>
          <a:ext cx="889000" cy="4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148234</xdr:rowOff>
    </xdr:from>
    <xdr:to>
      <xdr:col>76</xdr:col>
      <xdr:colOff>114300</xdr:colOff>
      <xdr:row>76</xdr:row>
      <xdr:rowOff>21476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492634"/>
          <a:ext cx="889000" cy="5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148234</xdr:rowOff>
    </xdr:from>
    <xdr:to>
      <xdr:col>71</xdr:col>
      <xdr:colOff>177800</xdr:colOff>
      <xdr:row>76</xdr:row>
      <xdr:rowOff>71577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492634"/>
          <a:ext cx="889000" cy="6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99110</xdr:rowOff>
    </xdr:from>
    <xdr:to>
      <xdr:col>85</xdr:col>
      <xdr:colOff>177800</xdr:colOff>
      <xdr:row>78</xdr:row>
      <xdr:rowOff>29260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121987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5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52057</xdr:rowOff>
    </xdr:from>
    <xdr:to>
      <xdr:col>81</xdr:col>
      <xdr:colOff>101600</xdr:colOff>
      <xdr:row>73</xdr:row>
      <xdr:rowOff>153657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170184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3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142125</xdr:rowOff>
    </xdr:from>
    <xdr:to>
      <xdr:col>76</xdr:col>
      <xdr:colOff>165100</xdr:colOff>
      <xdr:row>76</xdr:row>
      <xdr:rowOff>72275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88802</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97434</xdr:rowOff>
    </xdr:from>
    <xdr:to>
      <xdr:col>72</xdr:col>
      <xdr:colOff>38100</xdr:colOff>
      <xdr:row>73</xdr:row>
      <xdr:rowOff>27584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44111</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2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20777</xdr:rowOff>
    </xdr:from>
    <xdr:to>
      <xdr:col>67</xdr:col>
      <xdr:colOff>101600</xdr:colOff>
      <xdr:row>76</xdr:row>
      <xdr:rowOff>122377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138904</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8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50242</xdr:rowOff>
    </xdr:from>
    <xdr:to>
      <xdr:col>85</xdr:col>
      <xdr:colOff>127000</xdr:colOff>
      <xdr:row>94</xdr:row>
      <xdr:rowOff>84277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66542"/>
          <a:ext cx="838200" cy="3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84277</xdr:rowOff>
    </xdr:from>
    <xdr:to>
      <xdr:col>81</xdr:col>
      <xdr:colOff>50800</xdr:colOff>
      <xdr:row>94</xdr:row>
      <xdr:rowOff>120562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200577"/>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120562</xdr:rowOff>
    </xdr:from>
    <xdr:to>
      <xdr:col>76</xdr:col>
      <xdr:colOff>114300</xdr:colOff>
      <xdr:row>94</xdr:row>
      <xdr:rowOff>142354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36862"/>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142354</xdr:rowOff>
    </xdr:from>
    <xdr:to>
      <xdr:col>71</xdr:col>
      <xdr:colOff>177800</xdr:colOff>
      <xdr:row>95</xdr:row>
      <xdr:rowOff>1093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58654"/>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170892</xdr:rowOff>
    </xdr:from>
    <xdr:to>
      <xdr:col>85</xdr:col>
      <xdr:colOff>177800</xdr:colOff>
      <xdr:row>94</xdr:row>
      <xdr:rowOff>101042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22319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33477</xdr:rowOff>
    </xdr:from>
    <xdr:to>
      <xdr:col>81</xdr:col>
      <xdr:colOff>101600</xdr:colOff>
      <xdr:row>94</xdr:row>
      <xdr:rowOff>135077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151604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69762</xdr:rowOff>
    </xdr:from>
    <xdr:to>
      <xdr:col>76</xdr:col>
      <xdr:colOff>165100</xdr:colOff>
      <xdr:row>94</xdr:row>
      <xdr:rowOff>171362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16439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91554</xdr:rowOff>
    </xdr:from>
    <xdr:to>
      <xdr:col>72</xdr:col>
      <xdr:colOff>38100</xdr:colOff>
      <xdr:row>95</xdr:row>
      <xdr:rowOff>21704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38231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121743</xdr:rowOff>
    </xdr:from>
    <xdr:to>
      <xdr:col>67</xdr:col>
      <xdr:colOff>101600</xdr:colOff>
      <xdr:row>95</xdr:row>
      <xdr:rowOff>51893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68420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63,507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65,263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141,367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93,455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円）をいずれも下回っている。前年度より減少した主因は、財政調整基金積立金、地域振興基金積立金が減少したためである。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211,032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207,189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209,070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183,448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上回っている。前年度より増加した主因は、物価高騰対応重点支援給付金事業、電力・ガス食料品等価格高騰重点支援給付金事業のほか、介護給付費、障がい児支援給付費等の社会保障関係経費の増加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52,474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円であり、前年度比較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33,247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円の大幅減となった。全国平均（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65,502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65,816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63,644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円）を下回っている。新体育館建設事業が完了したことにより、前年度から大幅に減少した。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財政調整基金は、令和３年度は大雨による災害の緊急的な財源として取り崩したため</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17.94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％と大幅に減少したが、ここ２か年は計画的な基金積み立てを行った結果、基金残高の標準財政規模比は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20.86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％と、例年並みの水準に戻すことができた。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実質単年度収支は、国庫支出金や地方債の減少により歳入全体は減少したものの、歳出面においても事業終了等により歳出全体も減少したことにより、全体として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0.50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全会計において、黒字決算となった。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一般会計は、歳入面においては、歳入総額（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28,281,224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3,243,430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千円の減少となったが、歳出面においても、歳出総額（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26,608,926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3,272,984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千円の減少となり、黒字となった。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国民健康保険特別会計や下水道事業会計等については、健全な財政運営を図り、一般会計からの繰り出しの縮減を図る必要がある。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競輪事業特別会計については、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250,000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千円の一般会計への繰り出しを実施しており、今後も競輪事業の振興により、財政の健全化を図る。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また、国道３４号線の整備を進めるため、令和３年度から新たに国道３４号用地先行取得事業特別会計を設置している。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３か年平均の実質公債費比率は、前年度の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上昇している。災害復旧事業や新球場の整備、新体育館建設に係る事業の償還が開始したことが上昇した要因である。今後も、新文化施設エリア整備事業などの大型施設の元利償還金の増加が見込まれるため、上昇が予測さ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アセットマネジメント計画等に基づいて、事業の選択と適正な起債管理に努める。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％となり、前年度（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ポイント大幅に減少した。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）は、計画的な公債費の償還により、一般会計等に係る地方債の現在高の減等、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2,391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百万円減少したことが主因である。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今後も、地方債残高や公営企業債等繰入見込み額等の負債の削減を図り、健全な財政運営に努める。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佐賀県武雄市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令和３年度に発生した大雨による災害対応等の財源として「財政調整基金」等を取り崩しため令和３年度に基金全体の残高が減少したが、ここ２か年は計画的な基金積立を行った結果、前年度（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10,153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百万円）と同程度の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10,140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百万円減）の基金残高となった。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普通交付税や臨時財政対策債等の歳入は減少していき、社会保障費や公債費などの経常経費は増加していくと考えられるため、事業の選択や集中により経費削減を図り、基金取り崩しの抑制に努めていく。また、基金の一括運用を行っているため、安定・安全な資金運用を継続しつつ、運用収入の着実な積み立て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　　　　　：公共施設の整備に係る普通建設事業に充当する基金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合併振興基金　　　　　　　：合併による市民の連携の強化及び均衡あるまちづくりの振興を図る事業を推進するための基金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志久排水機場維持管理基金　：志久排水機場の維持管理及び施設更新等に充当するための基金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焼米かん水施設維持管理基金：焼米かん水施設の維持管理及び施設更新等に充当するための基金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職員退職基金　　　　　　　：職員の退職手当の財源を確保し、財政の健全な運営を図るための基金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年間通して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百万円の取り崩しを行った一方、計画的な基金積み立て（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百万円）を行った結果、前年度比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公共交通対策事業で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百万円、水に強いまちづくり推進事業で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百万円の取り崩し等を行った結果、前年度比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各施設の個別計画を管理することでアセットマネジメントに係る経費を算出し、計画的な基金積み立て、取り崩しを行っていく。</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合併による市民の連携の強化及び均衡あるまちづくりの振興を図る事業に充当しつつ、基金運用収入を着実に積み立てていく。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財政調整基金は、年間通しての取崩しは行わなかった一方、年間を通じて計画的な基金積立を行った結果、全体としては前年度比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2,909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減少、少子高齢化等の要因により、地方交付税が減少し、社会保障関係経費が増加することで、財源不足が見込まれる。また、近年頻発する大規模災害に備えるため、経費の削減を図り、基金取り崩しの抑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百万円の取り崩しを行った一方、</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百万円の計画的な基金積立を行い、全体としては前年度比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1,116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今後も下水道事業に係る償還が増加する見込みであるため、引き続き計画的な基金積立に努める。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28281224</v>
      </c>
      <c r="BO4" s="358"/>
      <c r="BP4" s="358"/>
      <c r="BQ4" s="358"/>
      <c r="BR4" s="358"/>
      <c r="BS4" s="358"/>
      <c r="BT4" s="358"/>
      <c r="BU4" s="359"/>
      <c r="BV4" s="357">
        <v>31524654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10.1</v>
      </c>
      <c r="CU4" s="364"/>
      <c r="CV4" s="364"/>
      <c r="CW4" s="364"/>
      <c r="CX4" s="364"/>
      <c r="CY4" s="364"/>
      <c r="CZ4" s="364"/>
      <c r="DA4" s="365"/>
      <c r="DB4" s="363">
        <v>10.199999999999999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26608926</v>
      </c>
      <c r="BO5" s="395"/>
      <c r="BP5" s="395"/>
      <c r="BQ5" s="395"/>
      <c r="BR5" s="395"/>
      <c r="BS5" s="395"/>
      <c r="BT5" s="395"/>
      <c r="BU5" s="396"/>
      <c r="BV5" s="394">
        <v>29881910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95.6</v>
      </c>
      <c r="CU5" s="392"/>
      <c r="CV5" s="392"/>
      <c r="CW5" s="392"/>
      <c r="CX5" s="392"/>
      <c r="CY5" s="392"/>
      <c r="CZ5" s="392"/>
      <c r="DA5" s="393"/>
      <c r="DB5" s="391">
        <v>94.3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1672298</v>
      </c>
      <c r="BO6" s="395"/>
      <c r="BP6" s="395"/>
      <c r="BQ6" s="395"/>
      <c r="BR6" s="395"/>
      <c r="BS6" s="395"/>
      <c r="BT6" s="395"/>
      <c r="BU6" s="396"/>
      <c r="BV6" s="394">
        <v>1642744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96.2</v>
      </c>
      <c r="CU6" s="432"/>
      <c r="CV6" s="432"/>
      <c r="CW6" s="432"/>
      <c r="CX6" s="432"/>
      <c r="CY6" s="432"/>
      <c r="CZ6" s="432"/>
      <c r="DA6" s="433"/>
      <c r="DB6" s="431">
        <v>95.7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259799</v>
      </c>
      <c r="BO7" s="395"/>
      <c r="BP7" s="395"/>
      <c r="BQ7" s="395"/>
      <c r="BR7" s="395"/>
      <c r="BS7" s="395"/>
      <c r="BT7" s="395"/>
      <c r="BU7" s="396"/>
      <c r="BV7" s="394">
        <v>243021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13943373</v>
      </c>
      <c r="CU7" s="395"/>
      <c r="CV7" s="395"/>
      <c r="CW7" s="395"/>
      <c r="CX7" s="395"/>
      <c r="CY7" s="395"/>
      <c r="CZ7" s="395"/>
      <c r="DA7" s="396"/>
      <c r="DB7" s="394">
        <v>13761144</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1412499</v>
      </c>
      <c r="BO8" s="395"/>
      <c r="BP8" s="395"/>
      <c r="BQ8" s="395"/>
      <c r="BR8" s="395"/>
      <c r="BS8" s="395"/>
      <c r="BT8" s="395"/>
      <c r="BU8" s="396"/>
      <c r="BV8" s="394">
        <v>1399723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0.48</v>
      </c>
      <c r="CU8" s="435"/>
      <c r="CV8" s="435"/>
      <c r="CW8" s="435"/>
      <c r="CX8" s="435"/>
      <c r="CY8" s="435"/>
      <c r="CZ8" s="435"/>
      <c r="DA8" s="436"/>
      <c r="DB8" s="434">
        <v>0.48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47914</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12776</v>
      </c>
      <c r="BO9" s="395"/>
      <c r="BP9" s="395"/>
      <c r="BQ9" s="395"/>
      <c r="BR9" s="395"/>
      <c r="BS9" s="395"/>
      <c r="BT9" s="395"/>
      <c r="BU9" s="396"/>
      <c r="BV9" s="394">
        <v>-198709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16.5</v>
      </c>
      <c r="CU9" s="392"/>
      <c r="CV9" s="392"/>
      <c r="CW9" s="392"/>
      <c r="CX9" s="392"/>
      <c r="CY9" s="392"/>
      <c r="CZ9" s="392"/>
      <c r="DA9" s="393"/>
      <c r="DB9" s="391">
        <v>16.3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49062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57488</v>
      </c>
      <c r="BO10" s="395"/>
      <c r="BP10" s="395"/>
      <c r="BQ10" s="395"/>
      <c r="BR10" s="395"/>
      <c r="BS10" s="395"/>
      <c r="BT10" s="395"/>
      <c r="BU10" s="396"/>
      <c r="BV10" s="394">
        <v>367393</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47472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30000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47176</v>
      </c>
      <c r="S13" s="479"/>
      <c r="T13" s="479"/>
      <c r="U13" s="479"/>
      <c r="V13" s="480"/>
      <c r="W13" s="410" t="s">
        <v>131</v>
      </c>
      <c r="X13" s="411"/>
      <c r="Y13" s="411"/>
      <c r="Z13" s="411"/>
      <c r="AA13" s="411"/>
      <c r="AB13" s="401"/>
      <c r="AC13" s="445">
        <v>1301</v>
      </c>
      <c r="AD13" s="446"/>
      <c r="AE13" s="446"/>
      <c r="AF13" s="446"/>
      <c r="AG13" s="488"/>
      <c r="AH13" s="445">
        <v>1472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70264</v>
      </c>
      <c r="BO13" s="395"/>
      <c r="BP13" s="395"/>
      <c r="BQ13" s="395"/>
      <c r="BR13" s="395"/>
      <c r="BS13" s="395"/>
      <c r="BT13" s="395"/>
      <c r="BU13" s="396"/>
      <c r="BV13" s="394">
        <v>138684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10.5</v>
      </c>
      <c r="CU13" s="392"/>
      <c r="CV13" s="392"/>
      <c r="CW13" s="392"/>
      <c r="CX13" s="392"/>
      <c r="CY13" s="392"/>
      <c r="CZ13" s="392"/>
      <c r="DA13" s="393"/>
      <c r="DB13" s="391">
        <v>9.9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47705</v>
      </c>
      <c r="S14" s="479"/>
      <c r="T14" s="479"/>
      <c r="U14" s="479"/>
      <c r="V14" s="480"/>
      <c r="W14" s="384"/>
      <c r="X14" s="385"/>
      <c r="Y14" s="385"/>
      <c r="Z14" s="385"/>
      <c r="AA14" s="385"/>
      <c r="AB14" s="374"/>
      <c r="AC14" s="481">
        <v>5.5</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10.5</v>
      </c>
      <c r="CU14" s="493"/>
      <c r="CV14" s="493"/>
      <c r="CW14" s="493"/>
      <c r="CX14" s="493"/>
      <c r="CY14" s="493"/>
      <c r="CZ14" s="493"/>
      <c r="DA14" s="494"/>
      <c r="DB14" s="492">
        <v>22.2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47475</v>
      </c>
      <c r="S15" s="479"/>
      <c r="T15" s="479"/>
      <c r="U15" s="479"/>
      <c r="V15" s="480"/>
      <c r="W15" s="410" t="s">
        <v>137</v>
      </c>
      <c r="X15" s="411"/>
      <c r="Y15" s="411"/>
      <c r="Z15" s="411"/>
      <c r="AA15" s="411"/>
      <c r="AB15" s="401"/>
      <c r="AC15" s="445">
        <v>6478</v>
      </c>
      <c r="AD15" s="446"/>
      <c r="AE15" s="446"/>
      <c r="AF15" s="446"/>
      <c r="AG15" s="488"/>
      <c r="AH15" s="445">
        <v>6662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6122672</v>
      </c>
      <c r="BO15" s="358"/>
      <c r="BP15" s="358"/>
      <c r="BQ15" s="358"/>
      <c r="BR15" s="358"/>
      <c r="BS15" s="358"/>
      <c r="BT15" s="358"/>
      <c r="BU15" s="359"/>
      <c r="BV15" s="357">
        <v>5794990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27.6</v>
      </c>
      <c r="AD16" s="482"/>
      <c r="AE16" s="482"/>
      <c r="AF16" s="482"/>
      <c r="AG16" s="483"/>
      <c r="AH16" s="481">
        <v>28.3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12267144</v>
      </c>
      <c r="BO16" s="395"/>
      <c r="BP16" s="395"/>
      <c r="BQ16" s="395"/>
      <c r="BR16" s="395"/>
      <c r="BS16" s="395"/>
      <c r="BT16" s="395"/>
      <c r="BU16" s="396"/>
      <c r="BV16" s="394">
        <v>12045252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15683</v>
      </c>
      <c r="AD17" s="446"/>
      <c r="AE17" s="446"/>
      <c r="AF17" s="446"/>
      <c r="AG17" s="488"/>
      <c r="AH17" s="445">
        <v>15382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7711762</v>
      </c>
      <c r="BO17" s="395"/>
      <c r="BP17" s="395"/>
      <c r="BQ17" s="395"/>
      <c r="BR17" s="395"/>
      <c r="BS17" s="395"/>
      <c r="BT17" s="395"/>
      <c r="BU17" s="396"/>
      <c r="BV17" s="394">
        <v>7301150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195.4</v>
      </c>
      <c r="M18" s="518"/>
      <c r="N18" s="518"/>
      <c r="O18" s="518"/>
      <c r="P18" s="518"/>
      <c r="Q18" s="518"/>
      <c r="R18" s="519"/>
      <c r="S18" s="519"/>
      <c r="T18" s="519"/>
      <c r="U18" s="519"/>
      <c r="V18" s="520"/>
      <c r="W18" s="412"/>
      <c r="X18" s="413"/>
      <c r="Y18" s="413"/>
      <c r="Z18" s="413"/>
      <c r="AA18" s="413"/>
      <c r="AB18" s="404"/>
      <c r="AC18" s="521">
        <v>66.8</v>
      </c>
      <c r="AD18" s="522"/>
      <c r="AE18" s="522"/>
      <c r="AF18" s="522"/>
      <c r="AG18" s="523"/>
      <c r="AH18" s="521">
        <v>65.400000000000006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13653135</v>
      </c>
      <c r="BO18" s="395"/>
      <c r="BP18" s="395"/>
      <c r="BQ18" s="395"/>
      <c r="BR18" s="395"/>
      <c r="BS18" s="395"/>
      <c r="BT18" s="395"/>
      <c r="BU18" s="396"/>
      <c r="BV18" s="394">
        <v>13292991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245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18125719</v>
      </c>
      <c r="BO19" s="395"/>
      <c r="BP19" s="395"/>
      <c r="BQ19" s="395"/>
      <c r="BR19" s="395"/>
      <c r="BS19" s="395"/>
      <c r="BT19" s="395"/>
      <c r="BU19" s="396"/>
      <c r="BV19" s="394">
        <v>17911764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17624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26751408</v>
      </c>
      <c r="BO22" s="358"/>
      <c r="BP22" s="358"/>
      <c r="BQ22" s="358"/>
      <c r="BR22" s="358"/>
      <c r="BS22" s="358"/>
      <c r="BT22" s="358"/>
      <c r="BU22" s="359"/>
      <c r="BV22" s="357">
        <v>28838559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20348471</v>
      </c>
      <c r="BO23" s="395"/>
      <c r="BP23" s="395"/>
      <c r="BQ23" s="395"/>
      <c r="BR23" s="395"/>
      <c r="BS23" s="395"/>
      <c r="BT23" s="395"/>
      <c r="BU23" s="396"/>
      <c r="BV23" s="394">
        <v>22052674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9500</v>
      </c>
      <c r="R24" s="446"/>
      <c r="S24" s="446"/>
      <c r="T24" s="446"/>
      <c r="U24" s="446"/>
      <c r="V24" s="488"/>
      <c r="W24" s="540"/>
      <c r="X24" s="541"/>
      <c r="Y24" s="542"/>
      <c r="Z24" s="444" t="s">
        <v>162</v>
      </c>
      <c r="AA24" s="424"/>
      <c r="AB24" s="424"/>
      <c r="AC24" s="424"/>
      <c r="AD24" s="424"/>
      <c r="AE24" s="424"/>
      <c r="AF24" s="424"/>
      <c r="AG24" s="425"/>
      <c r="AH24" s="445">
        <v>308</v>
      </c>
      <c r="AI24" s="446"/>
      <c r="AJ24" s="446"/>
      <c r="AK24" s="446"/>
      <c r="AL24" s="488"/>
      <c r="AM24" s="445">
        <v>1010240</v>
      </c>
      <c r="AN24" s="446"/>
      <c r="AO24" s="446"/>
      <c r="AP24" s="446"/>
      <c r="AQ24" s="446"/>
      <c r="AR24" s="488"/>
      <c r="AS24" s="445">
        <v>3280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19284938</v>
      </c>
      <c r="BO24" s="395"/>
      <c r="BP24" s="395"/>
      <c r="BQ24" s="395"/>
      <c r="BR24" s="395"/>
      <c r="BS24" s="395"/>
      <c r="BT24" s="395"/>
      <c r="BU24" s="396"/>
      <c r="BV24" s="394">
        <v>20625220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4028474</v>
      </c>
      <c r="BO25" s="358"/>
      <c r="BP25" s="358"/>
      <c r="BQ25" s="358"/>
      <c r="BR25" s="358"/>
      <c r="BS25" s="358"/>
      <c r="BT25" s="358"/>
      <c r="BU25" s="359"/>
      <c r="BV25" s="357">
        <v>3975500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6700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v>250000</v>
      </c>
      <c r="BO26" s="395"/>
      <c r="BP26" s="395"/>
      <c r="BQ26" s="395"/>
      <c r="BR26" s="395"/>
      <c r="BS26" s="395"/>
      <c r="BT26" s="395"/>
      <c r="BU26" s="396"/>
      <c r="BV26" s="394">
        <v>380000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171</v>
      </c>
      <c r="F27" s="424"/>
      <c r="G27" s="424"/>
      <c r="H27" s="424"/>
      <c r="I27" s="424"/>
      <c r="J27" s="424"/>
      <c r="K27" s="425"/>
      <c r="L27" s="445">
        <v>1</v>
      </c>
      <c r="M27" s="446"/>
      <c r="N27" s="446"/>
      <c r="O27" s="446"/>
      <c r="P27" s="488"/>
      <c r="Q27" s="445">
        <v>4900</v>
      </c>
      <c r="R27" s="446"/>
      <c r="S27" s="446"/>
      <c r="T27" s="446"/>
      <c r="U27" s="446"/>
      <c r="V27" s="488"/>
      <c r="W27" s="540"/>
      <c r="X27" s="541"/>
      <c r="Y27" s="542"/>
      <c r="Z27" s="444" t="s">
        <v>172</v>
      </c>
      <c r="AA27" s="424"/>
      <c r="AB27" s="424"/>
      <c r="AC27" s="424"/>
      <c r="AD27" s="424"/>
      <c r="AE27" s="424"/>
      <c r="AF27" s="424"/>
      <c r="AG27" s="425"/>
      <c r="AH27" s="445">
        <v>3</v>
      </c>
      <c r="AI27" s="446"/>
      <c r="AJ27" s="446"/>
      <c r="AK27" s="446"/>
      <c r="AL27" s="488"/>
      <c r="AM27" s="445">
        <v>11673</v>
      </c>
      <c r="AN27" s="446"/>
      <c r="AO27" s="446"/>
      <c r="AP27" s="446"/>
      <c r="AQ27" s="446"/>
      <c r="AR27" s="488"/>
      <c r="AS27" s="445">
        <v>3891</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866003</v>
      </c>
      <c r="BO27" s="514"/>
      <c r="BP27" s="514"/>
      <c r="BQ27" s="514"/>
      <c r="BR27" s="514"/>
      <c r="BS27" s="514"/>
      <c r="BT27" s="514"/>
      <c r="BU27" s="515"/>
      <c r="BV27" s="513">
        <v>866003</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4400</v>
      </c>
      <c r="R28" s="446"/>
      <c r="S28" s="446"/>
      <c r="T28" s="446"/>
      <c r="U28" s="446"/>
      <c r="V28" s="488"/>
      <c r="W28" s="540"/>
      <c r="X28" s="541"/>
      <c r="Y28" s="542"/>
      <c r="Z28" s="444" t="s">
        <v>175</v>
      </c>
      <c r="AA28" s="424"/>
      <c r="AB28" s="424"/>
      <c r="AC28" s="424"/>
      <c r="AD28" s="424"/>
      <c r="AE28" s="424"/>
      <c r="AF28" s="424"/>
      <c r="AG28" s="425"/>
      <c r="AH28" s="445">
        <v>4</v>
      </c>
      <c r="AI28" s="446"/>
      <c r="AJ28" s="446"/>
      <c r="AK28" s="446"/>
      <c r="AL28" s="488"/>
      <c r="AM28" s="445">
        <v>8124</v>
      </c>
      <c r="AN28" s="446"/>
      <c r="AO28" s="446"/>
      <c r="AP28" s="446"/>
      <c r="AQ28" s="446"/>
      <c r="AR28" s="488"/>
      <c r="AS28" s="445">
        <v>2031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2909068</v>
      </c>
      <c r="BO28" s="358"/>
      <c r="BP28" s="358"/>
      <c r="BQ28" s="358"/>
      <c r="BR28" s="358"/>
      <c r="BS28" s="358"/>
      <c r="BT28" s="358"/>
      <c r="BU28" s="359"/>
      <c r="BV28" s="357">
        <v>2851580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18</v>
      </c>
      <c r="M29" s="446"/>
      <c r="N29" s="446"/>
      <c r="O29" s="446"/>
      <c r="P29" s="488"/>
      <c r="Q29" s="445">
        <v>4100</v>
      </c>
      <c r="R29" s="446"/>
      <c r="S29" s="446"/>
      <c r="T29" s="446"/>
      <c r="U29" s="446"/>
      <c r="V29" s="488"/>
      <c r="W29" s="543"/>
      <c r="X29" s="544"/>
      <c r="Y29" s="545"/>
      <c r="Z29" s="444" t="s">
        <v>178</v>
      </c>
      <c r="AA29" s="424"/>
      <c r="AB29" s="424"/>
      <c r="AC29" s="424"/>
      <c r="AD29" s="424"/>
      <c r="AE29" s="424"/>
      <c r="AF29" s="424"/>
      <c r="AG29" s="425"/>
      <c r="AH29" s="445">
        <v>315</v>
      </c>
      <c r="AI29" s="446"/>
      <c r="AJ29" s="446"/>
      <c r="AK29" s="446"/>
      <c r="AL29" s="488"/>
      <c r="AM29" s="445">
        <v>1030037</v>
      </c>
      <c r="AN29" s="446"/>
      <c r="AO29" s="446"/>
      <c r="AP29" s="446"/>
      <c r="AQ29" s="446"/>
      <c r="AR29" s="488"/>
      <c r="AS29" s="445">
        <v>3270</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1115696</v>
      </c>
      <c r="BO29" s="395"/>
      <c r="BP29" s="395"/>
      <c r="BQ29" s="395"/>
      <c r="BR29" s="395"/>
      <c r="BS29" s="395"/>
      <c r="BT29" s="395"/>
      <c r="BU29" s="396"/>
      <c r="BV29" s="394">
        <v>1095338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6115185</v>
      </c>
      <c r="BO30" s="514"/>
      <c r="BP30" s="514"/>
      <c r="BQ30" s="514"/>
      <c r="BR30" s="514"/>
      <c r="BS30" s="514"/>
      <c r="BT30" s="514"/>
      <c r="BU30" s="515"/>
      <c r="BV30" s="513">
        <v>6206481</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工業用水道事業会計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給湯事業特別会計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杵藤地区広域市町村圏組合（一般会計）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武雄市土地開発公社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国道34号用地先行取得事業特別会計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新工業団地整備事業特別会計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杵藤地区広域市町村圏組合（介護保険）</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武雄市体育協会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競輪事業特別会計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佐賀県後期高齢者医療広域連合（一般会計）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佐賀県後期高齢者医療広域連合（特別会計）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佐賀県市町総合事務組合（一般会計）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佐賀県市町総合事務組合（交通災害）</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佐賀県西部広域環境組合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佐賀西部広域水道企業団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杵島工業用水道企業団</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BZkBuYwSUwOmOnLg4VZICyVSvHy2HyvyHrdZRvvs1i9ZQQlRSHUJgHd8gV0BkKp/UztHzVa4O5dRBGTi3COw==" saltValue="/GDQ7ExxyF4X72kZnB4E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S1" workbookViewId="0">
      <selection activeCell="AP13" sqref="AP13:BN13"/>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6354750</v>
      </c>
      <c r="S5" s="600"/>
      <c r="T5" s="600"/>
      <c r="U5" s="600"/>
      <c r="V5" s="600"/>
      <c r="W5" s="600"/>
      <c r="X5" s="600"/>
      <c r="Y5" s="601"/>
      <c r="Z5" s="602">
        <v>22.5</v>
      </c>
      <c r="AA5" s="602"/>
      <c r="AB5" s="602"/>
      <c r="AC5" s="602"/>
      <c r="AD5" s="603">
        <v>6354750</v>
      </c>
      <c r="AE5" s="603"/>
      <c r="AF5" s="603"/>
      <c r="AG5" s="603"/>
      <c r="AH5" s="603"/>
      <c r="AI5" s="603"/>
      <c r="AJ5" s="603"/>
      <c r="AK5" s="603"/>
      <c r="AL5" s="604">
        <v>44.8</v>
      </c>
      <c r="AM5" s="605"/>
      <c r="AN5" s="605"/>
      <c r="AO5" s="606"/>
      <c r="AP5" s="596" t="s">
        <v>217</v>
      </c>
      <c r="AQ5" s="597"/>
      <c r="AR5" s="597"/>
      <c r="AS5" s="597"/>
      <c r="AT5" s="597"/>
      <c r="AU5" s="597"/>
      <c r="AV5" s="597"/>
      <c r="AW5" s="597"/>
      <c r="AX5" s="597"/>
      <c r="AY5" s="597"/>
      <c r="AZ5" s="597"/>
      <c r="BA5" s="597"/>
      <c r="BB5" s="597"/>
      <c r="BC5" s="597"/>
      <c r="BD5" s="597"/>
      <c r="BE5" s="597"/>
      <c r="BF5" s="598"/>
      <c r="BG5" s="610">
        <v>6332844</v>
      </c>
      <c r="BH5" s="611"/>
      <c r="BI5" s="611"/>
      <c r="BJ5" s="611"/>
      <c r="BK5" s="611"/>
      <c r="BL5" s="611"/>
      <c r="BM5" s="611"/>
      <c r="BN5" s="612"/>
      <c r="BO5" s="613">
        <v>99.7</v>
      </c>
      <c r="BP5" s="613"/>
      <c r="BQ5" s="613"/>
      <c r="BR5" s="613"/>
      <c r="BS5" s="614">
        <v>243139</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237861</v>
      </c>
      <c r="S6" s="611"/>
      <c r="T6" s="611"/>
      <c r="U6" s="611"/>
      <c r="V6" s="611"/>
      <c r="W6" s="611"/>
      <c r="X6" s="611"/>
      <c r="Y6" s="612"/>
      <c r="Z6" s="613">
        <v>0.8</v>
      </c>
      <c r="AA6" s="613"/>
      <c r="AB6" s="613"/>
      <c r="AC6" s="613"/>
      <c r="AD6" s="614">
        <v>237861</v>
      </c>
      <c r="AE6" s="614"/>
      <c r="AF6" s="614"/>
      <c r="AG6" s="614"/>
      <c r="AH6" s="614"/>
      <c r="AI6" s="614"/>
      <c r="AJ6" s="614"/>
      <c r="AK6" s="614"/>
      <c r="AL6" s="615">
        <v>1.7</v>
      </c>
      <c r="AM6" s="616"/>
      <c r="AN6" s="616"/>
      <c r="AO6" s="617"/>
      <c r="AP6" s="607" t="s">
        <v>222</v>
      </c>
      <c r="AQ6" s="608"/>
      <c r="AR6" s="608"/>
      <c r="AS6" s="608"/>
      <c r="AT6" s="608"/>
      <c r="AU6" s="608"/>
      <c r="AV6" s="608"/>
      <c r="AW6" s="608"/>
      <c r="AX6" s="608"/>
      <c r="AY6" s="608"/>
      <c r="AZ6" s="608"/>
      <c r="BA6" s="608"/>
      <c r="BB6" s="608"/>
      <c r="BC6" s="608"/>
      <c r="BD6" s="608"/>
      <c r="BE6" s="608"/>
      <c r="BF6" s="609"/>
      <c r="BG6" s="610">
        <v>6332844</v>
      </c>
      <c r="BH6" s="611"/>
      <c r="BI6" s="611"/>
      <c r="BJ6" s="611"/>
      <c r="BK6" s="611"/>
      <c r="BL6" s="611"/>
      <c r="BM6" s="611"/>
      <c r="BN6" s="612"/>
      <c r="BO6" s="613">
        <v>99.7</v>
      </c>
      <c r="BP6" s="613"/>
      <c r="BQ6" s="613"/>
      <c r="BR6" s="613"/>
      <c r="BS6" s="614">
        <v>243139</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227282</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227281</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1725</v>
      </c>
      <c r="S7" s="611"/>
      <c r="T7" s="611"/>
      <c r="U7" s="611"/>
      <c r="V7" s="611"/>
      <c r="W7" s="611"/>
      <c r="X7" s="611"/>
      <c r="Y7" s="612"/>
      <c r="Z7" s="613">
        <v>0</v>
      </c>
      <c r="AA7" s="613"/>
      <c r="AB7" s="613"/>
      <c r="AC7" s="613"/>
      <c r="AD7" s="614">
        <v>1725</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2447629</v>
      </c>
      <c r="BH7" s="611"/>
      <c r="BI7" s="611"/>
      <c r="BJ7" s="611"/>
      <c r="BK7" s="611"/>
      <c r="BL7" s="611"/>
      <c r="BM7" s="611"/>
      <c r="BN7" s="612"/>
      <c r="BO7" s="613">
        <v>38.5</v>
      </c>
      <c r="BP7" s="613"/>
      <c r="BQ7" s="613"/>
      <c r="BR7" s="613"/>
      <c r="BS7" s="614">
        <v>68753</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3014820</v>
      </c>
      <c r="CS7" s="611"/>
      <c r="CT7" s="611"/>
      <c r="CU7" s="611"/>
      <c r="CV7" s="611"/>
      <c r="CW7" s="611"/>
      <c r="CX7" s="611"/>
      <c r="CY7" s="612"/>
      <c r="CZ7" s="613">
        <v>11.3</v>
      </c>
      <c r="DA7" s="613"/>
      <c r="DB7" s="613"/>
      <c r="DC7" s="613"/>
      <c r="DD7" s="619">
        <v>97823</v>
      </c>
      <c r="DE7" s="611"/>
      <c r="DF7" s="611"/>
      <c r="DG7" s="611"/>
      <c r="DH7" s="611"/>
      <c r="DI7" s="611"/>
      <c r="DJ7" s="611"/>
      <c r="DK7" s="611"/>
      <c r="DL7" s="611"/>
      <c r="DM7" s="611"/>
      <c r="DN7" s="611"/>
      <c r="DO7" s="611"/>
      <c r="DP7" s="612"/>
      <c r="DQ7" s="619">
        <v>2075511</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19958</v>
      </c>
      <c r="S8" s="611"/>
      <c r="T8" s="611"/>
      <c r="U8" s="611"/>
      <c r="V8" s="611"/>
      <c r="W8" s="611"/>
      <c r="X8" s="611"/>
      <c r="Y8" s="612"/>
      <c r="Z8" s="613">
        <v>0.1</v>
      </c>
      <c r="AA8" s="613"/>
      <c r="AB8" s="613"/>
      <c r="AC8" s="613"/>
      <c r="AD8" s="614">
        <v>19958</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84820</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10018108</v>
      </c>
      <c r="CS8" s="611"/>
      <c r="CT8" s="611"/>
      <c r="CU8" s="611"/>
      <c r="CV8" s="611"/>
      <c r="CW8" s="611"/>
      <c r="CX8" s="611"/>
      <c r="CY8" s="612"/>
      <c r="CZ8" s="613">
        <v>37.6</v>
      </c>
      <c r="DA8" s="613"/>
      <c r="DB8" s="613"/>
      <c r="DC8" s="613"/>
      <c r="DD8" s="619">
        <v>48976</v>
      </c>
      <c r="DE8" s="611"/>
      <c r="DF8" s="611"/>
      <c r="DG8" s="611"/>
      <c r="DH8" s="611"/>
      <c r="DI8" s="611"/>
      <c r="DJ8" s="611"/>
      <c r="DK8" s="611"/>
      <c r="DL8" s="611"/>
      <c r="DM8" s="611"/>
      <c r="DN8" s="611"/>
      <c r="DO8" s="611"/>
      <c r="DP8" s="612"/>
      <c r="DQ8" s="619">
        <v>4435785</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22490</v>
      </c>
      <c r="S9" s="611"/>
      <c r="T9" s="611"/>
      <c r="U9" s="611"/>
      <c r="V9" s="611"/>
      <c r="W9" s="611"/>
      <c r="X9" s="611"/>
      <c r="Y9" s="612"/>
      <c r="Z9" s="613">
        <v>0.1</v>
      </c>
      <c r="AA9" s="613"/>
      <c r="AB9" s="613"/>
      <c r="AC9" s="613"/>
      <c r="AD9" s="614">
        <v>22490</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1975445</v>
      </c>
      <c r="BH9" s="611"/>
      <c r="BI9" s="611"/>
      <c r="BJ9" s="611"/>
      <c r="BK9" s="611"/>
      <c r="BL9" s="611"/>
      <c r="BM9" s="611"/>
      <c r="BN9" s="612"/>
      <c r="BO9" s="613">
        <v>31.1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2166683</v>
      </c>
      <c r="CS9" s="611"/>
      <c r="CT9" s="611"/>
      <c r="CU9" s="611"/>
      <c r="CV9" s="611"/>
      <c r="CW9" s="611"/>
      <c r="CX9" s="611"/>
      <c r="CY9" s="612"/>
      <c r="CZ9" s="613">
        <v>8.1</v>
      </c>
      <c r="DA9" s="613"/>
      <c r="DB9" s="613"/>
      <c r="DC9" s="613"/>
      <c r="DD9" s="619">
        <v>36913</v>
      </c>
      <c r="DE9" s="611"/>
      <c r="DF9" s="611"/>
      <c r="DG9" s="611"/>
      <c r="DH9" s="611"/>
      <c r="DI9" s="611"/>
      <c r="DJ9" s="611"/>
      <c r="DK9" s="611"/>
      <c r="DL9" s="611"/>
      <c r="DM9" s="611"/>
      <c r="DN9" s="611"/>
      <c r="DO9" s="611"/>
      <c r="DP9" s="612"/>
      <c r="DQ9" s="619">
        <v>1617532</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146654</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31306</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20498</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1164768</v>
      </c>
      <c r="S11" s="611"/>
      <c r="T11" s="611"/>
      <c r="U11" s="611"/>
      <c r="V11" s="611"/>
      <c r="W11" s="611"/>
      <c r="X11" s="611"/>
      <c r="Y11" s="612"/>
      <c r="Z11" s="615">
        <v>4.0999999999999996</v>
      </c>
      <c r="AA11" s="616"/>
      <c r="AB11" s="616"/>
      <c r="AC11" s="622"/>
      <c r="AD11" s="619">
        <v>1164768</v>
      </c>
      <c r="AE11" s="611"/>
      <c r="AF11" s="611"/>
      <c r="AG11" s="611"/>
      <c r="AH11" s="611"/>
      <c r="AI11" s="611"/>
      <c r="AJ11" s="611"/>
      <c r="AK11" s="612"/>
      <c r="AL11" s="615">
        <v>8.1999999999999993</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240710</v>
      </c>
      <c r="BH11" s="611"/>
      <c r="BI11" s="611"/>
      <c r="BJ11" s="611"/>
      <c r="BK11" s="611"/>
      <c r="BL11" s="611"/>
      <c r="BM11" s="611"/>
      <c r="BN11" s="612"/>
      <c r="BO11" s="613">
        <v>3.8</v>
      </c>
      <c r="BP11" s="613"/>
      <c r="BQ11" s="613"/>
      <c r="BR11" s="613"/>
      <c r="BS11" s="614">
        <v>68753</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1185645</v>
      </c>
      <c r="CS11" s="611"/>
      <c r="CT11" s="611"/>
      <c r="CU11" s="611"/>
      <c r="CV11" s="611"/>
      <c r="CW11" s="611"/>
      <c r="CX11" s="611"/>
      <c r="CY11" s="612"/>
      <c r="CZ11" s="613">
        <v>4.5</v>
      </c>
      <c r="DA11" s="613"/>
      <c r="DB11" s="613"/>
      <c r="DC11" s="613"/>
      <c r="DD11" s="619">
        <v>713290</v>
      </c>
      <c r="DE11" s="611"/>
      <c r="DF11" s="611"/>
      <c r="DG11" s="611"/>
      <c r="DH11" s="611"/>
      <c r="DI11" s="611"/>
      <c r="DJ11" s="611"/>
      <c r="DK11" s="611"/>
      <c r="DL11" s="611"/>
      <c r="DM11" s="611"/>
      <c r="DN11" s="611"/>
      <c r="DO11" s="611"/>
      <c r="DP11" s="612"/>
      <c r="DQ11" s="619">
        <v>409845</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39351</v>
      </c>
      <c r="S12" s="611"/>
      <c r="T12" s="611"/>
      <c r="U12" s="611"/>
      <c r="V12" s="611"/>
      <c r="W12" s="611"/>
      <c r="X12" s="611"/>
      <c r="Y12" s="612"/>
      <c r="Z12" s="613">
        <v>0.1</v>
      </c>
      <c r="AA12" s="613"/>
      <c r="AB12" s="613"/>
      <c r="AC12" s="613"/>
      <c r="AD12" s="614">
        <v>39351</v>
      </c>
      <c r="AE12" s="614"/>
      <c r="AF12" s="614"/>
      <c r="AG12" s="614"/>
      <c r="AH12" s="614"/>
      <c r="AI12" s="614"/>
      <c r="AJ12" s="614"/>
      <c r="AK12" s="614"/>
      <c r="AL12" s="615">
        <v>0.3</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3242084</v>
      </c>
      <c r="BH12" s="611"/>
      <c r="BI12" s="611"/>
      <c r="BJ12" s="611"/>
      <c r="BK12" s="611"/>
      <c r="BL12" s="611"/>
      <c r="BM12" s="611"/>
      <c r="BN12" s="612"/>
      <c r="BO12" s="613">
        <v>51</v>
      </c>
      <c r="BP12" s="613"/>
      <c r="BQ12" s="613"/>
      <c r="BR12" s="613"/>
      <c r="BS12" s="614">
        <v>174386</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662734</v>
      </c>
      <c r="CS12" s="611"/>
      <c r="CT12" s="611"/>
      <c r="CU12" s="611"/>
      <c r="CV12" s="611"/>
      <c r="CW12" s="611"/>
      <c r="CX12" s="611"/>
      <c r="CY12" s="612"/>
      <c r="CZ12" s="613">
        <v>2.5</v>
      </c>
      <c r="DA12" s="613"/>
      <c r="DB12" s="613"/>
      <c r="DC12" s="613"/>
      <c r="DD12" s="619">
        <v>135578</v>
      </c>
      <c r="DE12" s="611"/>
      <c r="DF12" s="611"/>
      <c r="DG12" s="611"/>
      <c r="DH12" s="611"/>
      <c r="DI12" s="611"/>
      <c r="DJ12" s="611"/>
      <c r="DK12" s="611"/>
      <c r="DL12" s="611"/>
      <c r="DM12" s="611"/>
      <c r="DN12" s="611"/>
      <c r="DO12" s="611"/>
      <c r="DP12" s="612"/>
      <c r="DQ12" s="619">
        <v>392276</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3238230</v>
      </c>
      <c r="BH13" s="611"/>
      <c r="BI13" s="611"/>
      <c r="BJ13" s="611"/>
      <c r="BK13" s="611"/>
      <c r="BL13" s="611"/>
      <c r="BM13" s="611"/>
      <c r="BN13" s="612"/>
      <c r="BO13" s="613">
        <v>51</v>
      </c>
      <c r="BP13" s="613"/>
      <c r="BQ13" s="613"/>
      <c r="BR13" s="613"/>
      <c r="BS13" s="614">
        <v>174386</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2498182</v>
      </c>
      <c r="CS13" s="611"/>
      <c r="CT13" s="611"/>
      <c r="CU13" s="611"/>
      <c r="CV13" s="611"/>
      <c r="CW13" s="611"/>
      <c r="CX13" s="611"/>
      <c r="CY13" s="612"/>
      <c r="CZ13" s="613">
        <v>9.4</v>
      </c>
      <c r="DA13" s="613"/>
      <c r="DB13" s="613"/>
      <c r="DC13" s="613"/>
      <c r="DD13" s="619">
        <v>1208047</v>
      </c>
      <c r="DE13" s="611"/>
      <c r="DF13" s="611"/>
      <c r="DG13" s="611"/>
      <c r="DH13" s="611"/>
      <c r="DI13" s="611"/>
      <c r="DJ13" s="611"/>
      <c r="DK13" s="611"/>
      <c r="DL13" s="611"/>
      <c r="DM13" s="611"/>
      <c r="DN13" s="611"/>
      <c r="DO13" s="611"/>
      <c r="DP13" s="612"/>
      <c r="DQ13" s="619">
        <v>1411659</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1355</v>
      </c>
      <c r="S14" s="611"/>
      <c r="T14" s="611"/>
      <c r="U14" s="611"/>
      <c r="V14" s="611"/>
      <c r="W14" s="611"/>
      <c r="X14" s="611"/>
      <c r="Y14" s="612"/>
      <c r="Z14" s="613">
        <v>0</v>
      </c>
      <c r="AA14" s="613"/>
      <c r="AB14" s="613"/>
      <c r="AC14" s="613"/>
      <c r="AD14" s="614">
        <v>1355</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219720</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834518</v>
      </c>
      <c r="CS14" s="611"/>
      <c r="CT14" s="611"/>
      <c r="CU14" s="611"/>
      <c r="CV14" s="611"/>
      <c r="CW14" s="611"/>
      <c r="CX14" s="611"/>
      <c r="CY14" s="612"/>
      <c r="CZ14" s="613">
        <v>3.1</v>
      </c>
      <c r="DA14" s="613"/>
      <c r="DB14" s="613"/>
      <c r="DC14" s="613"/>
      <c r="DD14" s="619">
        <v>78265</v>
      </c>
      <c r="DE14" s="611"/>
      <c r="DF14" s="611"/>
      <c r="DG14" s="611"/>
      <c r="DH14" s="611"/>
      <c r="DI14" s="611"/>
      <c r="DJ14" s="611"/>
      <c r="DK14" s="611"/>
      <c r="DL14" s="611"/>
      <c r="DM14" s="611"/>
      <c r="DN14" s="611"/>
      <c r="DO14" s="611"/>
      <c r="DP14" s="612"/>
      <c r="DQ14" s="619">
        <v>750731</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423411</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2491044</v>
      </c>
      <c r="CS15" s="611"/>
      <c r="CT15" s="611"/>
      <c r="CU15" s="611"/>
      <c r="CV15" s="611"/>
      <c r="CW15" s="611"/>
      <c r="CX15" s="611"/>
      <c r="CY15" s="612"/>
      <c r="CZ15" s="613">
        <v>9.4</v>
      </c>
      <c r="DA15" s="613"/>
      <c r="DB15" s="613"/>
      <c r="DC15" s="613"/>
      <c r="DD15" s="619">
        <v>501214</v>
      </c>
      <c r="DE15" s="611"/>
      <c r="DF15" s="611"/>
      <c r="DG15" s="611"/>
      <c r="DH15" s="611"/>
      <c r="DI15" s="611"/>
      <c r="DJ15" s="611"/>
      <c r="DK15" s="611"/>
      <c r="DL15" s="611"/>
      <c r="DM15" s="611"/>
      <c r="DN15" s="611"/>
      <c r="DO15" s="611"/>
      <c r="DP15" s="612"/>
      <c r="DQ15" s="619">
        <v>2100937</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18718</v>
      </c>
      <c r="S16" s="611"/>
      <c r="T16" s="611"/>
      <c r="U16" s="611"/>
      <c r="V16" s="611"/>
      <c r="W16" s="611"/>
      <c r="X16" s="611"/>
      <c r="Y16" s="612"/>
      <c r="Z16" s="613">
        <v>0.1</v>
      </c>
      <c r="AA16" s="613"/>
      <c r="AB16" s="613"/>
      <c r="AC16" s="613"/>
      <c r="AD16" s="614">
        <v>18718</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295869</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25607</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101157</v>
      </c>
      <c r="S17" s="611"/>
      <c r="T17" s="611"/>
      <c r="U17" s="611"/>
      <c r="V17" s="611"/>
      <c r="W17" s="611"/>
      <c r="X17" s="611"/>
      <c r="Y17" s="612"/>
      <c r="Z17" s="613">
        <v>0.4</v>
      </c>
      <c r="AA17" s="613"/>
      <c r="AB17" s="613"/>
      <c r="AC17" s="613"/>
      <c r="AD17" s="614">
        <v>101157</v>
      </c>
      <c r="AE17" s="614"/>
      <c r="AF17" s="614"/>
      <c r="AG17" s="614"/>
      <c r="AH17" s="614"/>
      <c r="AI17" s="614"/>
      <c r="AJ17" s="614"/>
      <c r="AK17" s="614"/>
      <c r="AL17" s="615">
        <v>0.7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3182735</v>
      </c>
      <c r="CS17" s="611"/>
      <c r="CT17" s="611"/>
      <c r="CU17" s="611"/>
      <c r="CV17" s="611"/>
      <c r="CW17" s="611"/>
      <c r="CX17" s="611"/>
      <c r="CY17" s="612"/>
      <c r="CZ17" s="613">
        <v>12</v>
      </c>
      <c r="DA17" s="613"/>
      <c r="DB17" s="613"/>
      <c r="DC17" s="613"/>
      <c r="DD17" s="619" t="s">
        <v>122</v>
      </c>
      <c r="DE17" s="611"/>
      <c r="DF17" s="611"/>
      <c r="DG17" s="611"/>
      <c r="DH17" s="611"/>
      <c r="DI17" s="611"/>
      <c r="DJ17" s="611"/>
      <c r="DK17" s="611"/>
      <c r="DL17" s="611"/>
      <c r="DM17" s="611"/>
      <c r="DN17" s="611"/>
      <c r="DO17" s="611"/>
      <c r="DP17" s="612"/>
      <c r="DQ17" s="619">
        <v>2985759</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49891</v>
      </c>
      <c r="S18" s="611"/>
      <c r="T18" s="611"/>
      <c r="U18" s="611"/>
      <c r="V18" s="611"/>
      <c r="W18" s="611"/>
      <c r="X18" s="611"/>
      <c r="Y18" s="612"/>
      <c r="Z18" s="613">
        <v>0.2</v>
      </c>
      <c r="AA18" s="613"/>
      <c r="AB18" s="613"/>
      <c r="AC18" s="613"/>
      <c r="AD18" s="614">
        <v>49891</v>
      </c>
      <c r="AE18" s="614"/>
      <c r="AF18" s="614"/>
      <c r="AG18" s="614"/>
      <c r="AH18" s="614"/>
      <c r="AI18" s="614"/>
      <c r="AJ18" s="614"/>
      <c r="AK18" s="614"/>
      <c r="AL18" s="615">
        <v>0.4</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46733</v>
      </c>
      <c r="S19" s="611"/>
      <c r="T19" s="611"/>
      <c r="U19" s="611"/>
      <c r="V19" s="611"/>
      <c r="W19" s="611"/>
      <c r="X19" s="611"/>
      <c r="Y19" s="612"/>
      <c r="Z19" s="613">
        <v>0.2</v>
      </c>
      <c r="AA19" s="613"/>
      <c r="AB19" s="613"/>
      <c r="AC19" s="613"/>
      <c r="AD19" s="614">
        <v>46733</v>
      </c>
      <c r="AE19" s="614"/>
      <c r="AF19" s="614"/>
      <c r="AG19" s="614"/>
      <c r="AH19" s="614"/>
      <c r="AI19" s="614"/>
      <c r="AJ19" s="614"/>
      <c r="AK19" s="614"/>
      <c r="AL19" s="615">
        <v>0.3</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21906</v>
      </c>
      <c r="BH19" s="611"/>
      <c r="BI19" s="611"/>
      <c r="BJ19" s="611"/>
      <c r="BK19" s="611"/>
      <c r="BL19" s="611"/>
      <c r="BM19" s="611"/>
      <c r="BN19" s="612"/>
      <c r="BO19" s="613">
        <v>0.3</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3158</v>
      </c>
      <c r="S20" s="611"/>
      <c r="T20" s="611"/>
      <c r="U20" s="611"/>
      <c r="V20" s="611"/>
      <c r="W20" s="611"/>
      <c r="X20" s="611"/>
      <c r="Y20" s="612"/>
      <c r="Z20" s="613">
        <v>0</v>
      </c>
      <c r="AA20" s="613"/>
      <c r="AB20" s="613"/>
      <c r="AC20" s="613"/>
      <c r="AD20" s="614">
        <v>3158</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21906</v>
      </c>
      <c r="BH20" s="611"/>
      <c r="BI20" s="611"/>
      <c r="BJ20" s="611"/>
      <c r="BK20" s="611"/>
      <c r="BL20" s="611"/>
      <c r="BM20" s="611"/>
      <c r="BN20" s="612"/>
      <c r="BO20" s="613">
        <v>0.3</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26608926</v>
      </c>
      <c r="CS20" s="611"/>
      <c r="CT20" s="611"/>
      <c r="CU20" s="611"/>
      <c r="CV20" s="611"/>
      <c r="CW20" s="611"/>
      <c r="CX20" s="611"/>
      <c r="CY20" s="612"/>
      <c r="CZ20" s="613">
        <v>100</v>
      </c>
      <c r="DA20" s="613"/>
      <c r="DB20" s="613"/>
      <c r="DC20" s="613"/>
      <c r="DD20" s="619">
        <v>2820106</v>
      </c>
      <c r="DE20" s="611"/>
      <c r="DF20" s="611"/>
      <c r="DG20" s="611"/>
      <c r="DH20" s="611"/>
      <c r="DI20" s="611"/>
      <c r="DJ20" s="611"/>
      <c r="DK20" s="611"/>
      <c r="DL20" s="611"/>
      <c r="DM20" s="611"/>
      <c r="DN20" s="611"/>
      <c r="DO20" s="611"/>
      <c r="DP20" s="612"/>
      <c r="DQ20" s="619">
        <v>16453421</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7072099</v>
      </c>
      <c r="S21" s="611"/>
      <c r="T21" s="611"/>
      <c r="U21" s="611"/>
      <c r="V21" s="611"/>
      <c r="W21" s="611"/>
      <c r="X21" s="611"/>
      <c r="Y21" s="612"/>
      <c r="Z21" s="613">
        <v>25</v>
      </c>
      <c r="AA21" s="613"/>
      <c r="AB21" s="613"/>
      <c r="AC21" s="613"/>
      <c r="AD21" s="614">
        <v>6140020</v>
      </c>
      <c r="AE21" s="614"/>
      <c r="AF21" s="614"/>
      <c r="AG21" s="614"/>
      <c r="AH21" s="614"/>
      <c r="AI21" s="614"/>
      <c r="AJ21" s="614"/>
      <c r="AK21" s="614"/>
      <c r="AL21" s="615">
        <v>43.3</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21906</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6140020</v>
      </c>
      <c r="S22" s="611"/>
      <c r="T22" s="611"/>
      <c r="U22" s="611"/>
      <c r="V22" s="611"/>
      <c r="W22" s="611"/>
      <c r="X22" s="611"/>
      <c r="Y22" s="612"/>
      <c r="Z22" s="613">
        <v>21.7</v>
      </c>
      <c r="AA22" s="613"/>
      <c r="AB22" s="613"/>
      <c r="AC22" s="613"/>
      <c r="AD22" s="614">
        <v>6140020</v>
      </c>
      <c r="AE22" s="614"/>
      <c r="AF22" s="614"/>
      <c r="AG22" s="614"/>
      <c r="AH22" s="614"/>
      <c r="AI22" s="614"/>
      <c r="AJ22" s="614"/>
      <c r="AK22" s="614"/>
      <c r="AL22" s="615">
        <v>43.3</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932079</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13636113</v>
      </c>
      <c r="CS24" s="600"/>
      <c r="CT24" s="600"/>
      <c r="CU24" s="600"/>
      <c r="CV24" s="600"/>
      <c r="CW24" s="600"/>
      <c r="CX24" s="600"/>
      <c r="CY24" s="601"/>
      <c r="CZ24" s="604">
        <v>51.2</v>
      </c>
      <c r="DA24" s="605"/>
      <c r="DB24" s="605"/>
      <c r="DC24" s="621"/>
      <c r="DD24" s="645">
        <v>8250292</v>
      </c>
      <c r="DE24" s="600"/>
      <c r="DF24" s="600"/>
      <c r="DG24" s="600"/>
      <c r="DH24" s="600"/>
      <c r="DI24" s="600"/>
      <c r="DJ24" s="600"/>
      <c r="DK24" s="601"/>
      <c r="DL24" s="645">
        <v>7642372</v>
      </c>
      <c r="DM24" s="600"/>
      <c r="DN24" s="600"/>
      <c r="DO24" s="600"/>
      <c r="DP24" s="600"/>
      <c r="DQ24" s="600"/>
      <c r="DR24" s="600"/>
      <c r="DS24" s="600"/>
      <c r="DT24" s="600"/>
      <c r="DU24" s="600"/>
      <c r="DV24" s="601"/>
      <c r="DW24" s="604">
        <v>53.5</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15084123</v>
      </c>
      <c r="S25" s="611"/>
      <c r="T25" s="611"/>
      <c r="U25" s="611"/>
      <c r="V25" s="611"/>
      <c r="W25" s="611"/>
      <c r="X25" s="611"/>
      <c r="Y25" s="612"/>
      <c r="Z25" s="613">
        <v>53.3</v>
      </c>
      <c r="AA25" s="613"/>
      <c r="AB25" s="613"/>
      <c r="AC25" s="613"/>
      <c r="AD25" s="614">
        <v>14152044</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3511770</v>
      </c>
      <c r="CS25" s="642"/>
      <c r="CT25" s="642"/>
      <c r="CU25" s="642"/>
      <c r="CV25" s="642"/>
      <c r="CW25" s="642"/>
      <c r="CX25" s="642"/>
      <c r="CY25" s="643"/>
      <c r="CZ25" s="615">
        <v>13.2</v>
      </c>
      <c r="DA25" s="640"/>
      <c r="DB25" s="640"/>
      <c r="DC25" s="644"/>
      <c r="DD25" s="619">
        <v>3029304</v>
      </c>
      <c r="DE25" s="642"/>
      <c r="DF25" s="642"/>
      <c r="DG25" s="642"/>
      <c r="DH25" s="642"/>
      <c r="DI25" s="642"/>
      <c r="DJ25" s="642"/>
      <c r="DK25" s="643"/>
      <c r="DL25" s="619">
        <v>2978098</v>
      </c>
      <c r="DM25" s="642"/>
      <c r="DN25" s="642"/>
      <c r="DO25" s="642"/>
      <c r="DP25" s="642"/>
      <c r="DQ25" s="642"/>
      <c r="DR25" s="642"/>
      <c r="DS25" s="642"/>
      <c r="DT25" s="642"/>
      <c r="DU25" s="642"/>
      <c r="DV25" s="643"/>
      <c r="DW25" s="615">
        <v>20.9</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v>6478</v>
      </c>
      <c r="S26" s="611"/>
      <c r="T26" s="611"/>
      <c r="U26" s="611"/>
      <c r="V26" s="611"/>
      <c r="W26" s="611"/>
      <c r="X26" s="611"/>
      <c r="Y26" s="612"/>
      <c r="Z26" s="613">
        <v>0</v>
      </c>
      <c r="AA26" s="613"/>
      <c r="AB26" s="613"/>
      <c r="AC26" s="613"/>
      <c r="AD26" s="614">
        <v>6478</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1962505</v>
      </c>
      <c r="CS26" s="611"/>
      <c r="CT26" s="611"/>
      <c r="CU26" s="611"/>
      <c r="CV26" s="611"/>
      <c r="CW26" s="611"/>
      <c r="CX26" s="611"/>
      <c r="CY26" s="612"/>
      <c r="CZ26" s="615">
        <v>7.4</v>
      </c>
      <c r="DA26" s="640"/>
      <c r="DB26" s="640"/>
      <c r="DC26" s="644"/>
      <c r="DD26" s="619">
        <v>1686980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277793</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6354750</v>
      </c>
      <c r="BH27" s="611"/>
      <c r="BI27" s="611"/>
      <c r="BJ27" s="611"/>
      <c r="BK27" s="611"/>
      <c r="BL27" s="611"/>
      <c r="BM27" s="611"/>
      <c r="BN27" s="612"/>
      <c r="BO27" s="613">
        <v>100</v>
      </c>
      <c r="BP27" s="613"/>
      <c r="BQ27" s="613"/>
      <c r="BR27" s="613"/>
      <c r="BS27" s="614">
        <v>243139</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6941608</v>
      </c>
      <c r="CS27" s="642"/>
      <c r="CT27" s="642"/>
      <c r="CU27" s="642"/>
      <c r="CV27" s="642"/>
      <c r="CW27" s="642"/>
      <c r="CX27" s="642"/>
      <c r="CY27" s="643"/>
      <c r="CZ27" s="615">
        <v>26.1</v>
      </c>
      <c r="DA27" s="640"/>
      <c r="DB27" s="640"/>
      <c r="DC27" s="644"/>
      <c r="DD27" s="619">
        <v>2235229</v>
      </c>
      <c r="DE27" s="642"/>
      <c r="DF27" s="642"/>
      <c r="DG27" s="642"/>
      <c r="DH27" s="642"/>
      <c r="DI27" s="642"/>
      <c r="DJ27" s="642"/>
      <c r="DK27" s="643"/>
      <c r="DL27" s="619">
        <v>1681577</v>
      </c>
      <c r="DM27" s="642"/>
      <c r="DN27" s="642"/>
      <c r="DO27" s="642"/>
      <c r="DP27" s="642"/>
      <c r="DQ27" s="642"/>
      <c r="DR27" s="642"/>
      <c r="DS27" s="642"/>
      <c r="DT27" s="642"/>
      <c r="DU27" s="642"/>
      <c r="DV27" s="643"/>
      <c r="DW27" s="615">
        <v>11.8</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234598</v>
      </c>
      <c r="S28" s="611"/>
      <c r="T28" s="611"/>
      <c r="U28" s="611"/>
      <c r="V28" s="611"/>
      <c r="W28" s="611"/>
      <c r="X28" s="611"/>
      <c r="Y28" s="612"/>
      <c r="Z28" s="613">
        <v>0.8</v>
      </c>
      <c r="AA28" s="613"/>
      <c r="AB28" s="613"/>
      <c r="AC28" s="613"/>
      <c r="AD28" s="614">
        <v>27609</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3182735</v>
      </c>
      <c r="CS28" s="611"/>
      <c r="CT28" s="611"/>
      <c r="CU28" s="611"/>
      <c r="CV28" s="611"/>
      <c r="CW28" s="611"/>
      <c r="CX28" s="611"/>
      <c r="CY28" s="612"/>
      <c r="CZ28" s="615">
        <v>12</v>
      </c>
      <c r="DA28" s="640"/>
      <c r="DB28" s="640"/>
      <c r="DC28" s="644"/>
      <c r="DD28" s="619">
        <v>2985759</v>
      </c>
      <c r="DE28" s="611"/>
      <c r="DF28" s="611"/>
      <c r="DG28" s="611"/>
      <c r="DH28" s="611"/>
      <c r="DI28" s="611"/>
      <c r="DJ28" s="611"/>
      <c r="DK28" s="612"/>
      <c r="DL28" s="619">
        <v>2982697</v>
      </c>
      <c r="DM28" s="611"/>
      <c r="DN28" s="611"/>
      <c r="DO28" s="611"/>
      <c r="DP28" s="611"/>
      <c r="DQ28" s="611"/>
      <c r="DR28" s="611"/>
      <c r="DS28" s="611"/>
      <c r="DT28" s="611"/>
      <c r="DU28" s="611"/>
      <c r="DV28" s="612"/>
      <c r="DW28" s="615">
        <v>20.9</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180150</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3182735</v>
      </c>
      <c r="CS29" s="642"/>
      <c r="CT29" s="642"/>
      <c r="CU29" s="642"/>
      <c r="CV29" s="642"/>
      <c r="CW29" s="642"/>
      <c r="CX29" s="642"/>
      <c r="CY29" s="643"/>
      <c r="CZ29" s="615">
        <v>12</v>
      </c>
      <c r="DA29" s="640"/>
      <c r="DB29" s="640"/>
      <c r="DC29" s="644"/>
      <c r="DD29" s="619">
        <v>2985759</v>
      </c>
      <c r="DE29" s="642"/>
      <c r="DF29" s="642"/>
      <c r="DG29" s="642"/>
      <c r="DH29" s="642"/>
      <c r="DI29" s="642"/>
      <c r="DJ29" s="642"/>
      <c r="DK29" s="643"/>
      <c r="DL29" s="619">
        <v>2982697</v>
      </c>
      <c r="DM29" s="642"/>
      <c r="DN29" s="642"/>
      <c r="DO29" s="642"/>
      <c r="DP29" s="642"/>
      <c r="DQ29" s="642"/>
      <c r="DR29" s="642"/>
      <c r="DS29" s="642"/>
      <c r="DT29" s="642"/>
      <c r="DU29" s="642"/>
      <c r="DV29" s="643"/>
      <c r="DW29" s="615">
        <v>20.9</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4966125</v>
      </c>
      <c r="S30" s="611"/>
      <c r="T30" s="611"/>
      <c r="U30" s="611"/>
      <c r="V30" s="611"/>
      <c r="W30" s="611"/>
      <c r="X30" s="611"/>
      <c r="Y30" s="612"/>
      <c r="Z30" s="613">
        <v>17.600000000000001</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3052965</v>
      </c>
      <c r="CS30" s="611"/>
      <c r="CT30" s="611"/>
      <c r="CU30" s="611"/>
      <c r="CV30" s="611"/>
      <c r="CW30" s="611"/>
      <c r="CX30" s="611"/>
      <c r="CY30" s="612"/>
      <c r="CZ30" s="615">
        <v>11.5</v>
      </c>
      <c r="DA30" s="640"/>
      <c r="DB30" s="640"/>
      <c r="DC30" s="644"/>
      <c r="DD30" s="619">
        <v>2869272</v>
      </c>
      <c r="DE30" s="611"/>
      <c r="DF30" s="611"/>
      <c r="DG30" s="611"/>
      <c r="DH30" s="611"/>
      <c r="DI30" s="611"/>
      <c r="DJ30" s="611"/>
      <c r="DK30" s="612"/>
      <c r="DL30" s="619">
        <v>2866210</v>
      </c>
      <c r="DM30" s="611"/>
      <c r="DN30" s="611"/>
      <c r="DO30" s="611"/>
      <c r="DP30" s="611"/>
      <c r="DQ30" s="611"/>
      <c r="DR30" s="611"/>
      <c r="DS30" s="611"/>
      <c r="DT30" s="611"/>
      <c r="DU30" s="611"/>
      <c r="DV30" s="612"/>
      <c r="DW30" s="615">
        <v>20.100000000000001</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99.6</v>
      </c>
      <c r="BH31" s="654"/>
      <c r="BI31" s="654"/>
      <c r="BJ31" s="654"/>
      <c r="BK31" s="654"/>
      <c r="BL31" s="654"/>
      <c r="BM31" s="605">
        <v>98.4</v>
      </c>
      <c r="BN31" s="654"/>
      <c r="BO31" s="654"/>
      <c r="BP31" s="654"/>
      <c r="BQ31" s="655"/>
      <c r="BR31" s="666">
        <v>99.5</v>
      </c>
      <c r="BS31" s="654"/>
      <c r="BT31" s="654"/>
      <c r="BU31" s="654"/>
      <c r="BV31" s="654"/>
      <c r="BW31" s="654"/>
      <c r="BX31" s="605">
        <v>98.2</v>
      </c>
      <c r="BY31" s="654"/>
      <c r="BZ31" s="654"/>
      <c r="CA31" s="654"/>
      <c r="CB31" s="655"/>
      <c r="CD31" s="648"/>
      <c r="CE31" s="649"/>
      <c r="CF31" s="607" t="s">
        <v>301</v>
      </c>
      <c r="CG31" s="608"/>
      <c r="CH31" s="608"/>
      <c r="CI31" s="608"/>
      <c r="CJ31" s="608"/>
      <c r="CK31" s="608"/>
      <c r="CL31" s="608"/>
      <c r="CM31" s="608"/>
      <c r="CN31" s="608"/>
      <c r="CO31" s="608"/>
      <c r="CP31" s="608"/>
      <c r="CQ31" s="609"/>
      <c r="CR31" s="610">
        <v>129770</v>
      </c>
      <c r="CS31" s="642"/>
      <c r="CT31" s="642"/>
      <c r="CU31" s="642"/>
      <c r="CV31" s="642"/>
      <c r="CW31" s="642"/>
      <c r="CX31" s="642"/>
      <c r="CY31" s="643"/>
      <c r="CZ31" s="615">
        <v>0.5</v>
      </c>
      <c r="DA31" s="640"/>
      <c r="DB31" s="640"/>
      <c r="DC31" s="644"/>
      <c r="DD31" s="619">
        <v>116487</v>
      </c>
      <c r="DE31" s="642"/>
      <c r="DF31" s="642"/>
      <c r="DG31" s="642"/>
      <c r="DH31" s="642"/>
      <c r="DI31" s="642"/>
      <c r="DJ31" s="642"/>
      <c r="DK31" s="643"/>
      <c r="DL31" s="619">
        <v>116487</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3120191</v>
      </c>
      <c r="S32" s="611"/>
      <c r="T32" s="611"/>
      <c r="U32" s="611"/>
      <c r="V32" s="611"/>
      <c r="W32" s="611"/>
      <c r="X32" s="611"/>
      <c r="Y32" s="612"/>
      <c r="Z32" s="613">
        <v>11</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99.6</v>
      </c>
      <c r="BH32" s="642"/>
      <c r="BI32" s="642"/>
      <c r="BJ32" s="642"/>
      <c r="BK32" s="642"/>
      <c r="BL32" s="642"/>
      <c r="BM32" s="616">
        <v>98.8</v>
      </c>
      <c r="BN32" s="642"/>
      <c r="BO32" s="642"/>
      <c r="BP32" s="642"/>
      <c r="BQ32" s="665"/>
      <c r="BR32" s="667">
        <v>99.5</v>
      </c>
      <c r="BS32" s="642"/>
      <c r="BT32" s="642"/>
      <c r="BU32" s="642"/>
      <c r="BV32" s="642"/>
      <c r="BW32" s="642"/>
      <c r="BX32" s="616">
        <v>98.7</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300792</v>
      </c>
      <c r="S33" s="611"/>
      <c r="T33" s="611"/>
      <c r="U33" s="611"/>
      <c r="V33" s="611"/>
      <c r="W33" s="611"/>
      <c r="X33" s="611"/>
      <c r="Y33" s="612"/>
      <c r="Z33" s="613">
        <v>1.1000000000000001</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99.5</v>
      </c>
      <c r="BH33" s="669"/>
      <c r="BI33" s="669"/>
      <c r="BJ33" s="669"/>
      <c r="BK33" s="669"/>
      <c r="BL33" s="669"/>
      <c r="BM33" s="670">
        <v>97.9</v>
      </c>
      <c r="BN33" s="669"/>
      <c r="BO33" s="669"/>
      <c r="BP33" s="669"/>
      <c r="BQ33" s="671"/>
      <c r="BR33" s="668">
        <v>99.3</v>
      </c>
      <c r="BS33" s="669"/>
      <c r="BT33" s="669"/>
      <c r="BU33" s="669"/>
      <c r="BV33" s="669"/>
      <c r="BW33" s="669"/>
      <c r="BX33" s="670">
        <v>97.6</v>
      </c>
      <c r="BY33" s="669"/>
      <c r="BZ33" s="669"/>
      <c r="CA33" s="669"/>
      <c r="CB33" s="671"/>
      <c r="CD33" s="607" t="s">
        <v>308</v>
      </c>
      <c r="CE33" s="608"/>
      <c r="CF33" s="608"/>
      <c r="CG33" s="608"/>
      <c r="CH33" s="608"/>
      <c r="CI33" s="608"/>
      <c r="CJ33" s="608"/>
      <c r="CK33" s="608"/>
      <c r="CL33" s="608"/>
      <c r="CM33" s="608"/>
      <c r="CN33" s="608"/>
      <c r="CO33" s="608"/>
      <c r="CP33" s="608"/>
      <c r="CQ33" s="609"/>
      <c r="CR33" s="610">
        <v>9856838</v>
      </c>
      <c r="CS33" s="642"/>
      <c r="CT33" s="642"/>
      <c r="CU33" s="642"/>
      <c r="CV33" s="642"/>
      <c r="CW33" s="642"/>
      <c r="CX33" s="642"/>
      <c r="CY33" s="643"/>
      <c r="CZ33" s="615">
        <v>37</v>
      </c>
      <c r="DA33" s="640"/>
      <c r="DB33" s="640"/>
      <c r="DC33" s="644"/>
      <c r="DD33" s="619">
        <v>7443138</v>
      </c>
      <c r="DE33" s="642"/>
      <c r="DF33" s="642"/>
      <c r="DG33" s="642"/>
      <c r="DH33" s="642"/>
      <c r="DI33" s="642"/>
      <c r="DJ33" s="642"/>
      <c r="DK33" s="643"/>
      <c r="DL33" s="619">
        <v>6010763</v>
      </c>
      <c r="DM33" s="642"/>
      <c r="DN33" s="642"/>
      <c r="DO33" s="642"/>
      <c r="DP33" s="642"/>
      <c r="DQ33" s="642"/>
      <c r="DR33" s="642"/>
      <c r="DS33" s="642"/>
      <c r="DT33" s="642"/>
      <c r="DU33" s="642"/>
      <c r="DV33" s="643"/>
      <c r="DW33" s="615">
        <v>42.1</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290580</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3264076</v>
      </c>
      <c r="CS34" s="611"/>
      <c r="CT34" s="611"/>
      <c r="CU34" s="611"/>
      <c r="CV34" s="611"/>
      <c r="CW34" s="611"/>
      <c r="CX34" s="611"/>
      <c r="CY34" s="612"/>
      <c r="CZ34" s="615">
        <v>12.3</v>
      </c>
      <c r="DA34" s="640"/>
      <c r="DB34" s="640"/>
      <c r="DC34" s="644"/>
      <c r="DD34" s="619">
        <v>2315228</v>
      </c>
      <c r="DE34" s="611"/>
      <c r="DF34" s="611"/>
      <c r="DG34" s="611"/>
      <c r="DH34" s="611"/>
      <c r="DI34" s="611"/>
      <c r="DJ34" s="611"/>
      <c r="DK34" s="612"/>
      <c r="DL34" s="619">
        <v>2050998</v>
      </c>
      <c r="DM34" s="611"/>
      <c r="DN34" s="611"/>
      <c r="DO34" s="611"/>
      <c r="DP34" s="611"/>
      <c r="DQ34" s="611"/>
      <c r="DR34" s="611"/>
      <c r="DS34" s="611"/>
      <c r="DT34" s="611"/>
      <c r="DU34" s="611"/>
      <c r="DV34" s="612"/>
      <c r="DW34" s="615">
        <v>14.4</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341697</v>
      </c>
      <c r="S35" s="611"/>
      <c r="T35" s="611"/>
      <c r="U35" s="611"/>
      <c r="V35" s="611"/>
      <c r="W35" s="611"/>
      <c r="X35" s="611"/>
      <c r="Y35" s="612"/>
      <c r="Z35" s="613">
        <v>1.2</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88087</v>
      </c>
      <c r="CS35" s="642"/>
      <c r="CT35" s="642"/>
      <c r="CU35" s="642"/>
      <c r="CV35" s="642"/>
      <c r="CW35" s="642"/>
      <c r="CX35" s="642"/>
      <c r="CY35" s="643"/>
      <c r="CZ35" s="615">
        <v>0.3</v>
      </c>
      <c r="DA35" s="640"/>
      <c r="DB35" s="640"/>
      <c r="DC35" s="644"/>
      <c r="DD35" s="619">
        <v>71062</v>
      </c>
      <c r="DE35" s="642"/>
      <c r="DF35" s="642"/>
      <c r="DG35" s="642"/>
      <c r="DH35" s="642"/>
      <c r="DI35" s="642"/>
      <c r="DJ35" s="642"/>
      <c r="DK35" s="643"/>
      <c r="DL35" s="619">
        <v>61195</v>
      </c>
      <c r="DM35" s="642"/>
      <c r="DN35" s="642"/>
      <c r="DO35" s="642"/>
      <c r="DP35" s="642"/>
      <c r="DQ35" s="642"/>
      <c r="DR35" s="642"/>
      <c r="DS35" s="642"/>
      <c r="DT35" s="642"/>
      <c r="DU35" s="642"/>
      <c r="DV35" s="643"/>
      <c r="DW35" s="615">
        <v>0.4</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1642744</v>
      </c>
      <c r="S36" s="611"/>
      <c r="T36" s="611"/>
      <c r="U36" s="611"/>
      <c r="V36" s="611"/>
      <c r="W36" s="611"/>
      <c r="X36" s="611"/>
      <c r="Y36" s="612"/>
      <c r="Z36" s="613">
        <v>5.8</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3159139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175172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3749424</v>
      </c>
      <c r="CS36" s="611"/>
      <c r="CT36" s="611"/>
      <c r="CU36" s="611"/>
      <c r="CV36" s="611"/>
      <c r="CW36" s="611"/>
      <c r="CX36" s="611"/>
      <c r="CY36" s="612"/>
      <c r="CZ36" s="615">
        <v>14.1</v>
      </c>
      <c r="DA36" s="640"/>
      <c r="DB36" s="640"/>
      <c r="DC36" s="644"/>
      <c r="DD36" s="619">
        <v>3211346</v>
      </c>
      <c r="DE36" s="611"/>
      <c r="DF36" s="611"/>
      <c r="DG36" s="611"/>
      <c r="DH36" s="611"/>
      <c r="DI36" s="611"/>
      <c r="DJ36" s="611"/>
      <c r="DK36" s="612"/>
      <c r="DL36" s="619">
        <v>2202866</v>
      </c>
      <c r="DM36" s="611"/>
      <c r="DN36" s="611"/>
      <c r="DO36" s="611"/>
      <c r="DP36" s="611"/>
      <c r="DQ36" s="611"/>
      <c r="DR36" s="611"/>
      <c r="DS36" s="611"/>
      <c r="DT36" s="611"/>
      <c r="DU36" s="611"/>
      <c r="DV36" s="612"/>
      <c r="DW36" s="615">
        <v>15.4</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870139</v>
      </c>
      <c r="S37" s="611"/>
      <c r="T37" s="611"/>
      <c r="U37" s="611"/>
      <c r="V37" s="611"/>
      <c r="W37" s="611"/>
      <c r="X37" s="611"/>
      <c r="Y37" s="612"/>
      <c r="Z37" s="613">
        <v>3.1</v>
      </c>
      <c r="AA37" s="613"/>
      <c r="AB37" s="613"/>
      <c r="AC37" s="613"/>
      <c r="AD37" s="614">
        <v>1602</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859354</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104777</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1325819</v>
      </c>
      <c r="CS37" s="642"/>
      <c r="CT37" s="642"/>
      <c r="CU37" s="642"/>
      <c r="CV37" s="642"/>
      <c r="CW37" s="642"/>
      <c r="CX37" s="642"/>
      <c r="CY37" s="643"/>
      <c r="CZ37" s="615">
        <v>5</v>
      </c>
      <c r="DA37" s="640"/>
      <c r="DB37" s="640"/>
      <c r="DC37" s="644"/>
      <c r="DD37" s="619">
        <v>1302360</v>
      </c>
      <c r="DE37" s="642"/>
      <c r="DF37" s="642"/>
      <c r="DG37" s="642"/>
      <c r="DH37" s="642"/>
      <c r="DI37" s="642"/>
      <c r="DJ37" s="642"/>
      <c r="DK37" s="643"/>
      <c r="DL37" s="619">
        <v>1139616</v>
      </c>
      <c r="DM37" s="642"/>
      <c r="DN37" s="642"/>
      <c r="DO37" s="642"/>
      <c r="DP37" s="642"/>
      <c r="DQ37" s="642"/>
      <c r="DR37" s="642"/>
      <c r="DS37" s="642"/>
      <c r="DT37" s="642"/>
      <c r="DU37" s="642"/>
      <c r="DV37" s="643"/>
      <c r="DW37" s="615">
        <v>8</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965814</v>
      </c>
      <c r="S38" s="611"/>
      <c r="T38" s="611"/>
      <c r="U38" s="611"/>
      <c r="V38" s="611"/>
      <c r="W38" s="611"/>
      <c r="X38" s="611"/>
      <c r="Y38" s="612"/>
      <c r="Z38" s="613">
        <v>3.4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78313</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5868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2169240</v>
      </c>
      <c r="CS38" s="611"/>
      <c r="CT38" s="611"/>
      <c r="CU38" s="611"/>
      <c r="CV38" s="611"/>
      <c r="CW38" s="611"/>
      <c r="CX38" s="611"/>
      <c r="CY38" s="612"/>
      <c r="CZ38" s="615">
        <v>8.1999999999999993</v>
      </c>
      <c r="DA38" s="640"/>
      <c r="DB38" s="640"/>
      <c r="DC38" s="644"/>
      <c r="DD38" s="619">
        <v>1773644</v>
      </c>
      <c r="DE38" s="611"/>
      <c r="DF38" s="611"/>
      <c r="DG38" s="611"/>
      <c r="DH38" s="611"/>
      <c r="DI38" s="611"/>
      <c r="DJ38" s="611"/>
      <c r="DK38" s="612"/>
      <c r="DL38" s="619">
        <v>1695704</v>
      </c>
      <c r="DM38" s="611"/>
      <c r="DN38" s="611"/>
      <c r="DO38" s="611"/>
      <c r="DP38" s="611"/>
      <c r="DQ38" s="611"/>
      <c r="DR38" s="611"/>
      <c r="DS38" s="611"/>
      <c r="DT38" s="611"/>
      <c r="DU38" s="611"/>
      <c r="DV38" s="612"/>
      <c r="DW38" s="615">
        <v>11.9</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52232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9092</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320605</v>
      </c>
      <c r="CS39" s="642"/>
      <c r="CT39" s="642"/>
      <c r="CU39" s="642"/>
      <c r="CV39" s="642"/>
      <c r="CW39" s="642"/>
      <c r="CX39" s="642"/>
      <c r="CY39" s="643"/>
      <c r="CZ39" s="615">
        <v>1.2</v>
      </c>
      <c r="DA39" s="640"/>
      <c r="DB39" s="640"/>
      <c r="DC39" s="644"/>
      <c r="DD39" s="619">
        <v>66752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91591</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1067</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112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265406</v>
      </c>
      <c r="CS40" s="611"/>
      <c r="CT40" s="611"/>
      <c r="CU40" s="611"/>
      <c r="CV40" s="611"/>
      <c r="CW40" s="611"/>
      <c r="CX40" s="611"/>
      <c r="CY40" s="612"/>
      <c r="CZ40" s="615">
        <v>1</v>
      </c>
      <c r="DA40" s="640"/>
      <c r="DB40" s="640"/>
      <c r="DC40" s="644"/>
      <c r="DD40" s="619">
        <v>5106</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28281224</v>
      </c>
      <c r="S41" s="683"/>
      <c r="T41" s="683"/>
      <c r="U41" s="683"/>
      <c r="V41" s="683"/>
      <c r="W41" s="683"/>
      <c r="X41" s="683"/>
      <c r="Y41" s="687"/>
      <c r="Z41" s="688">
        <v>100</v>
      </c>
      <c r="AA41" s="688"/>
      <c r="AB41" s="688"/>
      <c r="AC41" s="688"/>
      <c r="AD41" s="689">
        <v>14187733</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474025</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1694148</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474</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3115975</v>
      </c>
      <c r="CS42" s="642"/>
      <c r="CT42" s="642"/>
      <c r="CU42" s="642"/>
      <c r="CV42" s="642"/>
      <c r="CW42" s="642"/>
      <c r="CX42" s="642"/>
      <c r="CY42" s="643"/>
      <c r="CZ42" s="615">
        <v>11.7</v>
      </c>
      <c r="DA42" s="640"/>
      <c r="DB42" s="640"/>
      <c r="DC42" s="644"/>
      <c r="DD42" s="619">
        <v>759991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60881</v>
      </c>
      <c r="CS43" s="642"/>
      <c r="CT43" s="642"/>
      <c r="CU43" s="642"/>
      <c r="CV43" s="642"/>
      <c r="CW43" s="642"/>
      <c r="CX43" s="642"/>
      <c r="CY43" s="643"/>
      <c r="CZ43" s="615">
        <v>0.2</v>
      </c>
      <c r="DA43" s="640"/>
      <c r="DB43" s="640"/>
      <c r="DC43" s="644"/>
      <c r="DD43" s="619">
        <v>53984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2820106</v>
      </c>
      <c r="CS44" s="611"/>
      <c r="CT44" s="611"/>
      <c r="CU44" s="611"/>
      <c r="CV44" s="611"/>
      <c r="CW44" s="611"/>
      <c r="CX44" s="611"/>
      <c r="CY44" s="612"/>
      <c r="CZ44" s="615">
        <v>10.6</v>
      </c>
      <c r="DA44" s="616"/>
      <c r="DB44" s="616"/>
      <c r="DC44" s="622"/>
      <c r="DD44" s="619">
        <v>734384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1320399</v>
      </c>
      <c r="CS45" s="642"/>
      <c r="CT45" s="642"/>
      <c r="CU45" s="642"/>
      <c r="CV45" s="642"/>
      <c r="CW45" s="642"/>
      <c r="CX45" s="642"/>
      <c r="CY45" s="643"/>
      <c r="CZ45" s="615">
        <v>5</v>
      </c>
      <c r="DA45" s="640"/>
      <c r="DB45" s="640"/>
      <c r="DC45" s="644"/>
      <c r="DD45" s="619">
        <v>119297</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1433022</v>
      </c>
      <c r="CS46" s="611"/>
      <c r="CT46" s="611"/>
      <c r="CU46" s="611"/>
      <c r="CV46" s="611"/>
      <c r="CW46" s="611"/>
      <c r="CX46" s="611"/>
      <c r="CY46" s="612"/>
      <c r="CZ46" s="615">
        <v>5.4</v>
      </c>
      <c r="DA46" s="616"/>
      <c r="DB46" s="616"/>
      <c r="DC46" s="622"/>
      <c r="DD46" s="619">
        <v>608312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295869</v>
      </c>
      <c r="CS47" s="642"/>
      <c r="CT47" s="642"/>
      <c r="CU47" s="642"/>
      <c r="CV47" s="642"/>
      <c r="CW47" s="642"/>
      <c r="CX47" s="642"/>
      <c r="CY47" s="643"/>
      <c r="CZ47" s="615">
        <v>1.1000000000000001</v>
      </c>
      <c r="DA47" s="640"/>
      <c r="DB47" s="640"/>
      <c r="DC47" s="644"/>
      <c r="DD47" s="619">
        <v>25607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26608926</v>
      </c>
      <c r="CS49" s="669"/>
      <c r="CT49" s="669"/>
      <c r="CU49" s="669"/>
      <c r="CV49" s="669"/>
      <c r="CW49" s="669"/>
      <c r="CX49" s="669"/>
      <c r="CY49" s="698"/>
      <c r="CZ49" s="690">
        <v>100</v>
      </c>
      <c r="DA49" s="699"/>
      <c r="DB49" s="699"/>
      <c r="DC49" s="700"/>
      <c r="DD49" s="701">
        <v>16453421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B36wWumox8NAZ5rBxKzPdvli90XmrCmPhDJavOyrcE0LYk4e8RhGg5Ma+fbV2MHTZMvOtobpC96hUOewz48Ug==" saltValue="9FTy2wXzvhgKqj+Y0QbM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U13" sqref="AU13:BM1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28047</v>
      </c>
      <c r="R7" s="740"/>
      <c r="S7" s="740"/>
      <c r="T7" s="740"/>
      <c r="U7" s="740"/>
      <c r="V7" s="740">
        <v>26362</v>
      </c>
      <c r="W7" s="740"/>
      <c r="X7" s="740"/>
      <c r="Y7" s="740"/>
      <c r="Z7" s="740"/>
      <c r="AA7" s="740">
        <v>1685</v>
      </c>
      <c r="AB7" s="740"/>
      <c r="AC7" s="740"/>
      <c r="AD7" s="740"/>
      <c r="AE7" s="741"/>
      <c r="AF7" s="742">
        <v>1412</v>
      </c>
      <c r="AG7" s="743"/>
      <c r="AH7" s="743"/>
      <c r="AI7" s="743"/>
      <c r="AJ7" s="744"/>
      <c r="AK7" s="745">
        <v>595</v>
      </c>
      <c r="AL7" s="746"/>
      <c r="AM7" s="746"/>
      <c r="AN7" s="746"/>
      <c r="AO7" s="746"/>
      <c r="AP7" s="746">
        <v>26471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560</v>
      </c>
      <c r="BS7" s="733" t="s">
        <v>559</v>
      </c>
      <c r="BT7" s="734"/>
      <c r="BU7" s="734"/>
      <c r="BV7" s="734"/>
      <c r="BW7" s="734"/>
      <c r="BX7" s="734"/>
      <c r="BY7" s="734"/>
      <c r="BZ7" s="734"/>
      <c r="CA7" s="734"/>
      <c r="CB7" s="734"/>
      <c r="CC7" s="734"/>
      <c r="CD7" s="734"/>
      <c r="CE7" s="734"/>
      <c r="CF7" s="734"/>
      <c r="CG7" s="749"/>
      <c r="CH7" s="730">
        <v>0</v>
      </c>
      <c r="CI7" s="731"/>
      <c r="CJ7" s="731"/>
      <c r="CK7" s="731"/>
      <c r="CL7" s="732"/>
      <c r="CM7" s="730">
        <v>4</v>
      </c>
      <c r="CN7" s="731"/>
      <c r="CO7" s="731"/>
      <c r="CP7" s="731"/>
      <c r="CQ7" s="732"/>
      <c r="CR7" s="730">
        <v>3</v>
      </c>
      <c r="CS7" s="731"/>
      <c r="CT7" s="731"/>
      <c r="CU7" s="731"/>
      <c r="CV7" s="732"/>
      <c r="CW7" s="730" t="s">
        <v>550</v>
      </c>
      <c r="CX7" s="731"/>
      <c r="CY7" s="731"/>
      <c r="CZ7" s="731"/>
      <c r="DA7" s="732"/>
      <c r="DB7" s="730" t="s">
        <v>550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9"/>
    </row>
    <row r="8" spans="1:131" s="230" customFormat="1" ht="26.25" customHeight="1" x14ac:dyDescent="0.2">
      <c r="A8" s="233">
        <v>2</v>
      </c>
      <c r="B8" s="767" t="s">
        <v>376</v>
      </c>
      <c r="C8" s="768"/>
      <c r="D8" s="768"/>
      <c r="E8" s="768"/>
      <c r="F8" s="768"/>
      <c r="G8" s="768"/>
      <c r="H8" s="768"/>
      <c r="I8" s="768"/>
      <c r="J8" s="768"/>
      <c r="K8" s="768"/>
      <c r="L8" s="768"/>
      <c r="M8" s="768"/>
      <c r="N8" s="768"/>
      <c r="O8" s="768"/>
      <c r="P8" s="769"/>
      <c r="Q8" s="770">
        <v>234</v>
      </c>
      <c r="R8" s="771"/>
      <c r="S8" s="771"/>
      <c r="T8" s="771"/>
      <c r="U8" s="771"/>
      <c r="V8" s="771">
        <v>247</v>
      </c>
      <c r="W8" s="771"/>
      <c r="X8" s="771"/>
      <c r="Y8" s="771"/>
      <c r="Z8" s="771"/>
      <c r="AA8" s="771">
        <v>-13</v>
      </c>
      <c r="AB8" s="771"/>
      <c r="AC8" s="771"/>
      <c r="AD8" s="771"/>
      <c r="AE8" s="772"/>
      <c r="AF8" s="773">
        <v>0</v>
      </c>
      <c r="AG8" s="774"/>
      <c r="AH8" s="774"/>
      <c r="AI8" s="774"/>
      <c r="AJ8" s="775"/>
      <c r="AK8" s="756">
        <v>10</v>
      </c>
      <c r="AL8" s="757"/>
      <c r="AM8" s="757"/>
      <c r="AN8" s="757"/>
      <c r="AO8" s="757"/>
      <c r="AP8" s="757">
        <v>280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562</v>
      </c>
      <c r="BT8" s="761"/>
      <c r="BU8" s="761"/>
      <c r="BV8" s="761"/>
      <c r="BW8" s="761"/>
      <c r="BX8" s="761"/>
      <c r="BY8" s="761"/>
      <c r="BZ8" s="761"/>
      <c r="CA8" s="761"/>
      <c r="CB8" s="761"/>
      <c r="CC8" s="761"/>
      <c r="CD8" s="761"/>
      <c r="CE8" s="761"/>
      <c r="CF8" s="761"/>
      <c r="CG8" s="762"/>
      <c r="CH8" s="763">
        <v>3</v>
      </c>
      <c r="CI8" s="764"/>
      <c r="CJ8" s="764"/>
      <c r="CK8" s="764"/>
      <c r="CL8" s="765"/>
      <c r="CM8" s="763">
        <v>43</v>
      </c>
      <c r="CN8" s="764"/>
      <c r="CO8" s="764"/>
      <c r="CP8" s="764"/>
      <c r="CQ8" s="765"/>
      <c r="CR8" s="763">
        <v>20</v>
      </c>
      <c r="CS8" s="764"/>
      <c r="CT8" s="764"/>
      <c r="CU8" s="764"/>
      <c r="CV8" s="765"/>
      <c r="CW8" s="763">
        <v>26</v>
      </c>
      <c r="CX8" s="764"/>
      <c r="CY8" s="764"/>
      <c r="CZ8" s="764"/>
      <c r="DA8" s="765"/>
      <c r="DB8" s="763" t="s">
        <v>550</v>
      </c>
      <c r="DC8" s="764"/>
      <c r="DD8" s="764"/>
      <c r="DE8" s="764"/>
      <c r="DF8" s="765"/>
      <c r="DG8" s="763" t="s">
        <v>550</v>
      </c>
      <c r="DH8" s="764"/>
      <c r="DI8" s="764"/>
      <c r="DJ8" s="764"/>
      <c r="DK8" s="765"/>
      <c r="DL8" s="763" t="s">
        <v>550</v>
      </c>
      <c r="DM8" s="764"/>
      <c r="DN8" s="764"/>
      <c r="DO8" s="764"/>
      <c r="DP8" s="765"/>
      <c r="DQ8" s="763" t="s">
        <v>550</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378</v>
      </c>
      <c r="B23" s="776" t="s">
        <v>379</v>
      </c>
      <c r="C23" s="777"/>
      <c r="D23" s="777"/>
      <c r="E23" s="777"/>
      <c r="F23" s="777"/>
      <c r="G23" s="777"/>
      <c r="H23" s="777"/>
      <c r="I23" s="777"/>
      <c r="J23" s="777"/>
      <c r="K23" s="777"/>
      <c r="L23" s="777"/>
      <c r="M23" s="777"/>
      <c r="N23" s="777"/>
      <c r="O23" s="777"/>
      <c r="P23" s="778"/>
      <c r="Q23" s="779">
        <v>28281</v>
      </c>
      <c r="R23" s="780"/>
      <c r="S23" s="780"/>
      <c r="T23" s="780"/>
      <c r="U23" s="780"/>
      <c r="V23" s="780">
        <v>26609</v>
      </c>
      <c r="W23" s="780"/>
      <c r="X23" s="780"/>
      <c r="Y23" s="780"/>
      <c r="Z23" s="780"/>
      <c r="AA23" s="780">
        <v>1672</v>
      </c>
      <c r="AB23" s="780"/>
      <c r="AC23" s="780"/>
      <c r="AD23" s="780"/>
      <c r="AE23" s="781"/>
      <c r="AF23" s="782">
        <v>1412</v>
      </c>
      <c r="AG23" s="780"/>
      <c r="AH23" s="780"/>
      <c r="AI23" s="780"/>
      <c r="AJ23" s="783"/>
      <c r="AK23" s="784"/>
      <c r="AL23" s="785"/>
      <c r="AM23" s="785"/>
      <c r="AN23" s="785"/>
      <c r="AO23" s="785"/>
      <c r="AP23" s="780">
        <v>26751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390</v>
      </c>
      <c r="C28" s="737"/>
      <c r="D28" s="737"/>
      <c r="E28" s="737"/>
      <c r="F28" s="737"/>
      <c r="G28" s="737"/>
      <c r="H28" s="737"/>
      <c r="I28" s="737"/>
      <c r="J28" s="737"/>
      <c r="K28" s="737"/>
      <c r="L28" s="737"/>
      <c r="M28" s="737"/>
      <c r="N28" s="737"/>
      <c r="O28" s="737"/>
      <c r="P28" s="738"/>
      <c r="Q28" s="809">
        <v>6107</v>
      </c>
      <c r="R28" s="810"/>
      <c r="S28" s="810"/>
      <c r="T28" s="810"/>
      <c r="U28" s="810"/>
      <c r="V28" s="810">
        <v>5932</v>
      </c>
      <c r="W28" s="810"/>
      <c r="X28" s="810"/>
      <c r="Y28" s="810"/>
      <c r="Z28" s="810"/>
      <c r="AA28" s="810">
        <v>175</v>
      </c>
      <c r="AB28" s="810"/>
      <c r="AC28" s="810"/>
      <c r="AD28" s="810"/>
      <c r="AE28" s="811"/>
      <c r="AF28" s="812">
        <v>175</v>
      </c>
      <c r="AG28" s="810"/>
      <c r="AH28" s="810"/>
      <c r="AI28" s="810"/>
      <c r="AJ28" s="813"/>
      <c r="AK28" s="814">
        <v>496</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391</v>
      </c>
      <c r="C29" s="768"/>
      <c r="D29" s="768"/>
      <c r="E29" s="768"/>
      <c r="F29" s="768"/>
      <c r="G29" s="768"/>
      <c r="H29" s="768"/>
      <c r="I29" s="768"/>
      <c r="J29" s="768"/>
      <c r="K29" s="768"/>
      <c r="L29" s="768"/>
      <c r="M29" s="768"/>
      <c r="N29" s="768"/>
      <c r="O29" s="768"/>
      <c r="P29" s="769"/>
      <c r="Q29" s="770">
        <v>726</v>
      </c>
      <c r="R29" s="771"/>
      <c r="S29" s="771"/>
      <c r="T29" s="771"/>
      <c r="U29" s="771"/>
      <c r="V29" s="771">
        <v>723</v>
      </c>
      <c r="W29" s="771"/>
      <c r="X29" s="771"/>
      <c r="Y29" s="771"/>
      <c r="Z29" s="771"/>
      <c r="AA29" s="771">
        <v>3</v>
      </c>
      <c r="AB29" s="771"/>
      <c r="AC29" s="771"/>
      <c r="AD29" s="771"/>
      <c r="AE29" s="772"/>
      <c r="AF29" s="773">
        <v>3</v>
      </c>
      <c r="AG29" s="774"/>
      <c r="AH29" s="774"/>
      <c r="AI29" s="774"/>
      <c r="AJ29" s="775"/>
      <c r="AK29" s="821">
        <v>226</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392</v>
      </c>
      <c r="C30" s="768"/>
      <c r="D30" s="768"/>
      <c r="E30" s="768"/>
      <c r="F30" s="768"/>
      <c r="G30" s="768"/>
      <c r="H30" s="768"/>
      <c r="I30" s="768"/>
      <c r="J30" s="768"/>
      <c r="K30" s="768"/>
      <c r="L30" s="768"/>
      <c r="M30" s="768"/>
      <c r="N30" s="768"/>
      <c r="O30" s="768"/>
      <c r="P30" s="769"/>
      <c r="Q30" s="770">
        <v>31302</v>
      </c>
      <c r="R30" s="771"/>
      <c r="S30" s="771"/>
      <c r="T30" s="771"/>
      <c r="U30" s="771"/>
      <c r="V30" s="771">
        <v>30099</v>
      </c>
      <c r="W30" s="771"/>
      <c r="X30" s="771"/>
      <c r="Y30" s="771"/>
      <c r="Z30" s="771"/>
      <c r="AA30" s="771">
        <v>1203</v>
      </c>
      <c r="AB30" s="771"/>
      <c r="AC30" s="771"/>
      <c r="AD30" s="771"/>
      <c r="AE30" s="772"/>
      <c r="AF30" s="773">
        <v>1187</v>
      </c>
      <c r="AG30" s="774"/>
      <c r="AH30" s="774"/>
      <c r="AI30" s="774"/>
      <c r="AJ30" s="775"/>
      <c r="AK30" s="821" t="s">
        <v>550</v>
      </c>
      <c r="AL30" s="817"/>
      <c r="AM30" s="817"/>
      <c r="AN30" s="817"/>
      <c r="AO30" s="817"/>
      <c r="AP30" s="817">
        <v>105</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393</v>
      </c>
      <c r="C31" s="768"/>
      <c r="D31" s="768"/>
      <c r="E31" s="768"/>
      <c r="F31" s="768"/>
      <c r="G31" s="768"/>
      <c r="H31" s="768"/>
      <c r="I31" s="768"/>
      <c r="J31" s="768"/>
      <c r="K31" s="768"/>
      <c r="L31" s="768"/>
      <c r="M31" s="768"/>
      <c r="N31" s="768"/>
      <c r="O31" s="768"/>
      <c r="P31" s="769"/>
      <c r="Q31" s="770">
        <v>69</v>
      </c>
      <c r="R31" s="771"/>
      <c r="S31" s="771"/>
      <c r="T31" s="771"/>
      <c r="U31" s="771"/>
      <c r="V31" s="771">
        <v>69</v>
      </c>
      <c r="W31" s="771"/>
      <c r="X31" s="771"/>
      <c r="Y31" s="771"/>
      <c r="Z31" s="771"/>
      <c r="AA31" s="771">
        <v>0</v>
      </c>
      <c r="AB31" s="771"/>
      <c r="AC31" s="771"/>
      <c r="AD31" s="771"/>
      <c r="AE31" s="772"/>
      <c r="AF31" s="773">
        <v>55</v>
      </c>
      <c r="AG31" s="774"/>
      <c r="AH31" s="774"/>
      <c r="AI31" s="774"/>
      <c r="AJ31" s="775"/>
      <c r="AK31" s="821">
        <v>35</v>
      </c>
      <c r="AL31" s="817"/>
      <c r="AM31" s="817"/>
      <c r="AN31" s="817"/>
      <c r="AO31" s="817"/>
      <c r="AP31" s="817" t="s">
        <v>550</v>
      </c>
      <c r="AQ31" s="817"/>
      <c r="AR31" s="817"/>
      <c r="AS31" s="817"/>
      <c r="AT31" s="817"/>
      <c r="AU31" s="817" t="s">
        <v>550</v>
      </c>
      <c r="AV31" s="817"/>
      <c r="AW31" s="817"/>
      <c r="AX31" s="817"/>
      <c r="AY31" s="817"/>
      <c r="AZ31" s="818" t="s">
        <v>550</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395</v>
      </c>
      <c r="C32" s="768"/>
      <c r="D32" s="768"/>
      <c r="E32" s="768"/>
      <c r="F32" s="768"/>
      <c r="G32" s="768"/>
      <c r="H32" s="768"/>
      <c r="I32" s="768"/>
      <c r="J32" s="768"/>
      <c r="K32" s="768"/>
      <c r="L32" s="768"/>
      <c r="M32" s="768"/>
      <c r="N32" s="768"/>
      <c r="O32" s="768"/>
      <c r="P32" s="769"/>
      <c r="Q32" s="770">
        <v>1459</v>
      </c>
      <c r="R32" s="771"/>
      <c r="S32" s="771"/>
      <c r="T32" s="771"/>
      <c r="U32" s="771"/>
      <c r="V32" s="771">
        <v>1192</v>
      </c>
      <c r="W32" s="771"/>
      <c r="X32" s="771"/>
      <c r="Y32" s="771"/>
      <c r="Z32" s="771"/>
      <c r="AA32" s="771">
        <v>267</v>
      </c>
      <c r="AB32" s="771"/>
      <c r="AC32" s="771"/>
      <c r="AD32" s="771"/>
      <c r="AE32" s="772"/>
      <c r="AF32" s="773">
        <v>349</v>
      </c>
      <c r="AG32" s="774"/>
      <c r="AH32" s="774"/>
      <c r="AI32" s="774"/>
      <c r="AJ32" s="775"/>
      <c r="AK32" s="821">
        <v>859</v>
      </c>
      <c r="AL32" s="817"/>
      <c r="AM32" s="817"/>
      <c r="AN32" s="817"/>
      <c r="AO32" s="817"/>
      <c r="AP32" s="817">
        <v>7378</v>
      </c>
      <c r="AQ32" s="817"/>
      <c r="AR32" s="817"/>
      <c r="AS32" s="817"/>
      <c r="AT32" s="817"/>
      <c r="AU32" s="817">
        <v>6330</v>
      </c>
      <c r="AV32" s="817"/>
      <c r="AW32" s="817"/>
      <c r="AX32" s="817"/>
      <c r="AY32" s="817"/>
      <c r="AZ32" s="818" t="s">
        <v>550</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396</v>
      </c>
      <c r="C33" s="768"/>
      <c r="D33" s="768"/>
      <c r="E33" s="768"/>
      <c r="F33" s="768"/>
      <c r="G33" s="768"/>
      <c r="H33" s="768"/>
      <c r="I33" s="768"/>
      <c r="J33" s="768"/>
      <c r="K33" s="768"/>
      <c r="L33" s="768"/>
      <c r="M33" s="768"/>
      <c r="N33" s="768"/>
      <c r="O33" s="768"/>
      <c r="P33" s="769"/>
      <c r="Q33" s="770">
        <v>65</v>
      </c>
      <c r="R33" s="771"/>
      <c r="S33" s="771"/>
      <c r="T33" s="771"/>
      <c r="U33" s="771"/>
      <c r="V33" s="771">
        <v>59</v>
      </c>
      <c r="W33" s="771"/>
      <c r="X33" s="771"/>
      <c r="Y33" s="771"/>
      <c r="Z33" s="771"/>
      <c r="AA33" s="771">
        <v>6</v>
      </c>
      <c r="AB33" s="771"/>
      <c r="AC33" s="771"/>
      <c r="AD33" s="771"/>
      <c r="AE33" s="772"/>
      <c r="AF33" s="773">
        <v>4</v>
      </c>
      <c r="AG33" s="774"/>
      <c r="AH33" s="774"/>
      <c r="AI33" s="774"/>
      <c r="AJ33" s="775"/>
      <c r="AK33" s="821" t="s">
        <v>550</v>
      </c>
      <c r="AL33" s="817"/>
      <c r="AM33" s="817"/>
      <c r="AN33" s="817"/>
      <c r="AO33" s="817"/>
      <c r="AP33" s="817">
        <v>39</v>
      </c>
      <c r="AQ33" s="817"/>
      <c r="AR33" s="817"/>
      <c r="AS33" s="817"/>
      <c r="AT33" s="817"/>
      <c r="AU33" s="817" t="s">
        <v>550</v>
      </c>
      <c r="AV33" s="817"/>
      <c r="AW33" s="817"/>
      <c r="AX33" s="817"/>
      <c r="AY33" s="817"/>
      <c r="AZ33" s="818" t="s">
        <v>550</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398</v>
      </c>
      <c r="C34" s="768"/>
      <c r="D34" s="768"/>
      <c r="E34" s="768"/>
      <c r="F34" s="768"/>
      <c r="G34" s="768"/>
      <c r="H34" s="768"/>
      <c r="I34" s="768"/>
      <c r="J34" s="768"/>
      <c r="K34" s="768"/>
      <c r="L34" s="768"/>
      <c r="M34" s="768"/>
      <c r="N34" s="768"/>
      <c r="O34" s="768"/>
      <c r="P34" s="769"/>
      <c r="Q34" s="770">
        <v>17</v>
      </c>
      <c r="R34" s="771"/>
      <c r="S34" s="771"/>
      <c r="T34" s="771"/>
      <c r="U34" s="771"/>
      <c r="V34" s="771">
        <v>17</v>
      </c>
      <c r="W34" s="771"/>
      <c r="X34" s="771"/>
      <c r="Y34" s="771"/>
      <c r="Z34" s="771"/>
      <c r="AA34" s="771">
        <v>0</v>
      </c>
      <c r="AB34" s="771"/>
      <c r="AC34" s="771"/>
      <c r="AD34" s="771"/>
      <c r="AE34" s="772"/>
      <c r="AF34" s="773">
        <v>0</v>
      </c>
      <c r="AG34" s="774"/>
      <c r="AH34" s="774"/>
      <c r="AI34" s="774"/>
      <c r="AJ34" s="775"/>
      <c r="AK34" s="821">
        <v>1</v>
      </c>
      <c r="AL34" s="817"/>
      <c r="AM34" s="817"/>
      <c r="AN34" s="817"/>
      <c r="AO34" s="817"/>
      <c r="AP34" s="817">
        <v>1140</v>
      </c>
      <c r="AQ34" s="817"/>
      <c r="AR34" s="817"/>
      <c r="AS34" s="817"/>
      <c r="AT34" s="817"/>
      <c r="AU34" s="817" t="s">
        <v>550</v>
      </c>
      <c r="AV34" s="817"/>
      <c r="AW34" s="817"/>
      <c r="AX34" s="817"/>
      <c r="AY34" s="817"/>
      <c r="AZ34" s="818" t="s">
        <v>550</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378</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1772</v>
      </c>
      <c r="AG63" s="831"/>
      <c r="AH63" s="831"/>
      <c r="AI63" s="831"/>
      <c r="AJ63" s="832"/>
      <c r="AK63" s="833"/>
      <c r="AL63" s="828"/>
      <c r="AM63" s="828"/>
      <c r="AN63" s="828"/>
      <c r="AO63" s="828"/>
      <c r="AP63" s="831">
        <f>SUM(AP28:AT62)</f>
        <v>8662</v>
      </c>
      <c r="AQ63" s="831"/>
      <c r="AR63" s="831"/>
      <c r="AS63" s="831"/>
      <c r="AT63" s="831"/>
      <c r="AU63" s="831">
        <f>SUM(AU28:AY62)</f>
        <v>6330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403</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551</v>
      </c>
      <c r="C68" s="857"/>
      <c r="D68" s="857"/>
      <c r="E68" s="857"/>
      <c r="F68" s="857"/>
      <c r="G68" s="857"/>
      <c r="H68" s="857"/>
      <c r="I68" s="857"/>
      <c r="J68" s="857"/>
      <c r="K68" s="857"/>
      <c r="L68" s="857"/>
      <c r="M68" s="857"/>
      <c r="N68" s="857"/>
      <c r="O68" s="857"/>
      <c r="P68" s="858"/>
      <c r="Q68" s="859">
        <v>3205</v>
      </c>
      <c r="R68" s="853"/>
      <c r="S68" s="853"/>
      <c r="T68" s="853"/>
      <c r="U68" s="853"/>
      <c r="V68" s="853">
        <v>3104</v>
      </c>
      <c r="W68" s="853"/>
      <c r="X68" s="853"/>
      <c r="Y68" s="853"/>
      <c r="Z68" s="853"/>
      <c r="AA68" s="853">
        <v>101</v>
      </c>
      <c r="AB68" s="853"/>
      <c r="AC68" s="853"/>
      <c r="AD68" s="853"/>
      <c r="AE68" s="853"/>
      <c r="AF68" s="853">
        <v>94</v>
      </c>
      <c r="AG68" s="853"/>
      <c r="AH68" s="853"/>
      <c r="AI68" s="853"/>
      <c r="AJ68" s="853"/>
      <c r="AK68" s="853">
        <v>13</v>
      </c>
      <c r="AL68" s="853"/>
      <c r="AM68" s="853"/>
      <c r="AN68" s="853"/>
      <c r="AO68" s="853"/>
      <c r="AP68" s="853">
        <v>2310</v>
      </c>
      <c r="AQ68" s="853"/>
      <c r="AR68" s="853"/>
      <c r="AS68" s="853"/>
      <c r="AT68" s="853"/>
      <c r="AU68" s="853">
        <v>677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552</v>
      </c>
      <c r="C69" s="861"/>
      <c r="D69" s="861"/>
      <c r="E69" s="861"/>
      <c r="F69" s="861"/>
      <c r="G69" s="861"/>
      <c r="H69" s="861"/>
      <c r="I69" s="861"/>
      <c r="J69" s="861"/>
      <c r="K69" s="861"/>
      <c r="L69" s="861"/>
      <c r="M69" s="861"/>
      <c r="N69" s="861"/>
      <c r="O69" s="861"/>
      <c r="P69" s="862"/>
      <c r="Q69" s="863">
        <v>18032</v>
      </c>
      <c r="R69" s="817"/>
      <c r="S69" s="817"/>
      <c r="T69" s="817"/>
      <c r="U69" s="817"/>
      <c r="V69" s="817">
        <v>17565</v>
      </c>
      <c r="W69" s="817"/>
      <c r="X69" s="817"/>
      <c r="Y69" s="817"/>
      <c r="Z69" s="817"/>
      <c r="AA69" s="817">
        <v>467</v>
      </c>
      <c r="AB69" s="817"/>
      <c r="AC69" s="817"/>
      <c r="AD69" s="817"/>
      <c r="AE69" s="817"/>
      <c r="AF69" s="817">
        <v>467</v>
      </c>
      <c r="AG69" s="817"/>
      <c r="AH69" s="817"/>
      <c r="AI69" s="817"/>
      <c r="AJ69" s="817"/>
      <c r="AK69" s="817">
        <v>2787</v>
      </c>
      <c r="AL69" s="817"/>
      <c r="AM69" s="817"/>
      <c r="AN69" s="817"/>
      <c r="AO69" s="817"/>
      <c r="AP69" s="817" t="s">
        <v>550</v>
      </c>
      <c r="AQ69" s="817"/>
      <c r="AR69" s="817"/>
      <c r="AS69" s="817"/>
      <c r="AT69" s="817"/>
      <c r="AU69" s="817" t="s">
        <v>550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553</v>
      </c>
      <c r="C70" s="861"/>
      <c r="D70" s="861"/>
      <c r="E70" s="861"/>
      <c r="F70" s="861"/>
      <c r="G70" s="861"/>
      <c r="H70" s="861"/>
      <c r="I70" s="861"/>
      <c r="J70" s="861"/>
      <c r="K70" s="861"/>
      <c r="L70" s="861"/>
      <c r="M70" s="861"/>
      <c r="N70" s="861"/>
      <c r="O70" s="861"/>
      <c r="P70" s="862"/>
      <c r="Q70" s="863">
        <v>124</v>
      </c>
      <c r="R70" s="817"/>
      <c r="S70" s="817"/>
      <c r="T70" s="817"/>
      <c r="U70" s="817"/>
      <c r="V70" s="817">
        <v>119</v>
      </c>
      <c r="W70" s="817"/>
      <c r="X70" s="817"/>
      <c r="Y70" s="817"/>
      <c r="Z70" s="817"/>
      <c r="AA70" s="817">
        <v>5</v>
      </c>
      <c r="AB70" s="817"/>
      <c r="AC70" s="817"/>
      <c r="AD70" s="817"/>
      <c r="AE70" s="817"/>
      <c r="AF70" s="817">
        <v>5</v>
      </c>
      <c r="AG70" s="817"/>
      <c r="AH70" s="817"/>
      <c r="AI70" s="817"/>
      <c r="AJ70" s="817"/>
      <c r="AK70" s="817">
        <v>40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554</v>
      </c>
      <c r="C71" s="861"/>
      <c r="D71" s="861"/>
      <c r="E71" s="861"/>
      <c r="F71" s="861"/>
      <c r="G71" s="861"/>
      <c r="H71" s="861"/>
      <c r="I71" s="861"/>
      <c r="J71" s="861"/>
      <c r="K71" s="861"/>
      <c r="L71" s="861"/>
      <c r="M71" s="861"/>
      <c r="N71" s="861"/>
      <c r="O71" s="861"/>
      <c r="P71" s="862"/>
      <c r="Q71" s="863">
        <v>138788</v>
      </c>
      <c r="R71" s="817"/>
      <c r="S71" s="817"/>
      <c r="T71" s="817"/>
      <c r="U71" s="817"/>
      <c r="V71" s="817">
        <v>136779</v>
      </c>
      <c r="W71" s="817"/>
      <c r="X71" s="817"/>
      <c r="Y71" s="817"/>
      <c r="Z71" s="817"/>
      <c r="AA71" s="817">
        <v>2009</v>
      </c>
      <c r="AB71" s="817"/>
      <c r="AC71" s="817"/>
      <c r="AD71" s="817"/>
      <c r="AE71" s="817"/>
      <c r="AF71" s="817">
        <v>1914</v>
      </c>
      <c r="AG71" s="817"/>
      <c r="AH71" s="817"/>
      <c r="AI71" s="817"/>
      <c r="AJ71" s="817"/>
      <c r="AK71" s="817">
        <v>1048</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561</v>
      </c>
      <c r="C72" s="861"/>
      <c r="D72" s="861"/>
      <c r="E72" s="861"/>
      <c r="F72" s="861"/>
      <c r="G72" s="861"/>
      <c r="H72" s="861"/>
      <c r="I72" s="861"/>
      <c r="J72" s="861"/>
      <c r="K72" s="861"/>
      <c r="L72" s="861"/>
      <c r="M72" s="861"/>
      <c r="N72" s="861"/>
      <c r="O72" s="861"/>
      <c r="P72" s="862"/>
      <c r="Q72" s="863">
        <v>2773</v>
      </c>
      <c r="R72" s="817"/>
      <c r="S72" s="817"/>
      <c r="T72" s="817"/>
      <c r="U72" s="817"/>
      <c r="V72" s="817">
        <v>2573</v>
      </c>
      <c r="W72" s="817"/>
      <c r="X72" s="817"/>
      <c r="Y72" s="817"/>
      <c r="Z72" s="817"/>
      <c r="AA72" s="817">
        <v>200</v>
      </c>
      <c r="AB72" s="817"/>
      <c r="AC72" s="817"/>
      <c r="AD72" s="817"/>
      <c r="AE72" s="817"/>
      <c r="AF72" s="817">
        <v>200</v>
      </c>
      <c r="AG72" s="817"/>
      <c r="AH72" s="817"/>
      <c r="AI72" s="817"/>
      <c r="AJ72" s="817"/>
      <c r="AK72" s="817">
        <v>13</v>
      </c>
      <c r="AL72" s="817"/>
      <c r="AM72" s="817"/>
      <c r="AN72" s="817"/>
      <c r="AO72" s="817"/>
      <c r="AP72" s="817" t="s">
        <v>550</v>
      </c>
      <c r="AQ72" s="817"/>
      <c r="AR72" s="817"/>
      <c r="AS72" s="817"/>
      <c r="AT72" s="817"/>
      <c r="AU72" s="817" t="s">
        <v>550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555</v>
      </c>
      <c r="C73" s="861"/>
      <c r="D73" s="861"/>
      <c r="E73" s="861"/>
      <c r="F73" s="861"/>
      <c r="G73" s="861"/>
      <c r="H73" s="861"/>
      <c r="I73" s="861"/>
      <c r="J73" s="861"/>
      <c r="K73" s="861"/>
      <c r="L73" s="861"/>
      <c r="M73" s="861"/>
      <c r="N73" s="861"/>
      <c r="O73" s="861"/>
      <c r="P73" s="862"/>
      <c r="Q73" s="863">
        <v>23</v>
      </c>
      <c r="R73" s="817"/>
      <c r="S73" s="817"/>
      <c r="T73" s="817"/>
      <c r="U73" s="817"/>
      <c r="V73" s="817">
        <v>18</v>
      </c>
      <c r="W73" s="817"/>
      <c r="X73" s="817"/>
      <c r="Y73" s="817"/>
      <c r="Z73" s="817"/>
      <c r="AA73" s="817">
        <v>6</v>
      </c>
      <c r="AB73" s="817"/>
      <c r="AC73" s="817"/>
      <c r="AD73" s="817"/>
      <c r="AE73" s="817"/>
      <c r="AF73" s="817">
        <v>6</v>
      </c>
      <c r="AG73" s="817"/>
      <c r="AH73" s="817"/>
      <c r="AI73" s="817"/>
      <c r="AJ73" s="817"/>
      <c r="AK73" s="817">
        <v>5</v>
      </c>
      <c r="AL73" s="817"/>
      <c r="AM73" s="817"/>
      <c r="AN73" s="817"/>
      <c r="AO73" s="817"/>
      <c r="AP73" s="817" t="s">
        <v>550</v>
      </c>
      <c r="AQ73" s="817"/>
      <c r="AR73" s="817"/>
      <c r="AS73" s="817"/>
      <c r="AT73" s="817"/>
      <c r="AU73" s="817" t="s">
        <v>550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556</v>
      </c>
      <c r="C74" s="861"/>
      <c r="D74" s="861"/>
      <c r="E74" s="861"/>
      <c r="F74" s="861"/>
      <c r="G74" s="861"/>
      <c r="H74" s="861"/>
      <c r="I74" s="861"/>
      <c r="J74" s="861"/>
      <c r="K74" s="861"/>
      <c r="L74" s="861"/>
      <c r="M74" s="861"/>
      <c r="N74" s="861"/>
      <c r="O74" s="861"/>
      <c r="P74" s="862"/>
      <c r="Q74" s="863">
        <v>2841</v>
      </c>
      <c r="R74" s="817"/>
      <c r="S74" s="817"/>
      <c r="T74" s="817"/>
      <c r="U74" s="817"/>
      <c r="V74" s="817">
        <v>2771</v>
      </c>
      <c r="W74" s="817"/>
      <c r="X74" s="817"/>
      <c r="Y74" s="817"/>
      <c r="Z74" s="817"/>
      <c r="AA74" s="817">
        <v>70</v>
      </c>
      <c r="AB74" s="817"/>
      <c r="AC74" s="817"/>
      <c r="AD74" s="817"/>
      <c r="AE74" s="817"/>
      <c r="AF74" s="817">
        <v>70</v>
      </c>
      <c r="AG74" s="817"/>
      <c r="AH74" s="817"/>
      <c r="AI74" s="817"/>
      <c r="AJ74" s="817"/>
      <c r="AK74" s="817">
        <v>2</v>
      </c>
      <c r="AL74" s="817"/>
      <c r="AM74" s="817"/>
      <c r="AN74" s="817"/>
      <c r="AO74" s="817"/>
      <c r="AP74" s="817">
        <v>5257</v>
      </c>
      <c r="AQ74" s="817"/>
      <c r="AR74" s="817"/>
      <c r="AS74" s="817"/>
      <c r="AT74" s="817"/>
      <c r="AU74" s="817">
        <v>1092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557</v>
      </c>
      <c r="C75" s="861"/>
      <c r="D75" s="861"/>
      <c r="E75" s="861"/>
      <c r="F75" s="861"/>
      <c r="G75" s="861"/>
      <c r="H75" s="861"/>
      <c r="I75" s="861"/>
      <c r="J75" s="861"/>
      <c r="K75" s="861"/>
      <c r="L75" s="861"/>
      <c r="M75" s="861"/>
      <c r="N75" s="861"/>
      <c r="O75" s="861"/>
      <c r="P75" s="862"/>
      <c r="Q75" s="864">
        <v>5211</v>
      </c>
      <c r="R75" s="865"/>
      <c r="S75" s="865"/>
      <c r="T75" s="865"/>
      <c r="U75" s="821"/>
      <c r="V75" s="866">
        <v>5317</v>
      </c>
      <c r="W75" s="865"/>
      <c r="X75" s="865"/>
      <c r="Y75" s="865"/>
      <c r="Z75" s="821"/>
      <c r="AA75" s="866">
        <v>-106</v>
      </c>
      <c r="AB75" s="865"/>
      <c r="AC75" s="865"/>
      <c r="AD75" s="865"/>
      <c r="AE75" s="821"/>
      <c r="AF75" s="866">
        <v>8299</v>
      </c>
      <c r="AG75" s="865"/>
      <c r="AH75" s="865"/>
      <c r="AI75" s="865"/>
      <c r="AJ75" s="821"/>
      <c r="AK75" s="866">
        <v>363</v>
      </c>
      <c r="AL75" s="865"/>
      <c r="AM75" s="865"/>
      <c r="AN75" s="865"/>
      <c r="AO75" s="821"/>
      <c r="AP75" s="866">
        <v>6659</v>
      </c>
      <c r="AQ75" s="865"/>
      <c r="AR75" s="865"/>
      <c r="AS75" s="865"/>
      <c r="AT75" s="821"/>
      <c r="AU75" s="866">
        <v>40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558</v>
      </c>
      <c r="C76" s="861"/>
      <c r="D76" s="861"/>
      <c r="E76" s="861"/>
      <c r="F76" s="861"/>
      <c r="G76" s="861"/>
      <c r="H76" s="861"/>
      <c r="I76" s="861"/>
      <c r="J76" s="861"/>
      <c r="K76" s="861"/>
      <c r="L76" s="861"/>
      <c r="M76" s="861"/>
      <c r="N76" s="861"/>
      <c r="O76" s="861"/>
      <c r="P76" s="862"/>
      <c r="Q76" s="864">
        <v>182</v>
      </c>
      <c r="R76" s="865"/>
      <c r="S76" s="865"/>
      <c r="T76" s="865"/>
      <c r="U76" s="821"/>
      <c r="V76" s="866">
        <v>197</v>
      </c>
      <c r="W76" s="865"/>
      <c r="X76" s="865"/>
      <c r="Y76" s="865"/>
      <c r="Z76" s="821"/>
      <c r="AA76" s="866">
        <v>-15</v>
      </c>
      <c r="AB76" s="865"/>
      <c r="AC76" s="865"/>
      <c r="AD76" s="865"/>
      <c r="AE76" s="821"/>
      <c r="AF76" s="866">
        <v>1117</v>
      </c>
      <c r="AG76" s="865"/>
      <c r="AH76" s="865"/>
      <c r="AI76" s="865"/>
      <c r="AJ76" s="821"/>
      <c r="AK76" s="866">
        <v>53</v>
      </c>
      <c r="AL76" s="865"/>
      <c r="AM76" s="865"/>
      <c r="AN76" s="865"/>
      <c r="AO76" s="821"/>
      <c r="AP76" s="866" t="s">
        <v>550</v>
      </c>
      <c r="AQ76" s="865"/>
      <c r="AR76" s="865"/>
      <c r="AS76" s="865"/>
      <c r="AT76" s="821"/>
      <c r="AU76" s="866" t="s">
        <v>550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378</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SUM(AF68:AJ87)</f>
        <v>12172</v>
      </c>
      <c r="AG88" s="831"/>
      <c r="AH88" s="831"/>
      <c r="AI88" s="831"/>
      <c r="AJ88" s="831"/>
      <c r="AK88" s="828"/>
      <c r="AL88" s="828"/>
      <c r="AM88" s="828"/>
      <c r="AN88" s="828"/>
      <c r="AO88" s="828"/>
      <c r="AP88" s="831">
        <f t="shared" ref="AP88" si="0">SUM(AP68:AT87)</f>
        <v>14226</v>
      </c>
      <c r="AQ88" s="831"/>
      <c r="AR88" s="831"/>
      <c r="AS88" s="831"/>
      <c r="AT88" s="831"/>
      <c r="AU88" s="831">
        <f t="shared" ref="AU88" si="1">SUM(AU68:AY87)</f>
        <v>1809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SUM(CR7:CV88)</f>
        <v>23</v>
      </c>
      <c r="CS102" s="839"/>
      <c r="CT102" s="839"/>
      <c r="CU102" s="839"/>
      <c r="CV102" s="878"/>
      <c r="CW102" s="877">
        <f t="shared" ref="CW102" si="2">SUM(CW7:DA88)</f>
        <v>26</v>
      </c>
      <c r="CX102" s="839"/>
      <c r="CY102" s="839"/>
      <c r="CZ102" s="839"/>
      <c r="DA102" s="878"/>
      <c r="DB102" s="877">
        <f t="shared" ref="DB102" si="3">SUM(DB7:DF88)</f>
        <v>0</v>
      </c>
      <c r="DC102" s="839"/>
      <c r="DD102" s="839"/>
      <c r="DE102" s="839"/>
      <c r="DF102" s="878"/>
      <c r="DG102" s="877">
        <f t="shared" ref="DG102" si="4">SUM(DG7:DK88)</f>
        <v>0</v>
      </c>
      <c r="DH102" s="839"/>
      <c r="DI102" s="839"/>
      <c r="DJ102" s="839"/>
      <c r="DK102" s="878"/>
      <c r="DL102" s="877">
        <f t="shared" ref="DL102" si="5">SUM(DL7:DP88)</f>
        <v>0</v>
      </c>
      <c r="DM102" s="839"/>
      <c r="DN102" s="839"/>
      <c r="DO102" s="839"/>
      <c r="DP102" s="878"/>
      <c r="DQ102" s="877">
        <f t="shared" ref="DQ102" si="6">SUM(DQ7:DU88)</f>
        <v>0</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295</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295</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295</v>
      </c>
      <c r="DR109" s="880"/>
      <c r="DS109" s="880"/>
      <c r="DT109" s="880"/>
      <c r="DU109" s="881"/>
      <c r="DV109" s="879" t="s">
        <v>415</v>
      </c>
      <c r="DW109" s="880"/>
      <c r="DX109" s="880"/>
      <c r="DY109" s="880"/>
      <c r="DZ109" s="882"/>
    </row>
    <row r="110" spans="1:131" s="224"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2961614</v>
      </c>
      <c r="AB110" s="887"/>
      <c r="AC110" s="887"/>
      <c r="AD110" s="887"/>
      <c r="AE110" s="888"/>
      <c r="AF110" s="889">
        <v>3070469</v>
      </c>
      <c r="AG110" s="887"/>
      <c r="AH110" s="887"/>
      <c r="AI110" s="887"/>
      <c r="AJ110" s="888"/>
      <c r="AK110" s="889">
        <v>3182735</v>
      </c>
      <c r="AL110" s="887"/>
      <c r="AM110" s="887"/>
      <c r="AN110" s="887"/>
      <c r="AO110" s="888"/>
      <c r="AP110" s="890">
        <v>27.5</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29386497</v>
      </c>
      <c r="BR110" s="918"/>
      <c r="BS110" s="918"/>
      <c r="BT110" s="918"/>
      <c r="BU110" s="918"/>
      <c r="BV110" s="918">
        <v>28838559</v>
      </c>
      <c r="BW110" s="918"/>
      <c r="BX110" s="918"/>
      <c r="BY110" s="918"/>
      <c r="BZ110" s="918"/>
      <c r="CA110" s="918">
        <v>26751408</v>
      </c>
      <c r="CB110" s="918"/>
      <c r="CC110" s="918"/>
      <c r="CD110" s="918"/>
      <c r="CE110" s="918"/>
      <c r="CF110" s="931">
        <v>231.4</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7502103</v>
      </c>
      <c r="BR112" s="913"/>
      <c r="BS112" s="913"/>
      <c r="BT112" s="913"/>
      <c r="BU112" s="913"/>
      <c r="BV112" s="913">
        <v>7624708</v>
      </c>
      <c r="BW112" s="913"/>
      <c r="BX112" s="913"/>
      <c r="BY112" s="913"/>
      <c r="BZ112" s="913"/>
      <c r="CA112" s="913">
        <v>7470299</v>
      </c>
      <c r="CB112" s="913"/>
      <c r="CC112" s="913"/>
      <c r="CD112" s="913"/>
      <c r="CE112" s="913"/>
      <c r="CF112" s="907">
        <v>64.599999999999994</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554381</v>
      </c>
      <c r="AB113" s="925"/>
      <c r="AC113" s="925"/>
      <c r="AD113" s="925"/>
      <c r="AE113" s="926"/>
      <c r="AF113" s="927">
        <v>533752</v>
      </c>
      <c r="AG113" s="925"/>
      <c r="AH113" s="925"/>
      <c r="AI113" s="925"/>
      <c r="AJ113" s="926"/>
      <c r="AK113" s="927">
        <v>547246</v>
      </c>
      <c r="AL113" s="925"/>
      <c r="AM113" s="925"/>
      <c r="AN113" s="925"/>
      <c r="AO113" s="926"/>
      <c r="AP113" s="928">
        <v>4.7</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2468903</v>
      </c>
      <c r="BR113" s="913"/>
      <c r="BS113" s="913"/>
      <c r="BT113" s="913"/>
      <c r="BU113" s="913"/>
      <c r="BV113" s="913">
        <v>2009287</v>
      </c>
      <c r="BW113" s="913"/>
      <c r="BX113" s="913"/>
      <c r="BY113" s="913"/>
      <c r="BZ113" s="913"/>
      <c r="CA113" s="913">
        <v>1809686</v>
      </c>
      <c r="CB113" s="913"/>
      <c r="CC113" s="913"/>
      <c r="CD113" s="913"/>
      <c r="CE113" s="913"/>
      <c r="CF113" s="907">
        <v>15.7</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160963</v>
      </c>
      <c r="AB114" s="946"/>
      <c r="AC114" s="946"/>
      <c r="AD114" s="946"/>
      <c r="AE114" s="947"/>
      <c r="AF114" s="948">
        <v>191183</v>
      </c>
      <c r="AG114" s="946"/>
      <c r="AH114" s="946"/>
      <c r="AI114" s="946"/>
      <c r="AJ114" s="947"/>
      <c r="AK114" s="948">
        <v>189456</v>
      </c>
      <c r="AL114" s="946"/>
      <c r="AM114" s="946"/>
      <c r="AN114" s="946"/>
      <c r="AO114" s="947"/>
      <c r="AP114" s="949">
        <v>1.6</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2850049</v>
      </c>
      <c r="BR114" s="913"/>
      <c r="BS114" s="913"/>
      <c r="BT114" s="913"/>
      <c r="BU114" s="913"/>
      <c r="BV114" s="913">
        <v>2919051</v>
      </c>
      <c r="BW114" s="913"/>
      <c r="BX114" s="913"/>
      <c r="BY114" s="913"/>
      <c r="BZ114" s="913"/>
      <c r="CA114" s="913">
        <v>2969537</v>
      </c>
      <c r="CB114" s="913"/>
      <c r="CC114" s="913"/>
      <c r="CD114" s="913"/>
      <c r="CE114" s="913"/>
      <c r="CF114" s="907">
        <v>25.7</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269</v>
      </c>
      <c r="AB115" s="925"/>
      <c r="AC115" s="925"/>
      <c r="AD115" s="925"/>
      <c r="AE115" s="926"/>
      <c r="AF115" s="927">
        <v>401</v>
      </c>
      <c r="AG115" s="925"/>
      <c r="AH115" s="925"/>
      <c r="AI115" s="925"/>
      <c r="AJ115" s="926"/>
      <c r="AK115" s="927">
        <v>658</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3677227</v>
      </c>
      <c r="AB117" s="966"/>
      <c r="AC117" s="966"/>
      <c r="AD117" s="966"/>
      <c r="AE117" s="967"/>
      <c r="AF117" s="968">
        <v>3795805</v>
      </c>
      <c r="AG117" s="966"/>
      <c r="AH117" s="966"/>
      <c r="AI117" s="966"/>
      <c r="AJ117" s="967"/>
      <c r="AK117" s="968">
        <v>3920095</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295</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445</v>
      </c>
      <c r="BP119" s="992"/>
      <c r="BQ119" s="986">
        <v>42207552</v>
      </c>
      <c r="BR119" s="987"/>
      <c r="BS119" s="987"/>
      <c r="BT119" s="987"/>
      <c r="BU119" s="987"/>
      <c r="BV119" s="987">
        <v>41391605</v>
      </c>
      <c r="BW119" s="987"/>
      <c r="BX119" s="987"/>
      <c r="BY119" s="987"/>
      <c r="BZ119" s="987"/>
      <c r="CA119" s="987">
        <v>39000930</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13191011</v>
      </c>
      <c r="BR120" s="918"/>
      <c r="BS120" s="918"/>
      <c r="BT120" s="918"/>
      <c r="BU120" s="918"/>
      <c r="BV120" s="918">
        <v>13327675</v>
      </c>
      <c r="BW120" s="918"/>
      <c r="BX120" s="918"/>
      <c r="BY120" s="918"/>
      <c r="BZ120" s="918"/>
      <c r="CA120" s="918">
        <v>13763232</v>
      </c>
      <c r="CB120" s="918"/>
      <c r="CC120" s="918"/>
      <c r="CD120" s="918"/>
      <c r="CE120" s="918"/>
      <c r="CF120" s="931">
        <v>119</v>
      </c>
      <c r="CG120" s="932"/>
      <c r="CH120" s="932"/>
      <c r="CI120" s="932"/>
      <c r="CJ120" s="932"/>
      <c r="CK120" s="993" t="s">
        <v>449</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6847303</v>
      </c>
      <c r="DH120" s="918"/>
      <c r="DI120" s="918"/>
      <c r="DJ120" s="918"/>
      <c r="DK120" s="918"/>
      <c r="DL120" s="918">
        <v>6499408</v>
      </c>
      <c r="DM120" s="918"/>
      <c r="DN120" s="918"/>
      <c r="DO120" s="918"/>
      <c r="DP120" s="918"/>
      <c r="DQ120" s="918">
        <v>6329899</v>
      </c>
      <c r="DR120" s="918"/>
      <c r="DS120" s="918"/>
      <c r="DT120" s="918"/>
      <c r="DU120" s="918"/>
      <c r="DV120" s="919">
        <v>54.7</v>
      </c>
      <c r="DW120" s="919"/>
      <c r="DX120" s="919"/>
      <c r="DY120" s="919"/>
      <c r="DZ120" s="920"/>
    </row>
    <row r="121" spans="1:130" s="224"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1684692</v>
      </c>
      <c r="BR121" s="913"/>
      <c r="BS121" s="913"/>
      <c r="BT121" s="913"/>
      <c r="BU121" s="913"/>
      <c r="BV121" s="913">
        <v>1832767</v>
      </c>
      <c r="BW121" s="913"/>
      <c r="BX121" s="913"/>
      <c r="BY121" s="913"/>
      <c r="BZ121" s="913"/>
      <c r="CA121" s="913">
        <v>1837344</v>
      </c>
      <c r="CB121" s="913"/>
      <c r="CC121" s="913"/>
      <c r="CD121" s="913"/>
      <c r="CE121" s="913"/>
      <c r="CF121" s="907">
        <v>15.9</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654800</v>
      </c>
      <c r="DH121" s="913"/>
      <c r="DI121" s="913"/>
      <c r="DJ121" s="913"/>
      <c r="DK121" s="913"/>
      <c r="DL121" s="913">
        <v>1125300</v>
      </c>
      <c r="DM121" s="913"/>
      <c r="DN121" s="913"/>
      <c r="DO121" s="913"/>
      <c r="DP121" s="913"/>
      <c r="DQ121" s="913">
        <v>1140400</v>
      </c>
      <c r="DR121" s="913"/>
      <c r="DS121" s="913"/>
      <c r="DT121" s="913"/>
      <c r="DU121" s="913"/>
      <c r="DV121" s="914">
        <v>9.9</v>
      </c>
      <c r="DW121" s="914"/>
      <c r="DX121" s="914"/>
      <c r="DY121" s="914"/>
      <c r="DZ121" s="915"/>
    </row>
    <row r="122" spans="1:130" s="224"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25234593</v>
      </c>
      <c r="BR122" s="987"/>
      <c r="BS122" s="987"/>
      <c r="BT122" s="987"/>
      <c r="BU122" s="987"/>
      <c r="BV122" s="987">
        <v>23716387</v>
      </c>
      <c r="BW122" s="987"/>
      <c r="BX122" s="987"/>
      <c r="BY122" s="987"/>
      <c r="BZ122" s="987"/>
      <c r="CA122" s="987">
        <v>22177213</v>
      </c>
      <c r="CB122" s="987"/>
      <c r="CC122" s="987"/>
      <c r="CD122" s="987"/>
      <c r="CE122" s="987"/>
      <c r="CF122" s="1004">
        <v>191.8</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453</v>
      </c>
      <c r="BP123" s="992"/>
      <c r="BQ123" s="1050">
        <v>40110296</v>
      </c>
      <c r="BR123" s="1051"/>
      <c r="BS123" s="1051"/>
      <c r="BT123" s="1051"/>
      <c r="BU123" s="1051"/>
      <c r="BV123" s="1051">
        <v>38876829</v>
      </c>
      <c r="BW123" s="1051"/>
      <c r="BX123" s="1051"/>
      <c r="BY123" s="1051"/>
      <c r="BZ123" s="1051"/>
      <c r="CA123" s="1051">
        <v>37777789</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18.100000000000001</v>
      </c>
      <c r="BR124" s="1014"/>
      <c r="BS124" s="1014"/>
      <c r="BT124" s="1014"/>
      <c r="BU124" s="1014"/>
      <c r="BV124" s="1014">
        <v>22.2</v>
      </c>
      <c r="BW124" s="1014"/>
      <c r="BX124" s="1014"/>
      <c r="BY124" s="1014"/>
      <c r="BZ124" s="1014"/>
      <c r="CA124" s="1014">
        <v>10.5</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269</v>
      </c>
      <c r="AB127" s="946"/>
      <c r="AC127" s="946"/>
      <c r="AD127" s="946"/>
      <c r="AE127" s="947"/>
      <c r="AF127" s="948">
        <v>401</v>
      </c>
      <c r="AG127" s="946"/>
      <c r="AH127" s="946"/>
      <c r="AI127" s="946"/>
      <c r="AJ127" s="947"/>
      <c r="AK127" s="948">
        <v>658</v>
      </c>
      <c r="AL127" s="946"/>
      <c r="AM127" s="946"/>
      <c r="AN127" s="946"/>
      <c r="AO127" s="947"/>
      <c r="AP127" s="949">
        <v>0</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104787</v>
      </c>
      <c r="AB128" s="1033"/>
      <c r="AC128" s="1033"/>
      <c r="AD128" s="1033"/>
      <c r="AE128" s="1034"/>
      <c r="AF128" s="1035">
        <v>155103</v>
      </c>
      <c r="AG128" s="1033"/>
      <c r="AH128" s="1033"/>
      <c r="AI128" s="1033"/>
      <c r="AJ128" s="1034"/>
      <c r="AK128" s="1035">
        <v>197495</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12.86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14011259</v>
      </c>
      <c r="AB129" s="946"/>
      <c r="AC129" s="946"/>
      <c r="AD129" s="946"/>
      <c r="AE129" s="947"/>
      <c r="AF129" s="948">
        <v>13761144</v>
      </c>
      <c r="AG129" s="946"/>
      <c r="AH129" s="946"/>
      <c r="AI129" s="946"/>
      <c r="AJ129" s="947"/>
      <c r="AK129" s="948">
        <v>13943373</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17.86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2464181</v>
      </c>
      <c r="AB130" s="946"/>
      <c r="AC130" s="946"/>
      <c r="AD130" s="946"/>
      <c r="AE130" s="947"/>
      <c r="AF130" s="948">
        <v>2461920</v>
      </c>
      <c r="AG130" s="946"/>
      <c r="AH130" s="946"/>
      <c r="AI130" s="946"/>
      <c r="AJ130" s="947"/>
      <c r="AK130" s="948">
        <v>2381636</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10.5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11547078</v>
      </c>
      <c r="AB131" s="973"/>
      <c r="AC131" s="973"/>
      <c r="AD131" s="973"/>
      <c r="AE131" s="974"/>
      <c r="AF131" s="972">
        <v>11299224</v>
      </c>
      <c r="AG131" s="973"/>
      <c r="AH131" s="973"/>
      <c r="AI131" s="973"/>
      <c r="AJ131" s="974"/>
      <c r="AK131" s="972">
        <v>11561737</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10.5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9.5977441219999999</v>
      </c>
      <c r="AB132" s="1084"/>
      <c r="AC132" s="1084"/>
      <c r="AD132" s="1084"/>
      <c r="AE132" s="1085"/>
      <c r="AF132" s="1086">
        <v>10.432415539999999</v>
      </c>
      <c r="AG132" s="1084"/>
      <c r="AH132" s="1084"/>
      <c r="AI132" s="1084"/>
      <c r="AJ132" s="1085"/>
      <c r="AK132" s="1086">
        <v>11.598291850000001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9.5</v>
      </c>
      <c r="AB133" s="1067"/>
      <c r="AC133" s="1067"/>
      <c r="AD133" s="1067"/>
      <c r="AE133" s="1068"/>
      <c r="AF133" s="1066">
        <v>9.9</v>
      </c>
      <c r="AG133" s="1067"/>
      <c r="AH133" s="1067"/>
      <c r="AI133" s="1067"/>
      <c r="AJ133" s="1068"/>
      <c r="AK133" s="1066">
        <v>10.5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fDKOOondYtTzf7SHexnzDoO3Dxka9lEobuMjhbla7zehMgoJugy/RDZYQ56W2n7j2j5dlLUV/uGx8slkgUaVw==" saltValue="vssN8S9G88+hv83yVSQk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9" zoomScale="85" zoomScaleNormal="85" zoomScaleSheetLayoutView="85" workbookViewId="0">
      <selection activeCell="AY13" sqref="AY13:BM13"/>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qdg4CrYyx6E//eUrqWCLR2mQUpHX9IJP/o+PFblD4zXNywQ5EQGa1hY/1LFJ91P4x/kawkCoIxMrAhJWPjJKw==" saltValue="2jB7iTLOhQ1xkVOFD/s4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Y13" sqref="AY13:BM13"/>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GsdRpMFoILYhHyIRv2DcNpoFYsyVk0F2a57sMqt8ezxviwhLryqURiLEloOAOGu+/rfrhV6glieh+dljEt66Q==" saltValue="m3ZCOa0nh1zFI6Wl5rG0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Y13" sqref="AY13:BM13"/>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1" t="s">
        <v>482</v>
      </c>
      <c r="AP7" s="265"/>
      <c r="AQ7" s="266" t="s">
        <v>483</v>
      </c>
      <c r="AR7" s="267"/>
    </row>
    <row r="8" spans="1:46" ht="13.2" x14ac:dyDescent="0.2">
      <c r="A8" s="259"/>
      <c r="AK8" s="268"/>
      <c r="AL8" s="269"/>
      <c r="AM8" s="269"/>
      <c r="AN8" s="270"/>
      <c r="AO8" s="1102"/>
      <c r="AP8" s="271" t="s">
        <v>484</v>
      </c>
      <c r="AQ8" s="272" t="s">
        <v>485</v>
      </c>
      <c r="AR8" s="273" t="s">
        <v>486</v>
      </c>
    </row>
    <row r="9" spans="1:46" ht="13.2" x14ac:dyDescent="0.2">
      <c r="A9" s="259"/>
      <c r="AK9" s="1103" t="s">
        <v>487</v>
      </c>
      <c r="AL9" s="1104"/>
      <c r="AM9" s="1104"/>
      <c r="AN9" s="1105"/>
      <c r="AO9" s="274">
        <v>3511770</v>
      </c>
      <c r="AP9" s="274">
        <v>73976</v>
      </c>
      <c r="AQ9" s="275">
        <v>90328</v>
      </c>
      <c r="AR9" s="276">
        <v>-18.100000000000001</v>
      </c>
    </row>
    <row r="10" spans="1:46" ht="13.5" customHeight="1" x14ac:dyDescent="0.2">
      <c r="A10" s="259"/>
      <c r="AK10" s="1103" t="s">
        <v>488</v>
      </c>
      <c r="AL10" s="1104"/>
      <c r="AM10" s="1104"/>
      <c r="AN10" s="1105"/>
      <c r="AO10" s="277">
        <v>486266</v>
      </c>
      <c r="AP10" s="277">
        <v>10243</v>
      </c>
      <c r="AQ10" s="278">
        <v>7878</v>
      </c>
      <c r="AR10" s="279">
        <v>30</v>
      </c>
    </row>
    <row r="11" spans="1:46" ht="13.5" customHeight="1" x14ac:dyDescent="0.2">
      <c r="A11" s="259"/>
      <c r="AK11" s="1103" t="s">
        <v>489</v>
      </c>
      <c r="AL11" s="1104"/>
      <c r="AM11" s="1104"/>
      <c r="AN11" s="1105"/>
      <c r="AO11" s="277" t="s">
        <v>490</v>
      </c>
      <c r="AP11" s="277" t="s">
        <v>490</v>
      </c>
      <c r="AQ11" s="278">
        <v>2111</v>
      </c>
      <c r="AR11" s="279" t="s">
        <v>490</v>
      </c>
    </row>
    <row r="12" spans="1:46" ht="13.5" customHeight="1" x14ac:dyDescent="0.2">
      <c r="A12" s="259"/>
      <c r="AK12" s="1103" t="s">
        <v>491</v>
      </c>
      <c r="AL12" s="1104"/>
      <c r="AM12" s="1104"/>
      <c r="AN12" s="1105"/>
      <c r="AO12" s="277" t="s">
        <v>490</v>
      </c>
      <c r="AP12" s="277" t="s">
        <v>490</v>
      </c>
      <c r="AQ12" s="278">
        <v>26</v>
      </c>
      <c r="AR12" s="279" t="s">
        <v>490</v>
      </c>
    </row>
    <row r="13" spans="1:46" ht="13.5" customHeight="1" x14ac:dyDescent="0.2">
      <c r="A13" s="259"/>
      <c r="AK13" s="1103" t="s">
        <v>492</v>
      </c>
      <c r="AL13" s="1104"/>
      <c r="AM13" s="1104"/>
      <c r="AN13" s="1105"/>
      <c r="AO13" s="277">
        <v>145520</v>
      </c>
      <c r="AP13" s="277">
        <v>3065</v>
      </c>
      <c r="AQ13" s="278">
        <v>2999</v>
      </c>
      <c r="AR13" s="279">
        <v>2.2000000000000002</v>
      </c>
    </row>
    <row r="14" spans="1:46" ht="13.5" customHeight="1" x14ac:dyDescent="0.2">
      <c r="A14" s="259"/>
      <c r="AK14" s="1103" t="s">
        <v>493</v>
      </c>
      <c r="AL14" s="1104"/>
      <c r="AM14" s="1104"/>
      <c r="AN14" s="1105"/>
      <c r="AO14" s="277">
        <v>60881</v>
      </c>
      <c r="AP14" s="277">
        <v>1282</v>
      </c>
      <c r="AQ14" s="278">
        <v>1839</v>
      </c>
      <c r="AR14" s="279">
        <v>-30.3</v>
      </c>
    </row>
    <row r="15" spans="1:46" ht="13.5" customHeight="1" x14ac:dyDescent="0.2">
      <c r="A15" s="259"/>
      <c r="AK15" s="1106" t="s">
        <v>494</v>
      </c>
      <c r="AL15" s="1107"/>
      <c r="AM15" s="1107"/>
      <c r="AN15" s="1108"/>
      <c r="AO15" s="277">
        <v>-196160</v>
      </c>
      <c r="AP15" s="277">
        <v>-4132</v>
      </c>
      <c r="AQ15" s="278">
        <v>-5426</v>
      </c>
      <c r="AR15" s="279">
        <v>-23.8</v>
      </c>
    </row>
    <row r="16" spans="1:46" ht="13.2" x14ac:dyDescent="0.2">
      <c r="A16" s="259"/>
      <c r="AK16" s="1106" t="s">
        <v>178</v>
      </c>
      <c r="AL16" s="1107"/>
      <c r="AM16" s="1107"/>
      <c r="AN16" s="1108"/>
      <c r="AO16" s="277">
        <v>4008277</v>
      </c>
      <c r="AP16" s="277">
        <v>84435</v>
      </c>
      <c r="AQ16" s="278">
        <v>99756</v>
      </c>
      <c r="AR16" s="279">
        <v>-15.4</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09" t="s">
        <v>499</v>
      </c>
      <c r="AL21" s="1110"/>
      <c r="AM21" s="1110"/>
      <c r="AN21" s="1111"/>
      <c r="AO21" s="289">
        <v>6.64</v>
      </c>
      <c r="AP21" s="290">
        <v>9.01</v>
      </c>
      <c r="AQ21" s="291">
        <v>-2.37</v>
      </c>
      <c r="AS21" s="292"/>
      <c r="AT21" s="288"/>
    </row>
    <row r="22" spans="1:46" s="260" customFormat="1" ht="13.2" x14ac:dyDescent="0.2">
      <c r="A22" s="288"/>
      <c r="AK22" s="1109" t="s">
        <v>500</v>
      </c>
      <c r="AL22" s="1110"/>
      <c r="AM22" s="1110"/>
      <c r="AN22" s="1111"/>
      <c r="AO22" s="293">
        <v>99.6</v>
      </c>
      <c r="AP22" s="294">
        <v>97.5</v>
      </c>
      <c r="AQ22" s="295">
        <v>2.1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1" t="s">
        <v>482</v>
      </c>
      <c r="AP30" s="265"/>
      <c r="AQ30" s="266" t="s">
        <v>483</v>
      </c>
      <c r="AR30" s="267"/>
    </row>
    <row r="31" spans="1:46" ht="13.2" x14ac:dyDescent="0.2">
      <c r="A31" s="259"/>
      <c r="AK31" s="268"/>
      <c r="AL31" s="269"/>
      <c r="AM31" s="269"/>
      <c r="AN31" s="270"/>
      <c r="AO31" s="1102"/>
      <c r="AP31" s="271" t="s">
        <v>484</v>
      </c>
      <c r="AQ31" s="272" t="s">
        <v>485</v>
      </c>
      <c r="AR31" s="273" t="s">
        <v>486</v>
      </c>
    </row>
    <row r="32" spans="1:46" ht="27" customHeight="1" x14ac:dyDescent="0.2">
      <c r="A32" s="259"/>
      <c r="AK32" s="1117" t="s">
        <v>504</v>
      </c>
      <c r="AL32" s="1118"/>
      <c r="AM32" s="1118"/>
      <c r="AN32" s="1119"/>
      <c r="AO32" s="303">
        <v>3182735</v>
      </c>
      <c r="AP32" s="303">
        <v>67044</v>
      </c>
      <c r="AQ32" s="304">
        <v>56025</v>
      </c>
      <c r="AR32" s="305">
        <v>19.7</v>
      </c>
    </row>
    <row r="33" spans="1:46" ht="13.5" customHeight="1" x14ac:dyDescent="0.2">
      <c r="A33" s="259"/>
      <c r="AK33" s="1117" t="s">
        <v>505</v>
      </c>
      <c r="AL33" s="1118"/>
      <c r="AM33" s="1118"/>
      <c r="AN33" s="1119"/>
      <c r="AO33" s="303" t="s">
        <v>490</v>
      </c>
      <c r="AP33" s="303" t="s">
        <v>490</v>
      </c>
      <c r="AQ33" s="304" t="s">
        <v>490</v>
      </c>
      <c r="AR33" s="305" t="s">
        <v>490</v>
      </c>
    </row>
    <row r="34" spans="1:46" ht="27" customHeight="1" x14ac:dyDescent="0.2">
      <c r="A34" s="259"/>
      <c r="AK34" s="1117" t="s">
        <v>506</v>
      </c>
      <c r="AL34" s="1118"/>
      <c r="AM34" s="1118"/>
      <c r="AN34" s="1119"/>
      <c r="AO34" s="303" t="s">
        <v>490</v>
      </c>
      <c r="AP34" s="303" t="s">
        <v>490</v>
      </c>
      <c r="AQ34" s="304" t="s">
        <v>490</v>
      </c>
      <c r="AR34" s="305" t="s">
        <v>490</v>
      </c>
    </row>
    <row r="35" spans="1:46" ht="27" customHeight="1" x14ac:dyDescent="0.2">
      <c r="A35" s="259"/>
      <c r="AK35" s="1117" t="s">
        <v>507</v>
      </c>
      <c r="AL35" s="1118"/>
      <c r="AM35" s="1118"/>
      <c r="AN35" s="1119"/>
      <c r="AO35" s="303">
        <v>547246</v>
      </c>
      <c r="AP35" s="303">
        <v>11528</v>
      </c>
      <c r="AQ35" s="304">
        <v>18604</v>
      </c>
      <c r="AR35" s="305">
        <v>-38</v>
      </c>
    </row>
    <row r="36" spans="1:46" ht="27" customHeight="1" x14ac:dyDescent="0.2">
      <c r="A36" s="259"/>
      <c r="AK36" s="1117" t="s">
        <v>508</v>
      </c>
      <c r="AL36" s="1118"/>
      <c r="AM36" s="1118"/>
      <c r="AN36" s="1119"/>
      <c r="AO36" s="303">
        <v>189456</v>
      </c>
      <c r="AP36" s="303">
        <v>3991</v>
      </c>
      <c r="AQ36" s="304">
        <v>2667</v>
      </c>
      <c r="AR36" s="305">
        <v>49.6</v>
      </c>
    </row>
    <row r="37" spans="1:46" ht="13.5" customHeight="1" x14ac:dyDescent="0.2">
      <c r="A37" s="259"/>
      <c r="AK37" s="1117" t="s">
        <v>509</v>
      </c>
      <c r="AL37" s="1118"/>
      <c r="AM37" s="1118"/>
      <c r="AN37" s="1119"/>
      <c r="AO37" s="303">
        <v>658</v>
      </c>
      <c r="AP37" s="303">
        <v>14</v>
      </c>
      <c r="AQ37" s="304">
        <v>441</v>
      </c>
      <c r="AR37" s="305">
        <v>-96.8</v>
      </c>
    </row>
    <row r="38" spans="1:46" ht="27" customHeight="1" x14ac:dyDescent="0.2">
      <c r="A38" s="259"/>
      <c r="AK38" s="1120" t="s">
        <v>510</v>
      </c>
      <c r="AL38" s="1121"/>
      <c r="AM38" s="1121"/>
      <c r="AN38" s="1122"/>
      <c r="AO38" s="306" t="s">
        <v>490</v>
      </c>
      <c r="AP38" s="306" t="s">
        <v>490</v>
      </c>
      <c r="AQ38" s="307">
        <v>6</v>
      </c>
      <c r="AR38" s="295" t="s">
        <v>490</v>
      </c>
      <c r="AS38" s="302"/>
    </row>
    <row r="39" spans="1:46" ht="13.2" x14ac:dyDescent="0.2">
      <c r="A39" s="259"/>
      <c r="AK39" s="1120" t="s">
        <v>511</v>
      </c>
      <c r="AL39" s="1121"/>
      <c r="AM39" s="1121"/>
      <c r="AN39" s="1122"/>
      <c r="AO39" s="303">
        <v>-197495</v>
      </c>
      <c r="AP39" s="303">
        <v>-4160</v>
      </c>
      <c r="AQ39" s="304">
        <v>-4261</v>
      </c>
      <c r="AR39" s="305">
        <v>-2.4</v>
      </c>
      <c r="AS39" s="302"/>
    </row>
    <row r="40" spans="1:46" ht="27" customHeight="1" x14ac:dyDescent="0.2">
      <c r="A40" s="259"/>
      <c r="AK40" s="1117" t="s">
        <v>512</v>
      </c>
      <c r="AL40" s="1118"/>
      <c r="AM40" s="1118"/>
      <c r="AN40" s="1119"/>
      <c r="AO40" s="303">
        <v>-2381636</v>
      </c>
      <c r="AP40" s="303">
        <v>-50169</v>
      </c>
      <c r="AQ40" s="304">
        <v>-49695</v>
      </c>
      <c r="AR40" s="305">
        <v>1</v>
      </c>
      <c r="AS40" s="302"/>
    </row>
    <row r="41" spans="1:46" ht="13.2" x14ac:dyDescent="0.2">
      <c r="A41" s="259"/>
      <c r="AK41" s="1123" t="s">
        <v>288</v>
      </c>
      <c r="AL41" s="1124"/>
      <c r="AM41" s="1124"/>
      <c r="AN41" s="1125"/>
      <c r="AO41" s="303">
        <v>1340964</v>
      </c>
      <c r="AP41" s="303">
        <v>28247</v>
      </c>
      <c r="AQ41" s="304">
        <v>23786</v>
      </c>
      <c r="AR41" s="305">
        <v>18.8</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2" t="s">
        <v>482</v>
      </c>
      <c r="AN49" s="1114" t="s">
        <v>515</v>
      </c>
      <c r="AO49" s="1115"/>
      <c r="AP49" s="1115"/>
      <c r="AQ49" s="1115"/>
      <c r="AR49" s="1116"/>
    </row>
    <row r="50" spans="1:44" ht="13.2" x14ac:dyDescent="0.2">
      <c r="A50" s="259"/>
      <c r="AK50" s="317"/>
      <c r="AL50" s="318"/>
      <c r="AM50" s="1113"/>
      <c r="AN50" s="319" t="s">
        <v>516</v>
      </c>
      <c r="AO50" s="320" t="s">
        <v>517</v>
      </c>
      <c r="AP50" s="321" t="s">
        <v>518</v>
      </c>
      <c r="AQ50" s="322" t="s">
        <v>519</v>
      </c>
      <c r="AR50" s="323" t="s">
        <v>520</v>
      </c>
    </row>
    <row r="51" spans="1:44" ht="13.2" x14ac:dyDescent="0.2">
      <c r="A51" s="259"/>
      <c r="AK51" s="315" t="s">
        <v>521</v>
      </c>
      <c r="AL51" s="316"/>
      <c r="AM51" s="324">
        <v>2741129</v>
      </c>
      <c r="AN51" s="325">
        <v>56109</v>
      </c>
      <c r="AO51" s="326">
        <v>-24.5</v>
      </c>
      <c r="AP51" s="327">
        <v>74581</v>
      </c>
      <c r="AQ51" s="328">
        <v>7</v>
      </c>
      <c r="AR51" s="329">
        <v>-31.5</v>
      </c>
    </row>
    <row r="52" spans="1:44" ht="13.2" x14ac:dyDescent="0.2">
      <c r="A52" s="259"/>
      <c r="AK52" s="330"/>
      <c r="AL52" s="331" t="s">
        <v>522</v>
      </c>
      <c r="AM52" s="332">
        <v>924202</v>
      </c>
      <c r="AN52" s="333">
        <v>18918</v>
      </c>
      <c r="AO52" s="334">
        <v>-45.3</v>
      </c>
      <c r="AP52" s="335">
        <v>41563</v>
      </c>
      <c r="AQ52" s="336">
        <v>6.8</v>
      </c>
      <c r="AR52" s="337">
        <v>-52.1</v>
      </c>
    </row>
    <row r="53" spans="1:44" ht="13.2" x14ac:dyDescent="0.2">
      <c r="A53" s="259"/>
      <c r="AK53" s="315" t="s">
        <v>523</v>
      </c>
      <c r="AL53" s="316"/>
      <c r="AM53" s="324">
        <v>3479235</v>
      </c>
      <c r="AN53" s="325">
        <v>71535</v>
      </c>
      <c r="AO53" s="326">
        <v>27.5</v>
      </c>
      <c r="AP53" s="327">
        <v>76347</v>
      </c>
      <c r="AQ53" s="328">
        <v>2.4</v>
      </c>
      <c r="AR53" s="329">
        <v>25.1</v>
      </c>
    </row>
    <row r="54" spans="1:44" ht="13.2" x14ac:dyDescent="0.2">
      <c r="A54" s="259"/>
      <c r="AK54" s="330"/>
      <c r="AL54" s="331" t="s">
        <v>522</v>
      </c>
      <c r="AM54" s="332">
        <v>1165482</v>
      </c>
      <c r="AN54" s="333">
        <v>23963</v>
      </c>
      <c r="AO54" s="334">
        <v>26.7</v>
      </c>
      <c r="AP54" s="335">
        <v>41762</v>
      </c>
      <c r="AQ54" s="336">
        <v>0.5</v>
      </c>
      <c r="AR54" s="337">
        <v>26.2</v>
      </c>
    </row>
    <row r="55" spans="1:44" ht="13.2" x14ac:dyDescent="0.2">
      <c r="A55" s="259"/>
      <c r="AK55" s="315" t="s">
        <v>524</v>
      </c>
      <c r="AL55" s="316"/>
      <c r="AM55" s="324">
        <v>5493027</v>
      </c>
      <c r="AN55" s="325">
        <v>114079</v>
      </c>
      <c r="AO55" s="326">
        <v>59.5</v>
      </c>
      <c r="AP55" s="327">
        <v>69604</v>
      </c>
      <c r="AQ55" s="328">
        <v>-8.8000000000000007</v>
      </c>
      <c r="AR55" s="329">
        <v>68.3</v>
      </c>
    </row>
    <row r="56" spans="1:44" ht="13.2" x14ac:dyDescent="0.2">
      <c r="A56" s="259"/>
      <c r="AK56" s="330"/>
      <c r="AL56" s="331" t="s">
        <v>522</v>
      </c>
      <c r="AM56" s="332">
        <v>3394524</v>
      </c>
      <c r="AN56" s="333">
        <v>70497</v>
      </c>
      <c r="AO56" s="334">
        <v>194.2</v>
      </c>
      <c r="AP56" s="335">
        <v>36247</v>
      </c>
      <c r="AQ56" s="336">
        <v>-13.2</v>
      </c>
      <c r="AR56" s="337">
        <v>207.4</v>
      </c>
    </row>
    <row r="57" spans="1:44" ht="13.2" x14ac:dyDescent="0.2">
      <c r="A57" s="259"/>
      <c r="AK57" s="315" t="s">
        <v>525</v>
      </c>
      <c r="AL57" s="316"/>
      <c r="AM57" s="324">
        <v>5054450</v>
      </c>
      <c r="AN57" s="325">
        <v>105952</v>
      </c>
      <c r="AO57" s="326">
        <v>-7.1</v>
      </c>
      <c r="AP57" s="327">
        <v>68410</v>
      </c>
      <c r="AQ57" s="328">
        <v>-1.7</v>
      </c>
      <c r="AR57" s="329">
        <v>-5.4</v>
      </c>
    </row>
    <row r="58" spans="1:44" ht="13.2" x14ac:dyDescent="0.2">
      <c r="A58" s="259"/>
      <c r="AK58" s="330"/>
      <c r="AL58" s="331" t="s">
        <v>522</v>
      </c>
      <c r="AM58" s="332">
        <v>1637267</v>
      </c>
      <c r="AN58" s="333">
        <v>34321</v>
      </c>
      <c r="AO58" s="334">
        <v>-51.3</v>
      </c>
      <c r="AP58" s="335">
        <v>35086</v>
      </c>
      <c r="AQ58" s="336">
        <v>-3.2</v>
      </c>
      <c r="AR58" s="337">
        <v>-48.1</v>
      </c>
    </row>
    <row r="59" spans="1:44" ht="13.2" x14ac:dyDescent="0.2">
      <c r="A59" s="259"/>
      <c r="AK59" s="315" t="s">
        <v>526</v>
      </c>
      <c r="AL59" s="316"/>
      <c r="AM59" s="324">
        <v>2820106</v>
      </c>
      <c r="AN59" s="325">
        <v>59406</v>
      </c>
      <c r="AO59" s="326">
        <v>-43.9</v>
      </c>
      <c r="AP59" s="327">
        <v>73019</v>
      </c>
      <c r="AQ59" s="328">
        <v>6.7</v>
      </c>
      <c r="AR59" s="329">
        <v>-50.6</v>
      </c>
    </row>
    <row r="60" spans="1:44" ht="13.2" x14ac:dyDescent="0.2">
      <c r="A60" s="259"/>
      <c r="AK60" s="330"/>
      <c r="AL60" s="331" t="s">
        <v>522</v>
      </c>
      <c r="AM60" s="332">
        <v>1433022</v>
      </c>
      <c r="AN60" s="333">
        <v>30187</v>
      </c>
      <c r="AO60" s="334">
        <v>-12</v>
      </c>
      <c r="AP60" s="335">
        <v>39427</v>
      </c>
      <c r="AQ60" s="336">
        <v>12.4</v>
      </c>
      <c r="AR60" s="337">
        <v>-24.4</v>
      </c>
    </row>
    <row r="61" spans="1:44" ht="13.2" x14ac:dyDescent="0.2">
      <c r="A61" s="259"/>
      <c r="AK61" s="315" t="s">
        <v>527</v>
      </c>
      <c r="AL61" s="338"/>
      <c r="AM61" s="324">
        <v>3917589</v>
      </c>
      <c r="AN61" s="325">
        <v>81416</v>
      </c>
      <c r="AO61" s="326">
        <v>2.2999999999999998</v>
      </c>
      <c r="AP61" s="327">
        <v>72392</v>
      </c>
      <c r="AQ61" s="339">
        <v>1.1000000000000001</v>
      </c>
      <c r="AR61" s="329">
        <v>1.2</v>
      </c>
    </row>
    <row r="62" spans="1:44" ht="13.2" x14ac:dyDescent="0.2">
      <c r="A62" s="259"/>
      <c r="AK62" s="330"/>
      <c r="AL62" s="331" t="s">
        <v>522</v>
      </c>
      <c r="AM62" s="332">
        <v>1710899</v>
      </c>
      <c r="AN62" s="333">
        <v>35577</v>
      </c>
      <c r="AO62" s="334">
        <v>22.5</v>
      </c>
      <c r="AP62" s="335">
        <v>38817</v>
      </c>
      <c r="AQ62" s="336">
        <v>0.7</v>
      </c>
      <c r="AR62" s="337">
        <v>21.8</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r9COV3rMk058TuxO25ldrWFOvZ37IvOvUlo2ThEjZaf2K2pI3SPXRB8RpOjciGW8drp6g6AKWjuk1T2+6PEHQQ==" saltValue="kP+VvNwdY99xWfkBiqSy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60" zoomScaleNormal="60" zoomScaleSheetLayoutView="55" workbookViewId="0">
      <selection activeCell="AY13" sqref="AY13:BM13"/>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C7N7HV5BAnq9INXsg/sH5Lf3260SzTWKuQwfQRVAqsLzpNBa3upg7yzXqprbDQBirFALzFp8ls2lKkiqllHTgQ==" saltValue="50HkU84SDc4J36FnqgCB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70" zoomScaleNormal="70" zoomScaleSheetLayoutView="55" workbookViewId="0">
      <selection activeCell="AY13" sqref="AY13:BM1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Y4SJ350UXv1pluWHtBqzSlI52u5tMCaLTwef2VtDYiSBDxyBAstT37aMfGFF01AxsDTQiMhtbWFxkkSr0RMArw==" saltValue="DPf/Qg6jUygEnfYHLgL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9" zoomScale="70" zoomScaleNormal="70" zoomScaleSheetLayoutView="100" workbookViewId="0">
      <selection activeCell="AY13" sqref="AY13:BM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20.37</v>
      </c>
      <c r="G47" s="12">
        <v>21.17</v>
      </c>
      <c r="H47" s="12">
        <v>17.940000000000001</v>
      </c>
      <c r="I47" s="12">
        <v>20.72</v>
      </c>
      <c r="J47" s="13">
        <v>20.86</v>
      </c>
    </row>
    <row r="48" spans="2:10" ht="57.75" customHeight="1" x14ac:dyDescent="0.2">
      <c r="B48" s="14"/>
      <c r="C48" s="1128" t="s">
        <v>4</v>
      </c>
      <c r="D48" s="1128"/>
      <c r="E48" s="1129"/>
      <c r="F48" s="15">
        <v>6.49</v>
      </c>
      <c r="G48" s="16">
        <v>3.1</v>
      </c>
      <c r="H48" s="16">
        <v>11.41</v>
      </c>
      <c r="I48" s="16">
        <v>10.17</v>
      </c>
      <c r="J48" s="17">
        <v>10.130000000000001</v>
      </c>
    </row>
    <row r="49" spans="2:10" ht="57.75" customHeight="1" thickBot="1" x14ac:dyDescent="0.25">
      <c r="B49" s="18"/>
      <c r="C49" s="1130" t="s">
        <v>5</v>
      </c>
      <c r="D49" s="1130"/>
      <c r="E49" s="1131"/>
      <c r="F49" s="19">
        <v>0.51</v>
      </c>
      <c r="G49" s="20" t="s">
        <v>534</v>
      </c>
      <c r="H49" s="20">
        <v>6.1</v>
      </c>
      <c r="I49" s="20">
        <v>1.01</v>
      </c>
      <c r="J49" s="21">
        <v>0.5</v>
      </c>
    </row>
    <row r="50" spans="2:10" ht="13.2" x14ac:dyDescent="0.2"/>
  </sheetData>
  <sheetProtection algorithmName="SHA-512" hashValue="AlNPH1e9kTr6mtJnmM31vbURbwD49XNH3Y+utlJa3FZdn2Mi3uJK5ph0PSLaBuG4FseBwWwM8g0d69auN/X/XQ==" saltValue="gMfOyBp8VwDzgZcPWtKf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Y13" sqref="AY13:BM1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535</v>
      </c>
      <c r="D34" s="1136"/>
      <c r="E34" s="1137"/>
      <c r="F34" s="32">
        <v>6.49</v>
      </c>
      <c r="G34" s="33">
        <v>3.09</v>
      </c>
      <c r="H34" s="33">
        <v>11.4</v>
      </c>
      <c r="I34" s="33">
        <v>10.17</v>
      </c>
      <c r="J34" s="34">
        <v>10.130000000000001</v>
      </c>
      <c r="K34" s="22"/>
      <c r="L34" s="22"/>
      <c r="M34" s="22"/>
      <c r="N34" s="22"/>
      <c r="O34" s="22"/>
      <c r="P34" s="22"/>
    </row>
    <row r="35" spans="1:16" ht="39" customHeight="1" x14ac:dyDescent="0.2">
      <c r="A35" s="22"/>
      <c r="B35" s="35"/>
      <c r="C35" s="1132" t="s">
        <v>536</v>
      </c>
      <c r="D35" s="1132"/>
      <c r="E35" s="1133"/>
      <c r="F35" s="36">
        <v>2.98</v>
      </c>
      <c r="G35" s="37">
        <v>3.38</v>
      </c>
      <c r="H35" s="37">
        <v>4.22</v>
      </c>
      <c r="I35" s="37">
        <v>4.16</v>
      </c>
      <c r="J35" s="38">
        <v>8.51</v>
      </c>
      <c r="K35" s="22"/>
      <c r="L35" s="22"/>
      <c r="M35" s="22"/>
      <c r="N35" s="22"/>
      <c r="O35" s="22"/>
      <c r="P35" s="22"/>
    </row>
    <row r="36" spans="1:16" ht="39" customHeight="1" x14ac:dyDescent="0.2">
      <c r="A36" s="22"/>
      <c r="B36" s="35"/>
      <c r="C36" s="1132" t="s">
        <v>537</v>
      </c>
      <c r="D36" s="1132"/>
      <c r="E36" s="1133"/>
      <c r="F36" s="36">
        <v>1.1100000000000001</v>
      </c>
      <c r="G36" s="37">
        <v>1.4</v>
      </c>
      <c r="H36" s="37">
        <v>1.94</v>
      </c>
      <c r="I36" s="37">
        <v>2.0499999999999998</v>
      </c>
      <c r="J36" s="38">
        <v>2.5</v>
      </c>
      <c r="K36" s="22"/>
      <c r="L36" s="22"/>
      <c r="M36" s="22"/>
      <c r="N36" s="22"/>
      <c r="O36" s="22"/>
      <c r="P36" s="22"/>
    </row>
    <row r="37" spans="1:16" ht="39" customHeight="1" x14ac:dyDescent="0.2">
      <c r="A37" s="22"/>
      <c r="B37" s="35"/>
      <c r="C37" s="1132" t="s">
        <v>538</v>
      </c>
      <c r="D37" s="1132"/>
      <c r="E37" s="1133"/>
      <c r="F37" s="36">
        <v>0.57999999999999996</v>
      </c>
      <c r="G37" s="37">
        <v>0.57999999999999996</v>
      </c>
      <c r="H37" s="37">
        <v>0.62</v>
      </c>
      <c r="I37" s="37">
        <v>0.27</v>
      </c>
      <c r="J37" s="38">
        <v>1.25</v>
      </c>
      <c r="K37" s="22"/>
      <c r="L37" s="22"/>
      <c r="M37" s="22"/>
      <c r="N37" s="22"/>
      <c r="O37" s="22"/>
      <c r="P37" s="22"/>
    </row>
    <row r="38" spans="1:16" ht="39" customHeight="1" x14ac:dyDescent="0.2">
      <c r="A38" s="22"/>
      <c r="B38" s="35"/>
      <c r="C38" s="1132" t="s">
        <v>539</v>
      </c>
      <c r="D38" s="1132"/>
      <c r="E38" s="1133"/>
      <c r="F38" s="36">
        <v>0.27</v>
      </c>
      <c r="G38" s="37">
        <v>0.25</v>
      </c>
      <c r="H38" s="37">
        <v>0.25</v>
      </c>
      <c r="I38" s="37">
        <v>0.33</v>
      </c>
      <c r="J38" s="38">
        <v>0.39</v>
      </c>
      <c r="K38" s="22"/>
      <c r="L38" s="22"/>
      <c r="M38" s="22"/>
      <c r="N38" s="22"/>
      <c r="O38" s="22"/>
      <c r="P38" s="22"/>
    </row>
    <row r="39" spans="1:16" ht="39" customHeight="1" x14ac:dyDescent="0.2">
      <c r="A39" s="22"/>
      <c r="B39" s="35"/>
      <c r="C39" s="1132" t="s">
        <v>540</v>
      </c>
      <c r="D39" s="1132"/>
      <c r="E39" s="1133"/>
      <c r="F39" s="36">
        <v>0.02</v>
      </c>
      <c r="G39" s="37">
        <v>0.02</v>
      </c>
      <c r="H39" s="37">
        <v>0.02</v>
      </c>
      <c r="I39" s="37">
        <v>0.02</v>
      </c>
      <c r="J39" s="38">
        <v>0.02</v>
      </c>
      <c r="K39" s="22"/>
      <c r="L39" s="22"/>
      <c r="M39" s="22"/>
      <c r="N39" s="22"/>
      <c r="O39" s="22"/>
      <c r="P39" s="22"/>
    </row>
    <row r="40" spans="1:16" ht="39" customHeight="1" x14ac:dyDescent="0.2">
      <c r="A40" s="22"/>
      <c r="B40" s="35"/>
      <c r="C40" s="1132" t="s">
        <v>541</v>
      </c>
      <c r="D40" s="1132"/>
      <c r="E40" s="1133"/>
      <c r="F40" s="36">
        <v>0.01</v>
      </c>
      <c r="G40" s="37">
        <v>0.01</v>
      </c>
      <c r="H40" s="37">
        <v>0.01</v>
      </c>
      <c r="I40" s="37">
        <v>0.02</v>
      </c>
      <c r="J40" s="38">
        <v>0.02</v>
      </c>
      <c r="K40" s="22"/>
      <c r="L40" s="22"/>
      <c r="M40" s="22"/>
      <c r="N40" s="22"/>
      <c r="O40" s="22"/>
      <c r="P40" s="22"/>
    </row>
    <row r="41" spans="1:16" ht="39" customHeight="1" x14ac:dyDescent="0.2">
      <c r="A41" s="22"/>
      <c r="B41" s="35"/>
      <c r="C41" s="1132" t="s">
        <v>542</v>
      </c>
      <c r="D41" s="1132"/>
      <c r="E41" s="1133"/>
      <c r="F41" s="36" t="s">
        <v>490</v>
      </c>
      <c r="G41" s="37" t="s">
        <v>490</v>
      </c>
      <c r="H41" s="37">
        <v>0</v>
      </c>
      <c r="I41" s="37">
        <v>0</v>
      </c>
      <c r="J41" s="38">
        <v>0</v>
      </c>
      <c r="K41" s="22"/>
      <c r="L41" s="22"/>
      <c r="M41" s="22"/>
      <c r="N41" s="22"/>
      <c r="O41" s="22"/>
      <c r="P41" s="22"/>
    </row>
    <row r="42" spans="1:16" ht="39" customHeight="1" x14ac:dyDescent="0.2">
      <c r="A42" s="22"/>
      <c r="B42" s="39"/>
      <c r="C42" s="1132" t="s">
        <v>543</v>
      </c>
      <c r="D42" s="1132"/>
      <c r="E42" s="1133"/>
      <c r="F42" s="36" t="s">
        <v>490</v>
      </c>
      <c r="G42" s="37" t="s">
        <v>490</v>
      </c>
      <c r="H42" s="37" t="s">
        <v>490</v>
      </c>
      <c r="I42" s="37" t="s">
        <v>490</v>
      </c>
      <c r="J42" s="38" t="s">
        <v>490</v>
      </c>
      <c r="K42" s="22"/>
      <c r="L42" s="22"/>
      <c r="M42" s="22"/>
      <c r="N42" s="22"/>
      <c r="O42" s="22"/>
      <c r="P42" s="22"/>
    </row>
    <row r="43" spans="1:16" ht="39" customHeight="1" thickBot="1" x14ac:dyDescent="0.25">
      <c r="A43" s="22"/>
      <c r="B43" s="40"/>
      <c r="C43" s="1134" t="s">
        <v>544</v>
      </c>
      <c r="D43" s="1134"/>
      <c r="E43" s="1135"/>
      <c r="F43" s="41">
        <v>8.82</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pQR5VeymBGkZVbVFfL4s9JSNCdyvRMgKo/YvNMPsbdWrOCMJaim1QZ0xyIagl8ejKjmrfQksg3uVrsqbEhLbg==" saltValue="TB9/gKrUAQfkxOU8Sy9B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election activeCell="AY13" sqref="AY13:BM1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2805</v>
      </c>
      <c r="L45" s="58">
        <v>2908</v>
      </c>
      <c r="M45" s="58">
        <v>2962</v>
      </c>
      <c r="N45" s="58">
        <v>3070</v>
      </c>
      <c r="O45" s="59">
        <v>3183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2">
      <c r="A48" s="46"/>
      <c r="B48" s="1140"/>
      <c r="C48" s="1141"/>
      <c r="D48" s="60"/>
      <c r="E48" s="1146" t="s">
        <v>13</v>
      </c>
      <c r="F48" s="1146"/>
      <c r="G48" s="1146"/>
      <c r="H48" s="1146"/>
      <c r="I48" s="1146"/>
      <c r="J48" s="1147"/>
      <c r="K48" s="61">
        <v>571</v>
      </c>
      <c r="L48" s="62">
        <v>555</v>
      </c>
      <c r="M48" s="62">
        <v>554</v>
      </c>
      <c r="N48" s="62">
        <v>534</v>
      </c>
      <c r="O48" s="63">
        <v>547</v>
      </c>
      <c r="P48" s="46"/>
      <c r="Q48" s="46"/>
      <c r="R48" s="46"/>
      <c r="S48" s="46"/>
      <c r="T48" s="46"/>
      <c r="U48" s="46"/>
    </row>
    <row r="49" spans="1:21" ht="30.75" customHeight="1" x14ac:dyDescent="0.2">
      <c r="A49" s="46"/>
      <c r="B49" s="1140"/>
      <c r="C49" s="1141"/>
      <c r="D49" s="60"/>
      <c r="E49" s="1146" t="s">
        <v>14</v>
      </c>
      <c r="F49" s="1146"/>
      <c r="G49" s="1146"/>
      <c r="H49" s="1146"/>
      <c r="I49" s="1146"/>
      <c r="J49" s="1147"/>
      <c r="K49" s="61">
        <v>182</v>
      </c>
      <c r="L49" s="62">
        <v>174</v>
      </c>
      <c r="M49" s="62">
        <v>161</v>
      </c>
      <c r="N49" s="62">
        <v>191</v>
      </c>
      <c r="O49" s="63">
        <v>189</v>
      </c>
      <c r="P49" s="46"/>
      <c r="Q49" s="46"/>
      <c r="R49" s="46"/>
      <c r="S49" s="46"/>
      <c r="T49" s="46"/>
      <c r="U49" s="46"/>
    </row>
    <row r="50" spans="1:21" ht="30.75" customHeight="1" x14ac:dyDescent="0.2">
      <c r="A50" s="46"/>
      <c r="B50" s="1140"/>
      <c r="C50" s="1141"/>
      <c r="D50" s="60"/>
      <c r="E50" s="1146" t="s">
        <v>15</v>
      </c>
      <c r="F50" s="1146"/>
      <c r="G50" s="1146"/>
      <c r="H50" s="1146"/>
      <c r="I50" s="1146"/>
      <c r="J50" s="1147"/>
      <c r="K50" s="61">
        <v>0</v>
      </c>
      <c r="L50" s="62">
        <v>0</v>
      </c>
      <c r="M50" s="62">
        <v>0</v>
      </c>
      <c r="N50" s="62">
        <v>0</v>
      </c>
      <c r="O50" s="63">
        <v>1</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2564</v>
      </c>
      <c r="L52" s="62">
        <v>2571</v>
      </c>
      <c r="M52" s="62">
        <v>2569</v>
      </c>
      <c r="N52" s="62">
        <v>2617</v>
      </c>
      <c r="O52" s="63">
        <v>2578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994</v>
      </c>
      <c r="L53" s="67">
        <v>1066</v>
      </c>
      <c r="M53" s="67">
        <v>1108</v>
      </c>
      <c r="N53" s="67">
        <v>1178</v>
      </c>
      <c r="O53" s="68">
        <v>1342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hzFYSFvhpSFZiYGZcjCD9i/Khk+Kq+S/dJqruvvbDCm6Q+ojcPaAgBXzHfh6TmBUjEpfwjsG2eLFMAhDQk6MQ==" saltValue="hCSgf7YqnI2F5HLSFU/S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election activeCell="AY13" sqref="AY13:BM13"/>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69" t="s">
        <v>30</v>
      </c>
      <c r="C41" s="1170"/>
      <c r="D41" s="103"/>
      <c r="E41" s="1175" t="s">
        <v>31</v>
      </c>
      <c r="F41" s="1175"/>
      <c r="G41" s="1175"/>
      <c r="H41" s="1176"/>
      <c r="I41" s="342">
        <v>28685</v>
      </c>
      <c r="J41" s="343">
        <v>28389</v>
      </c>
      <c r="K41" s="343">
        <v>29386</v>
      </c>
      <c r="L41" s="343">
        <v>28839</v>
      </c>
      <c r="M41" s="344">
        <v>26751</v>
      </c>
    </row>
    <row r="42" spans="2:13" ht="27.75" customHeight="1" x14ac:dyDescent="0.2">
      <c r="B42" s="1171"/>
      <c r="C42" s="1172"/>
      <c r="D42" s="104"/>
      <c r="E42" s="1177" t="s">
        <v>32</v>
      </c>
      <c r="F42" s="1177"/>
      <c r="G42" s="1177"/>
      <c r="H42" s="1178"/>
      <c r="I42" s="345" t="s">
        <v>490</v>
      </c>
      <c r="J42" s="346" t="s">
        <v>490</v>
      </c>
      <c r="K42" s="346" t="s">
        <v>490</v>
      </c>
      <c r="L42" s="346" t="s">
        <v>490</v>
      </c>
      <c r="M42" s="347" t="s">
        <v>490</v>
      </c>
    </row>
    <row r="43" spans="2:13" ht="27.75" customHeight="1" x14ac:dyDescent="0.2">
      <c r="B43" s="1171"/>
      <c r="C43" s="1172"/>
      <c r="D43" s="104"/>
      <c r="E43" s="1177" t="s">
        <v>33</v>
      </c>
      <c r="F43" s="1177"/>
      <c r="G43" s="1177"/>
      <c r="H43" s="1178"/>
      <c r="I43" s="345">
        <v>7931</v>
      </c>
      <c r="J43" s="346">
        <v>7432</v>
      </c>
      <c r="K43" s="346">
        <v>7502</v>
      </c>
      <c r="L43" s="346">
        <v>7625</v>
      </c>
      <c r="M43" s="347">
        <v>7470</v>
      </c>
    </row>
    <row r="44" spans="2:13" ht="27.75" customHeight="1" x14ac:dyDescent="0.2">
      <c r="B44" s="1171"/>
      <c r="C44" s="1172"/>
      <c r="D44" s="104"/>
      <c r="E44" s="1177" t="s">
        <v>34</v>
      </c>
      <c r="F44" s="1177"/>
      <c r="G44" s="1177"/>
      <c r="H44" s="1178"/>
      <c r="I44" s="345">
        <v>2118</v>
      </c>
      <c r="J44" s="346">
        <v>2577</v>
      </c>
      <c r="K44" s="346">
        <v>2469</v>
      </c>
      <c r="L44" s="346">
        <v>2009</v>
      </c>
      <c r="M44" s="347">
        <v>1810</v>
      </c>
    </row>
    <row r="45" spans="2:13" ht="27.75" customHeight="1" x14ac:dyDescent="0.2">
      <c r="B45" s="1171"/>
      <c r="C45" s="1172"/>
      <c r="D45" s="104"/>
      <c r="E45" s="1177" t="s">
        <v>35</v>
      </c>
      <c r="F45" s="1177"/>
      <c r="G45" s="1177"/>
      <c r="H45" s="1178"/>
      <c r="I45" s="345">
        <v>2701</v>
      </c>
      <c r="J45" s="346">
        <v>2774</v>
      </c>
      <c r="K45" s="346">
        <v>2850</v>
      </c>
      <c r="L45" s="346">
        <v>2919</v>
      </c>
      <c r="M45" s="347">
        <v>2970</v>
      </c>
    </row>
    <row r="46" spans="2:13" ht="27.75" customHeight="1" x14ac:dyDescent="0.2">
      <c r="B46" s="1171"/>
      <c r="C46" s="1172"/>
      <c r="D46" s="105"/>
      <c r="E46" s="1177" t="s">
        <v>36</v>
      </c>
      <c r="F46" s="1177"/>
      <c r="G46" s="1177"/>
      <c r="H46" s="1178"/>
      <c r="I46" s="345" t="s">
        <v>490</v>
      </c>
      <c r="J46" s="346" t="s">
        <v>490</v>
      </c>
      <c r="K46" s="346" t="s">
        <v>490</v>
      </c>
      <c r="L46" s="346" t="s">
        <v>490</v>
      </c>
      <c r="M46" s="347" t="s">
        <v>490</v>
      </c>
    </row>
    <row r="47" spans="2:13" ht="27.75" customHeight="1" x14ac:dyDescent="0.2">
      <c r="B47" s="1171"/>
      <c r="C47" s="1172"/>
      <c r="D47" s="106"/>
      <c r="E47" s="1179" t="s">
        <v>37</v>
      </c>
      <c r="F47" s="1180"/>
      <c r="G47" s="1180"/>
      <c r="H47" s="1181"/>
      <c r="I47" s="345" t="s">
        <v>490</v>
      </c>
      <c r="J47" s="346" t="s">
        <v>490</v>
      </c>
      <c r="K47" s="346" t="s">
        <v>490</v>
      </c>
      <c r="L47" s="346" t="s">
        <v>490</v>
      </c>
      <c r="M47" s="347" t="s">
        <v>490</v>
      </c>
    </row>
    <row r="48" spans="2:13" ht="27.75" customHeight="1" x14ac:dyDescent="0.2">
      <c r="B48" s="1171"/>
      <c r="C48" s="1172"/>
      <c r="D48" s="104"/>
      <c r="E48" s="1177" t="s">
        <v>38</v>
      </c>
      <c r="F48" s="1177"/>
      <c r="G48" s="1177"/>
      <c r="H48" s="1178"/>
      <c r="I48" s="345" t="s">
        <v>490</v>
      </c>
      <c r="J48" s="346" t="s">
        <v>490</v>
      </c>
      <c r="K48" s="346" t="s">
        <v>490</v>
      </c>
      <c r="L48" s="346" t="s">
        <v>490</v>
      </c>
      <c r="M48" s="347" t="s">
        <v>490</v>
      </c>
    </row>
    <row r="49" spans="2:13" ht="27.75" customHeight="1" x14ac:dyDescent="0.2">
      <c r="B49" s="1173"/>
      <c r="C49" s="1174"/>
      <c r="D49" s="104"/>
      <c r="E49" s="1177" t="s">
        <v>39</v>
      </c>
      <c r="F49" s="1177"/>
      <c r="G49" s="1177"/>
      <c r="H49" s="1178"/>
      <c r="I49" s="345" t="s">
        <v>490</v>
      </c>
      <c r="J49" s="346" t="s">
        <v>490</v>
      </c>
      <c r="K49" s="346" t="s">
        <v>490</v>
      </c>
      <c r="L49" s="346" t="s">
        <v>490</v>
      </c>
      <c r="M49" s="347" t="s">
        <v>490</v>
      </c>
    </row>
    <row r="50" spans="2:13" ht="27.75" customHeight="1" x14ac:dyDescent="0.2">
      <c r="B50" s="1182" t="s">
        <v>40</v>
      </c>
      <c r="C50" s="1183"/>
      <c r="D50" s="107"/>
      <c r="E50" s="1177" t="s">
        <v>41</v>
      </c>
      <c r="F50" s="1177"/>
      <c r="G50" s="1177"/>
      <c r="H50" s="1178"/>
      <c r="I50" s="345">
        <v>12159</v>
      </c>
      <c r="J50" s="346">
        <v>13654</v>
      </c>
      <c r="K50" s="346">
        <v>13191</v>
      </c>
      <c r="L50" s="346">
        <v>13328</v>
      </c>
      <c r="M50" s="347">
        <v>13763</v>
      </c>
    </row>
    <row r="51" spans="2:13" ht="27.75" customHeight="1" x14ac:dyDescent="0.2">
      <c r="B51" s="1171"/>
      <c r="C51" s="1172"/>
      <c r="D51" s="104"/>
      <c r="E51" s="1177" t="s">
        <v>42</v>
      </c>
      <c r="F51" s="1177"/>
      <c r="G51" s="1177"/>
      <c r="H51" s="1178"/>
      <c r="I51" s="345">
        <v>1233</v>
      </c>
      <c r="J51" s="346">
        <v>1753</v>
      </c>
      <c r="K51" s="346">
        <v>1685</v>
      </c>
      <c r="L51" s="346">
        <v>1833</v>
      </c>
      <c r="M51" s="347">
        <v>1837</v>
      </c>
    </row>
    <row r="52" spans="2:13" ht="27.75" customHeight="1" x14ac:dyDescent="0.2">
      <c r="B52" s="1173"/>
      <c r="C52" s="1174"/>
      <c r="D52" s="104"/>
      <c r="E52" s="1177" t="s">
        <v>43</v>
      </c>
      <c r="F52" s="1177"/>
      <c r="G52" s="1177"/>
      <c r="H52" s="1178"/>
      <c r="I52" s="345">
        <v>25304</v>
      </c>
      <c r="J52" s="346">
        <v>24749</v>
      </c>
      <c r="K52" s="346">
        <v>25235</v>
      </c>
      <c r="L52" s="346">
        <v>23716</v>
      </c>
      <c r="M52" s="347">
        <v>22177</v>
      </c>
    </row>
    <row r="53" spans="2:13" ht="27.75" customHeight="1" thickBot="1" x14ac:dyDescent="0.25">
      <c r="B53" s="1184" t="s">
        <v>19</v>
      </c>
      <c r="C53" s="1185"/>
      <c r="D53" s="108"/>
      <c r="E53" s="1186" t="s">
        <v>44</v>
      </c>
      <c r="F53" s="1186"/>
      <c r="G53" s="1186"/>
      <c r="H53" s="1187"/>
      <c r="I53" s="348">
        <v>2739</v>
      </c>
      <c r="J53" s="349">
        <v>1015</v>
      </c>
      <c r="K53" s="349">
        <v>2097</v>
      </c>
      <c r="L53" s="349">
        <v>2515</v>
      </c>
      <c r="M53" s="350">
        <v>1223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WeC7gCPla0mVjhv3KJRujbkwV22MtA1mz9/BS+S6zFF7VoPI6y0EfLu8gG8Sf4B/24zgLSW3U98hPl143t3/w==" saltValue="Ih32wnsxdi49NAvHfAtq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AY13" sqref="AY13:BM1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2514</v>
      </c>
      <c r="G55" s="120">
        <v>2852</v>
      </c>
      <c r="H55" s="121">
        <v>2909</v>
      </c>
    </row>
    <row r="56" spans="2:8" ht="52.5" customHeight="1" x14ac:dyDescent="0.2">
      <c r="B56" s="122"/>
      <c r="C56" s="1198" t="s">
        <v>47</v>
      </c>
      <c r="D56" s="1198"/>
      <c r="E56" s="1199"/>
      <c r="F56" s="123">
        <v>1088</v>
      </c>
      <c r="G56" s="123">
        <v>1095</v>
      </c>
      <c r="H56" s="124">
        <v>1116</v>
      </c>
    </row>
    <row r="57" spans="2:8" ht="53.25" customHeight="1" x14ac:dyDescent="0.2">
      <c r="B57" s="122"/>
      <c r="C57" s="1200" t="s">
        <v>48</v>
      </c>
      <c r="D57" s="1200"/>
      <c r="E57" s="1201"/>
      <c r="F57" s="125">
        <v>6268</v>
      </c>
      <c r="G57" s="125">
        <v>6206</v>
      </c>
      <c r="H57" s="126">
        <v>6115</v>
      </c>
    </row>
    <row r="58" spans="2:8" ht="45.75" customHeight="1" x14ac:dyDescent="0.2">
      <c r="B58" s="127"/>
      <c r="C58" s="1188" t="s">
        <v>563</v>
      </c>
      <c r="D58" s="1189"/>
      <c r="E58" s="1190"/>
      <c r="F58" s="128">
        <v>2729</v>
      </c>
      <c r="G58" s="128">
        <v>2737</v>
      </c>
      <c r="H58" s="129">
        <v>2693</v>
      </c>
    </row>
    <row r="59" spans="2:8" ht="45.75" customHeight="1" x14ac:dyDescent="0.2">
      <c r="B59" s="127"/>
      <c r="C59" s="1188" t="s">
        <v>564</v>
      </c>
      <c r="D59" s="1189"/>
      <c r="E59" s="1190"/>
      <c r="F59" s="128">
        <v>1435</v>
      </c>
      <c r="G59" s="128">
        <v>1342</v>
      </c>
      <c r="H59" s="129">
        <v>1248</v>
      </c>
    </row>
    <row r="60" spans="2:8" ht="45.75" customHeight="1" x14ac:dyDescent="0.2">
      <c r="B60" s="127"/>
      <c r="C60" s="1188" t="s">
        <v>565</v>
      </c>
      <c r="D60" s="1189"/>
      <c r="E60" s="1190"/>
      <c r="F60" s="128">
        <v>604</v>
      </c>
      <c r="G60" s="128">
        <v>605</v>
      </c>
      <c r="H60" s="129">
        <v>603</v>
      </c>
    </row>
    <row r="61" spans="2:8" ht="45.75" customHeight="1" x14ac:dyDescent="0.2">
      <c r="B61" s="127"/>
      <c r="C61" s="1188" t="s">
        <v>566</v>
      </c>
      <c r="D61" s="1189"/>
      <c r="E61" s="1190"/>
      <c r="F61" s="128">
        <v>365</v>
      </c>
      <c r="G61" s="128">
        <v>362</v>
      </c>
      <c r="H61" s="129">
        <v>359</v>
      </c>
    </row>
    <row r="62" spans="2:8" ht="45.75" customHeight="1" thickBot="1" x14ac:dyDescent="0.25">
      <c r="B62" s="130"/>
      <c r="C62" s="1191" t="s">
        <v>567</v>
      </c>
      <c r="D62" s="1192"/>
      <c r="E62" s="1193"/>
      <c r="F62" s="131">
        <v>340</v>
      </c>
      <c r="G62" s="131">
        <v>341</v>
      </c>
      <c r="H62" s="132">
        <v>342</v>
      </c>
    </row>
    <row r="63" spans="2:8" ht="52.5" customHeight="1" thickBot="1" x14ac:dyDescent="0.25">
      <c r="B63" s="133"/>
      <c r="C63" s="1194" t="s">
        <v>49</v>
      </c>
      <c r="D63" s="1194"/>
      <c r="E63" s="1195"/>
      <c r="F63" s="134">
        <v>9871</v>
      </c>
      <c r="G63" s="134">
        <v>10153</v>
      </c>
      <c r="H63" s="135">
        <v>10140</v>
      </c>
    </row>
    <row r="64" spans="2:8" ht="13.2" x14ac:dyDescent="0.2"/>
  </sheetData>
  <sheetProtection algorithmName="SHA-512" hashValue="EngtV34mAkaXsp7TEpeNnCUF8sK0lbNDsDEFtvTeAgdPORm2xCFYZuB2MQVh36fXRbkEg2wDslMxiGlIUEf7cg==" saltValue="M+4v/4SR/Somshr5B5Zo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56109</v>
      </c>
      <c r="E3" s="154"/>
      <c r="F3" s="155">
        <v>74581</v>
      </c>
      <c r="G3" s="156"/>
      <c r="H3" s="157"/>
    </row>
    <row r="4" spans="1:8" x14ac:dyDescent="0.2">
      <c r="A4" s="158"/>
      <c r="B4" s="159"/>
      <c r="C4" s="160"/>
      <c r="D4" s="161">
        <v>18918</v>
      </c>
      <c r="E4" s="162"/>
      <c r="F4" s="163">
        <v>41563</v>
      </c>
      <c r="G4" s="164"/>
      <c r="H4" s="165"/>
    </row>
    <row r="5" spans="1:8" x14ac:dyDescent="0.2">
      <c r="A5" s="146" t="s">
        <v>523</v>
      </c>
      <c r="B5" s="151"/>
      <c r="C5" s="152"/>
      <c r="D5" s="153">
        <v>71535</v>
      </c>
      <c r="E5" s="154"/>
      <c r="F5" s="155">
        <v>76347</v>
      </c>
      <c r="G5" s="156"/>
      <c r="H5" s="157"/>
    </row>
    <row r="6" spans="1:8" x14ac:dyDescent="0.2">
      <c r="A6" s="158"/>
      <c r="B6" s="159"/>
      <c r="C6" s="160"/>
      <c r="D6" s="161">
        <v>23963</v>
      </c>
      <c r="E6" s="162"/>
      <c r="F6" s="163">
        <v>41762</v>
      </c>
      <c r="G6" s="164"/>
      <c r="H6" s="165"/>
    </row>
    <row r="7" spans="1:8" x14ac:dyDescent="0.2">
      <c r="A7" s="146" t="s">
        <v>524</v>
      </c>
      <c r="B7" s="151"/>
      <c r="C7" s="152"/>
      <c r="D7" s="153">
        <v>114079</v>
      </c>
      <c r="E7" s="154"/>
      <c r="F7" s="155">
        <v>69604</v>
      </c>
      <c r="G7" s="156"/>
      <c r="H7" s="157"/>
    </row>
    <row r="8" spans="1:8" x14ac:dyDescent="0.2">
      <c r="A8" s="158"/>
      <c r="B8" s="159"/>
      <c r="C8" s="160"/>
      <c r="D8" s="161">
        <v>70497</v>
      </c>
      <c r="E8" s="162"/>
      <c r="F8" s="163">
        <v>36247</v>
      </c>
      <c r="G8" s="164"/>
      <c r="H8" s="165"/>
    </row>
    <row r="9" spans="1:8" x14ac:dyDescent="0.2">
      <c r="A9" s="146" t="s">
        <v>525</v>
      </c>
      <c r="B9" s="151"/>
      <c r="C9" s="152"/>
      <c r="D9" s="153">
        <v>105952</v>
      </c>
      <c r="E9" s="154"/>
      <c r="F9" s="155">
        <v>68410</v>
      </c>
      <c r="G9" s="156"/>
      <c r="H9" s="157"/>
    </row>
    <row r="10" spans="1:8" x14ac:dyDescent="0.2">
      <c r="A10" s="158"/>
      <c r="B10" s="159"/>
      <c r="C10" s="160"/>
      <c r="D10" s="161">
        <v>34321</v>
      </c>
      <c r="E10" s="162"/>
      <c r="F10" s="163">
        <v>35086</v>
      </c>
      <c r="G10" s="164"/>
      <c r="H10" s="165"/>
    </row>
    <row r="11" spans="1:8" x14ac:dyDescent="0.2">
      <c r="A11" s="146" t="s">
        <v>526</v>
      </c>
      <c r="B11" s="151"/>
      <c r="C11" s="152"/>
      <c r="D11" s="153">
        <v>59406</v>
      </c>
      <c r="E11" s="154"/>
      <c r="F11" s="155">
        <v>73019</v>
      </c>
      <c r="G11" s="156"/>
      <c r="H11" s="157"/>
    </row>
    <row r="12" spans="1:8" x14ac:dyDescent="0.2">
      <c r="A12" s="158"/>
      <c r="B12" s="159"/>
      <c r="C12" s="166"/>
      <c r="D12" s="161">
        <v>30187</v>
      </c>
      <c r="E12" s="162"/>
      <c r="F12" s="163">
        <v>39427</v>
      </c>
      <c r="G12" s="164"/>
      <c r="H12" s="165"/>
    </row>
    <row r="13" spans="1:8" x14ac:dyDescent="0.2">
      <c r="A13" s="146"/>
      <c r="B13" s="151"/>
      <c r="C13" s="152"/>
      <c r="D13" s="153">
        <v>81416</v>
      </c>
      <c r="E13" s="154"/>
      <c r="F13" s="155">
        <v>72392</v>
      </c>
      <c r="G13" s="167"/>
      <c r="H13" s="157"/>
    </row>
    <row r="14" spans="1:8" x14ac:dyDescent="0.2">
      <c r="A14" s="158"/>
      <c r="B14" s="159"/>
      <c r="C14" s="160"/>
      <c r="D14" s="161">
        <v>35577</v>
      </c>
      <c r="E14" s="162"/>
      <c r="F14" s="163">
        <v>38817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6.49</v>
      </c>
      <c r="C19" s="168">
        <f>ROUND(VALUE(SUBSTITUTE(実質収支比率等に係る経年分析!G$48,"▲","-")),2)</f>
        <v>3.1</v>
      </c>
      <c r="D19" s="168">
        <f>ROUND(VALUE(SUBSTITUTE(実質収支比率等に係る経年分析!H$48,"▲","-")),2)</f>
        <v>11.41</v>
      </c>
      <c r="E19" s="168">
        <f>ROUND(VALUE(SUBSTITUTE(実質収支比率等に係る経年分析!I$48,"▲","-")),2)</f>
        <v>10.17</v>
      </c>
      <c r="F19" s="168">
        <f>ROUND(VALUE(SUBSTITUTE(実質収支比率等に係る経年分析!J$48,"▲","-")),2)</f>
        <v>10.130000000000001</v>
      </c>
    </row>
    <row r="20" spans="1:11" x14ac:dyDescent="0.2">
      <c r="A20" s="168" t="s">
        <v>53</v>
      </c>
      <c r="B20" s="168">
        <f>ROUND(VALUE(SUBSTITUTE(実質収支比率等に係る経年分析!F$47,"▲","-")),2)</f>
        <v>20.37</v>
      </c>
      <c r="C20" s="168">
        <f>ROUND(VALUE(SUBSTITUTE(実質収支比率等に係る経年分析!G$47,"▲","-")),2)</f>
        <v>21.17</v>
      </c>
      <c r="D20" s="168">
        <f>ROUND(VALUE(SUBSTITUTE(実質収支比率等に係る経年分析!H$47,"▲","-")),2)</f>
        <v>17.940000000000001</v>
      </c>
      <c r="E20" s="168">
        <f>ROUND(VALUE(SUBSTITUTE(実質収支比率等に係る経年分析!I$47,"▲","-")),2)</f>
        <v>20.72</v>
      </c>
      <c r="F20" s="168">
        <f>ROUND(VALUE(SUBSTITUTE(実質収支比率等に係る経年分析!J$47,"▲","-")),2)</f>
        <v>20.86</v>
      </c>
    </row>
    <row r="21" spans="1:11" x14ac:dyDescent="0.2">
      <c r="A21" s="168" t="s">
        <v>54</v>
      </c>
      <c r="B21" s="168">
        <f>IF(ISNUMBER(VALUE(SUBSTITUTE(実質収支比率等に係る経年分析!F$49,"▲","-"))),ROUND(VALUE(SUBSTITUTE(実質収支比率等に係る経年分析!F$49,"▲","-")),2),NA())</f>
        <v>0.51</v>
      </c>
      <c r="C21" s="168">
        <f>IF(ISNUMBER(VALUE(SUBSTITUTE(実質収支比率等に係る経年分析!G$49,"▲","-"))),ROUND(VALUE(SUBSTITUTE(実質収支比率等に係る経年分析!G$49,"▲","-")),2),NA())</f>
        <v>-2.12</v>
      </c>
      <c r="D21" s="168">
        <f>IF(ISNUMBER(VALUE(SUBSTITUTE(実質収支比率等に係る経年分析!H$49,"▲","-"))),ROUND(VALUE(SUBSTITUTE(実質収支比率等に係る経年分析!H$49,"▲","-")),2),NA())</f>
        <v>6.1</v>
      </c>
      <c r="E21" s="168">
        <f>IF(ISNUMBER(VALUE(SUBSTITUTE(実質収支比率等に係る経年分析!I$49,"▲","-"))),ROUND(VALUE(SUBSTITUTE(実質収支比率等に係る経年分析!I$49,"▲","-")),2),NA())</f>
        <v>1.01</v>
      </c>
      <c r="F21" s="168">
        <f>IF(ISNUMBER(VALUE(SUBSTITUTE(実質収支比率等に係る経年分析!J$49,"▲","-"))),ROUND(VALUE(SUBSTITUTE(実質収支比率等に係る経年分析!J$49,"▲","-")),2),NA())</f>
        <v>0.5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8.82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国道34号用地先行取得事業特別会計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給湯事業特別会計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工業用水道事業会計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0.39</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0.57999999999999996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0.57999999999999996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1.25</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1.1100000000000001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2.0499999999999998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v>
      </c>
    </row>
    <row r="35" spans="1:16" x14ac:dyDescent="0.2">
      <c r="A35" s="169" t="str">
        <f>IF(連結実質赤字比率に係る赤字・黒字の構成分析!C$35="",NA(),連結実質赤字比率に係る赤字・黒字の構成分析!C$35)</f>
        <v>競輪事業特別会計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4.16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8.51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10.130000000000001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2564</v>
      </c>
      <c r="E42" s="170"/>
      <c r="F42" s="170"/>
      <c r="G42" s="170">
        <f>'実質公債費比率（分子）の構造'!L$52</f>
        <v>2571</v>
      </c>
      <c r="H42" s="170"/>
      <c r="I42" s="170"/>
      <c r="J42" s="170">
        <f>'実質公債費比率（分子）の構造'!M$52</f>
        <v>2569</v>
      </c>
      <c r="K42" s="170"/>
      <c r="L42" s="170"/>
      <c r="M42" s="170">
        <f>'実質公債費比率（分子）の構造'!N$52</f>
        <v>2617</v>
      </c>
      <c r="N42" s="170"/>
      <c r="O42" s="170"/>
      <c r="P42" s="170">
        <f>'実質公債費比率（分子）の構造'!O$52</f>
        <v>2578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1</v>
      </c>
      <c r="O44" s="170"/>
      <c r="P44" s="170"/>
    </row>
    <row r="45" spans="1:16" x14ac:dyDescent="0.2">
      <c r="A45" s="170" t="s">
        <v>63</v>
      </c>
      <c r="B45" s="170">
        <f>'実質公債費比率（分子）の構造'!K$49</f>
        <v>182</v>
      </c>
      <c r="C45" s="170"/>
      <c r="D45" s="170"/>
      <c r="E45" s="170">
        <f>'実質公債費比率（分子）の構造'!L$49</f>
        <v>174</v>
      </c>
      <c r="F45" s="170"/>
      <c r="G45" s="170"/>
      <c r="H45" s="170">
        <f>'実質公債費比率（分子）の構造'!M$49</f>
        <v>161</v>
      </c>
      <c r="I45" s="170"/>
      <c r="J45" s="170"/>
      <c r="K45" s="170">
        <f>'実質公債費比率（分子）の構造'!N$49</f>
        <v>191</v>
      </c>
      <c r="L45" s="170"/>
      <c r="M45" s="170"/>
      <c r="N45" s="170">
        <f>'実質公債費比率（分子）の構造'!O$49</f>
        <v>189</v>
      </c>
      <c r="O45" s="170"/>
      <c r="P45" s="170"/>
    </row>
    <row r="46" spans="1:16" x14ac:dyDescent="0.2">
      <c r="A46" s="170" t="s">
        <v>64</v>
      </c>
      <c r="B46" s="170">
        <f>'実質公債費比率（分子）の構造'!K$48</f>
        <v>571</v>
      </c>
      <c r="C46" s="170"/>
      <c r="D46" s="170"/>
      <c r="E46" s="170">
        <f>'実質公債費比率（分子）の構造'!L$48</f>
        <v>555</v>
      </c>
      <c r="F46" s="170"/>
      <c r="G46" s="170"/>
      <c r="H46" s="170">
        <f>'実質公債費比率（分子）の構造'!M$48</f>
        <v>554</v>
      </c>
      <c r="I46" s="170"/>
      <c r="J46" s="170"/>
      <c r="K46" s="170">
        <f>'実質公債費比率（分子）の構造'!N$48</f>
        <v>534</v>
      </c>
      <c r="L46" s="170"/>
      <c r="M46" s="170"/>
      <c r="N46" s="170">
        <f>'実質公債費比率（分子）の構造'!O$48</f>
        <v>547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2805</v>
      </c>
      <c r="C49" s="170"/>
      <c r="D49" s="170"/>
      <c r="E49" s="170">
        <f>'実質公債費比率（分子）の構造'!L$45</f>
        <v>2908</v>
      </c>
      <c r="F49" s="170"/>
      <c r="G49" s="170"/>
      <c r="H49" s="170">
        <f>'実質公債費比率（分子）の構造'!M$45</f>
        <v>2962</v>
      </c>
      <c r="I49" s="170"/>
      <c r="J49" s="170"/>
      <c r="K49" s="170">
        <f>'実質公債費比率（分子）の構造'!N$45</f>
        <v>3070</v>
      </c>
      <c r="L49" s="170"/>
      <c r="M49" s="170"/>
      <c r="N49" s="170">
        <f>'実質公債費比率（分子）の構造'!O$45</f>
        <v>3183</v>
      </c>
      <c r="O49" s="170"/>
      <c r="P49" s="170"/>
    </row>
    <row r="50" spans="1:16" x14ac:dyDescent="0.2">
      <c r="A50" s="170" t="s">
        <v>67</v>
      </c>
      <c r="B50" s="170" t="e">
        <f>NA()</f>
        <v>#N/A</v>
      </c>
      <c r="C50" s="170">
        <f>IF(ISNUMBER('実質公債費比率（分子）の構造'!K$53),'実質公債費比率（分子）の構造'!K$53,NA())</f>
        <v>994</v>
      </c>
      <c r="D50" s="170" t="e">
        <f>NA()</f>
        <v>#N/A</v>
      </c>
      <c r="E50" s="170" t="e">
        <f>NA()</f>
        <v>#N/A</v>
      </c>
      <c r="F50" s="170">
        <f>IF(ISNUMBER('実質公債費比率（分子）の構造'!L$53),'実質公債費比率（分子）の構造'!L$53,NA())</f>
        <v>1066</v>
      </c>
      <c r="G50" s="170" t="e">
        <f>NA()</f>
        <v>#N/A</v>
      </c>
      <c r="H50" s="170" t="e">
        <f>NA()</f>
        <v>#N/A</v>
      </c>
      <c r="I50" s="170">
        <f>IF(ISNUMBER('実質公債費比率（分子）の構造'!M$53),'実質公債費比率（分子）の構造'!M$53,NA())</f>
        <v>1108</v>
      </c>
      <c r="J50" s="170" t="e">
        <f>NA()</f>
        <v>#N/A</v>
      </c>
      <c r="K50" s="170" t="e">
        <f>NA()</f>
        <v>#N/A</v>
      </c>
      <c r="L50" s="170">
        <f>IF(ISNUMBER('実質公債費比率（分子）の構造'!N$53),'実質公債費比率（分子）の構造'!N$53,NA())</f>
        <v>1178</v>
      </c>
      <c r="M50" s="170" t="e">
        <f>NA()</f>
        <v>#N/A</v>
      </c>
      <c r="N50" s="170" t="e">
        <f>NA()</f>
        <v>#N/A</v>
      </c>
      <c r="O50" s="170">
        <f>IF(ISNUMBER('実質公債費比率（分子）の構造'!O$53),'実質公債費比率（分子）の構造'!O$53,NA())</f>
        <v>1342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25304</v>
      </c>
      <c r="E56" s="169"/>
      <c r="F56" s="169"/>
      <c r="G56" s="169">
        <f>'将来負担比率（分子）の構造'!J$52</f>
        <v>24749</v>
      </c>
      <c r="H56" s="169"/>
      <c r="I56" s="169"/>
      <c r="J56" s="169">
        <f>'将来負担比率（分子）の構造'!K$52</f>
        <v>25235</v>
      </c>
      <c r="K56" s="169"/>
      <c r="L56" s="169"/>
      <c r="M56" s="169">
        <f>'将来負担比率（分子）の構造'!L$52</f>
        <v>23716</v>
      </c>
      <c r="N56" s="169"/>
      <c r="O56" s="169"/>
      <c r="P56" s="169">
        <f>'将来負担比率（分子）の構造'!M$52</f>
        <v>22177</v>
      </c>
    </row>
    <row r="57" spans="1:16" x14ac:dyDescent="0.2">
      <c r="A57" s="169" t="s">
        <v>42</v>
      </c>
      <c r="B57" s="169"/>
      <c r="C57" s="169"/>
      <c r="D57" s="169">
        <f>'将来負担比率（分子）の構造'!I$51</f>
        <v>1233</v>
      </c>
      <c r="E57" s="169"/>
      <c r="F57" s="169"/>
      <c r="G57" s="169">
        <f>'将来負担比率（分子）の構造'!J$51</f>
        <v>1753</v>
      </c>
      <c r="H57" s="169"/>
      <c r="I57" s="169"/>
      <c r="J57" s="169">
        <f>'将来負担比率（分子）の構造'!K$51</f>
        <v>1685</v>
      </c>
      <c r="K57" s="169"/>
      <c r="L57" s="169"/>
      <c r="M57" s="169">
        <f>'将来負担比率（分子）の構造'!L$51</f>
        <v>1833</v>
      </c>
      <c r="N57" s="169"/>
      <c r="O57" s="169"/>
      <c r="P57" s="169">
        <f>'将来負担比率（分子）の構造'!M$51</f>
        <v>1837</v>
      </c>
    </row>
    <row r="58" spans="1:16" x14ac:dyDescent="0.2">
      <c r="A58" s="169" t="s">
        <v>41</v>
      </c>
      <c r="B58" s="169"/>
      <c r="C58" s="169"/>
      <c r="D58" s="169">
        <f>'将来負担比率（分子）の構造'!I$50</f>
        <v>12159</v>
      </c>
      <c r="E58" s="169"/>
      <c r="F58" s="169"/>
      <c r="G58" s="169">
        <f>'将来負担比率（分子）の構造'!J$50</f>
        <v>13654</v>
      </c>
      <c r="H58" s="169"/>
      <c r="I58" s="169"/>
      <c r="J58" s="169">
        <f>'将来負担比率（分子）の構造'!K$50</f>
        <v>13191</v>
      </c>
      <c r="K58" s="169"/>
      <c r="L58" s="169"/>
      <c r="M58" s="169">
        <f>'将来負担比率（分子）の構造'!L$50</f>
        <v>13328</v>
      </c>
      <c r="N58" s="169"/>
      <c r="O58" s="169"/>
      <c r="P58" s="169">
        <f>'将来負担比率（分子）の構造'!M$50</f>
        <v>13763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2701</v>
      </c>
      <c r="C62" s="169"/>
      <c r="D62" s="169"/>
      <c r="E62" s="169">
        <f>'将来負担比率（分子）の構造'!J$45</f>
        <v>2774</v>
      </c>
      <c r="F62" s="169"/>
      <c r="G62" s="169"/>
      <c r="H62" s="169">
        <f>'将来負担比率（分子）の構造'!K$45</f>
        <v>2850</v>
      </c>
      <c r="I62" s="169"/>
      <c r="J62" s="169"/>
      <c r="K62" s="169">
        <f>'将来負担比率（分子）の構造'!L$45</f>
        <v>2919</v>
      </c>
      <c r="L62" s="169"/>
      <c r="M62" s="169"/>
      <c r="N62" s="169">
        <f>'将来負担比率（分子）の構造'!M$45</f>
        <v>2970</v>
      </c>
      <c r="O62" s="169"/>
      <c r="P62" s="169"/>
    </row>
    <row r="63" spans="1:16" x14ac:dyDescent="0.2">
      <c r="A63" s="169" t="s">
        <v>34</v>
      </c>
      <c r="B63" s="169">
        <f>'将来負担比率（分子）の構造'!I$44</f>
        <v>2118</v>
      </c>
      <c r="C63" s="169"/>
      <c r="D63" s="169"/>
      <c r="E63" s="169">
        <f>'将来負担比率（分子）の構造'!J$44</f>
        <v>2577</v>
      </c>
      <c r="F63" s="169"/>
      <c r="G63" s="169"/>
      <c r="H63" s="169">
        <f>'将来負担比率（分子）の構造'!K$44</f>
        <v>2469</v>
      </c>
      <c r="I63" s="169"/>
      <c r="J63" s="169"/>
      <c r="K63" s="169">
        <f>'将来負担比率（分子）の構造'!L$44</f>
        <v>2009</v>
      </c>
      <c r="L63" s="169"/>
      <c r="M63" s="169"/>
      <c r="N63" s="169">
        <f>'将来負担比率（分子）の構造'!M$44</f>
        <v>1810</v>
      </c>
      <c r="O63" s="169"/>
      <c r="P63" s="169"/>
    </row>
    <row r="64" spans="1:16" x14ac:dyDescent="0.2">
      <c r="A64" s="169" t="s">
        <v>33</v>
      </c>
      <c r="B64" s="169">
        <f>'将来負担比率（分子）の構造'!I$43</f>
        <v>7931</v>
      </c>
      <c r="C64" s="169"/>
      <c r="D64" s="169"/>
      <c r="E64" s="169">
        <f>'将来負担比率（分子）の構造'!J$43</f>
        <v>7432</v>
      </c>
      <c r="F64" s="169"/>
      <c r="G64" s="169"/>
      <c r="H64" s="169">
        <f>'将来負担比率（分子）の構造'!K$43</f>
        <v>7502</v>
      </c>
      <c r="I64" s="169"/>
      <c r="J64" s="169"/>
      <c r="K64" s="169">
        <f>'将来負担比率（分子）の構造'!L$43</f>
        <v>7625</v>
      </c>
      <c r="L64" s="169"/>
      <c r="M64" s="169"/>
      <c r="N64" s="169">
        <f>'将来負担比率（分子）の構造'!M$43</f>
        <v>7470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28685</v>
      </c>
      <c r="C66" s="169"/>
      <c r="D66" s="169"/>
      <c r="E66" s="169">
        <f>'将来負担比率（分子）の構造'!J$41</f>
        <v>28389</v>
      </c>
      <c r="F66" s="169"/>
      <c r="G66" s="169"/>
      <c r="H66" s="169">
        <f>'将来負担比率（分子）の構造'!K$41</f>
        <v>29386</v>
      </c>
      <c r="I66" s="169"/>
      <c r="J66" s="169"/>
      <c r="K66" s="169">
        <f>'将来負担比率（分子）の構造'!L$41</f>
        <v>28839</v>
      </c>
      <c r="L66" s="169"/>
      <c r="M66" s="169"/>
      <c r="N66" s="169">
        <f>'将来負担比率（分子）の構造'!M$41</f>
        <v>26751</v>
      </c>
      <c r="O66" s="169"/>
      <c r="P66" s="169"/>
    </row>
    <row r="67" spans="1:16" x14ac:dyDescent="0.2">
      <c r="A67" s="169" t="s">
        <v>71</v>
      </c>
      <c r="B67" s="169" t="e">
        <f>NA()</f>
        <v>#N/A</v>
      </c>
      <c r="C67" s="169">
        <f>IF(ISNUMBER('将来負担比率（分子）の構造'!I$53), IF('将来負担比率（分子）の構造'!I$53 &lt; 0, 0, '将来負担比率（分子）の構造'!I$53), NA())</f>
        <v>2739</v>
      </c>
      <c r="D67" s="169" t="e">
        <f>NA()</f>
        <v>#N/A</v>
      </c>
      <c r="E67" s="169" t="e">
        <f>NA()</f>
        <v>#N/A</v>
      </c>
      <c r="F67" s="169">
        <f>IF(ISNUMBER('将来負担比率（分子）の構造'!J$53), IF('将来負担比率（分子）の構造'!J$53 &lt; 0, 0, '将来負担比率（分子）の構造'!J$53), NA())</f>
        <v>1015</v>
      </c>
      <c r="G67" s="169" t="e">
        <f>NA()</f>
        <v>#N/A</v>
      </c>
      <c r="H67" s="169" t="e">
        <f>NA()</f>
        <v>#N/A</v>
      </c>
      <c r="I67" s="169">
        <f>IF(ISNUMBER('将来負担比率（分子）の構造'!K$53), IF('将来負担比率（分子）の構造'!K$53 &lt; 0, 0, '将来負担比率（分子）の構造'!K$53), NA())</f>
        <v>2097</v>
      </c>
      <c r="J67" s="169" t="e">
        <f>NA()</f>
        <v>#N/A</v>
      </c>
      <c r="K67" s="169" t="e">
        <f>NA()</f>
        <v>#N/A</v>
      </c>
      <c r="L67" s="169">
        <f>IF(ISNUMBER('将来負担比率（分子）の構造'!L$53), IF('将来負担比率（分子）の構造'!L$53 &lt; 0, 0, '将来負担比率（分子）の構造'!L$53), NA())</f>
        <v>2515</v>
      </c>
      <c r="M67" s="169" t="e">
        <f>NA()</f>
        <v>#N/A</v>
      </c>
      <c r="N67" s="169" t="e">
        <f>NA()</f>
        <v>#N/A</v>
      </c>
      <c r="O67" s="169">
        <f>IF(ISNUMBER('将来負担比率（分子）の構造'!M$53), IF('将来負担比率（分子）の構造'!M$53 &lt; 0, 0, '将来負担比率（分子）の構造'!M$53), NA())</f>
        <v>1223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2514</v>
      </c>
      <c r="C72" s="173">
        <f>基金残高に係る経年分析!G55</f>
        <v>2852</v>
      </c>
      <c r="D72" s="173">
        <f>基金残高に係る経年分析!H55</f>
        <v>2909</v>
      </c>
    </row>
    <row r="73" spans="1:16" x14ac:dyDescent="0.2">
      <c r="A73" s="172" t="s">
        <v>74</v>
      </c>
      <c r="B73" s="173">
        <f>基金残高に係る経年分析!F56</f>
        <v>1088</v>
      </c>
      <c r="C73" s="173">
        <f>基金残高に係る経年分析!G56</f>
        <v>1095</v>
      </c>
      <c r="D73" s="173">
        <f>基金残高に係る経年分析!H56</f>
        <v>1116</v>
      </c>
    </row>
    <row r="74" spans="1:16" x14ac:dyDescent="0.2">
      <c r="A74" s="172" t="s">
        <v>75</v>
      </c>
      <c r="B74" s="173">
        <f>基金残高に係る経年分析!F57</f>
        <v>6268</v>
      </c>
      <c r="C74" s="173">
        <f>基金残高に係る経年分析!G57</f>
        <v>6206</v>
      </c>
      <c r="D74" s="173">
        <f>基金残高に係る経年分析!H57</f>
        <v>6115</v>
      </c>
    </row>
  </sheetData>
  <sheetProtection algorithmName="SHA-512" hashValue="FAnr2lvzKe1rrCYgSg9ts4/0weiME6QH+9YNWfNGqIiwX9yOJjMJXKEyeHZYa5smJUAGnbtBYOcWZpHMp3gWrQ==" saltValue="yUKdcGgRHJWquJ8PNrdy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健太朗（市町支援課）</cp:lastModifiedBy>
  <cp:lastPrinted>2025-03-12T06:24:06Z</cp:lastPrinted>
  <dcterms:created xsi:type="dcterms:W3CDTF">2025-02-19T05:01:31Z</dcterms:created>
  <dcterms:modified xsi:type="dcterms:W3CDTF">2025-03-18T07:38:18Z</dcterms:modified>
  <cp:category/>
</cp:coreProperties>
</file>