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101\Share\200450国民健康保険課\02国保運営担当\○国保データ\01-1_事業状況報告書冊子関係\R６各表\03HP掲載\掲載データ\"/>
    </mc:Choice>
  </mc:AlternateContent>
  <xr:revisionPtr revIDLastSave="0" documentId="13_ncr:1_{8E4DF75A-2C0C-434D-A447-244A395A717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９表１" sheetId="2" r:id="rId1"/>
    <sheet name="９表２" sheetId="3" r:id="rId2"/>
    <sheet name="９表３" sheetId="4" r:id="rId3"/>
    <sheet name="９表４" sheetId="5" r:id="rId4"/>
    <sheet name="９表５" sheetId="6" r:id="rId5"/>
    <sheet name="９表６" sheetId="7" r:id="rId6"/>
    <sheet name="９表７" sheetId="8" r:id="rId7"/>
    <sheet name="９表８" sheetId="9" r:id="rId8"/>
    <sheet name="９表９" sheetId="10" r:id="rId9"/>
    <sheet name="９表１０" sheetId="11" r:id="rId10"/>
    <sheet name="９表１１" sheetId="12" r:id="rId11"/>
    <sheet name="９表１２" sheetId="13" r:id="rId12"/>
    <sheet name="９表１３" sheetId="14" r:id="rId13"/>
    <sheet name="９表１４" sheetId="15" r:id="rId14"/>
    <sheet name="９表１５" sheetId="16" r:id="rId15"/>
    <sheet name="９表１６" sheetId="17" r:id="rId16"/>
  </sheets>
  <externalReferences>
    <externalReference r:id="rId17"/>
  </externalReferences>
  <definedNames>
    <definedName name="_xlnm.Print_Area" localSheetId="0">'９表１'!$A$1:$P$35</definedName>
    <definedName name="_xlnm.Print_Area" localSheetId="9">'９表１０'!$A$1:$P$35</definedName>
    <definedName name="_xlnm.Print_Area" localSheetId="10">'９表１１'!$A$1:$P$35</definedName>
    <definedName name="_xlnm.Print_Area" localSheetId="11">'９表１２'!$A$1:$P$35</definedName>
    <definedName name="_xlnm.Print_Area" localSheetId="12">'９表１３'!$A$1:$P$35</definedName>
    <definedName name="_xlnm.Print_Area" localSheetId="13">'９表１４'!$A$1:$P$35</definedName>
    <definedName name="_xlnm.Print_Area" localSheetId="14">'９表１５'!$A$1:$P$35</definedName>
    <definedName name="_xlnm.Print_Area" localSheetId="15">'９表１６'!$A$1:$Q$35</definedName>
    <definedName name="_xlnm.Print_Area" localSheetId="1">'９表２'!$A$1:$P$35</definedName>
    <definedName name="_xlnm.Print_Area" localSheetId="2">'９表３'!$A$1:$W$35</definedName>
    <definedName name="_xlnm.Print_Area" localSheetId="3">'９表４'!$A$1:$N$35</definedName>
    <definedName name="_xlnm.Print_Area" localSheetId="4">'９表５'!$A$1:$P$35</definedName>
    <definedName name="_xlnm.Print_Area" localSheetId="5">'９表６'!$A$1:$P$35</definedName>
    <definedName name="_xlnm.Print_Area" localSheetId="6">'９表７'!$A$1:$P$35</definedName>
    <definedName name="_xlnm.Print_Area" localSheetId="7">'９表８'!$A$1:$P$35</definedName>
    <definedName name="_xlnm.Print_Area" localSheetId="8">'９表９'!$A$1:$P$35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5" l="1"/>
  <c r="D35" i="5"/>
  <c r="D12" i="5" s="1"/>
  <c r="E34" i="5"/>
  <c r="D34" i="5"/>
  <c r="E33" i="5"/>
  <c r="E12" i="5" s="1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D11" i="5" s="1"/>
  <c r="D10" i="5" s="1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E11" i="5" s="1"/>
  <c r="E10" i="5" s="1"/>
  <c r="D14" i="5"/>
  <c r="E13" i="5"/>
  <c r="D13" i="5"/>
  <c r="M12" i="5"/>
  <c r="L12" i="5"/>
  <c r="K12" i="5"/>
  <c r="J12" i="5"/>
  <c r="J10" i="5" s="1"/>
  <c r="I12" i="5"/>
  <c r="H12" i="5"/>
  <c r="G12" i="5"/>
  <c r="F12" i="5"/>
  <c r="M11" i="5"/>
  <c r="L11" i="5"/>
  <c r="L10" i="5" s="1"/>
  <c r="K11" i="5"/>
  <c r="K10" i="5" s="1"/>
  <c r="J11" i="5"/>
  <c r="I11" i="5"/>
  <c r="I10" i="5" s="1"/>
  <c r="H11" i="5"/>
  <c r="G11" i="5"/>
  <c r="F11" i="5"/>
  <c r="M10" i="5"/>
  <c r="H10" i="5"/>
  <c r="G10" i="5"/>
  <c r="F10" i="5"/>
  <c r="O12" i="17"/>
  <c r="N12" i="17"/>
  <c r="M12" i="17"/>
  <c r="J12" i="17"/>
  <c r="I12" i="17"/>
  <c r="I10" i="17" s="1"/>
  <c r="H12" i="17"/>
  <c r="H10" i="17" s="1"/>
  <c r="G12" i="17"/>
  <c r="F12" i="17"/>
  <c r="E12" i="17"/>
  <c r="D12" i="17"/>
  <c r="O11" i="17"/>
  <c r="O10" i="17" s="1"/>
  <c r="N11" i="17"/>
  <c r="M11" i="17"/>
  <c r="M10" i="17" s="1"/>
  <c r="J11" i="17"/>
  <c r="J10" i="17" s="1"/>
  <c r="I11" i="17"/>
  <c r="H11" i="17"/>
  <c r="G11" i="17"/>
  <c r="F11" i="17"/>
  <c r="E11" i="17"/>
  <c r="D11" i="17"/>
  <c r="D10" i="17" s="1"/>
  <c r="N10" i="17"/>
  <c r="G10" i="17"/>
  <c r="E10" i="17"/>
  <c r="L12" i="16"/>
  <c r="K12" i="16"/>
  <c r="K10" i="16" s="1"/>
  <c r="J12" i="16"/>
  <c r="I12" i="16"/>
  <c r="H12" i="16"/>
  <c r="G12" i="16"/>
  <c r="F12" i="16"/>
  <c r="E12" i="16"/>
  <c r="D12" i="16"/>
  <c r="L11" i="16"/>
  <c r="L10" i="16" s="1"/>
  <c r="K11" i="16"/>
  <c r="J11" i="16"/>
  <c r="J10" i="16" s="1"/>
  <c r="I11" i="16"/>
  <c r="H11" i="16"/>
  <c r="G11" i="16"/>
  <c r="G10" i="16" s="1"/>
  <c r="F11" i="16"/>
  <c r="E11" i="16"/>
  <c r="D11" i="16"/>
  <c r="D10" i="16" s="1"/>
  <c r="O35" i="15"/>
  <c r="O35" i="16" s="1"/>
  <c r="L35" i="17" s="1"/>
  <c r="N35" i="15"/>
  <c r="M35" i="15"/>
  <c r="M35" i="16" s="1"/>
  <c r="K35" i="17" s="1"/>
  <c r="O34" i="15"/>
  <c r="O34" i="16" s="1"/>
  <c r="L34" i="17" s="1"/>
  <c r="N34" i="15"/>
  <c r="N34" i="16" s="1"/>
  <c r="M34" i="15"/>
  <c r="O33" i="15"/>
  <c r="O33" i="16" s="1"/>
  <c r="L33" i="17" s="1"/>
  <c r="N33" i="15"/>
  <c r="N33" i="16" s="1"/>
  <c r="M33" i="15"/>
  <c r="M33" i="16" s="1"/>
  <c r="O32" i="15"/>
  <c r="O32" i="16" s="1"/>
  <c r="L32" i="17" s="1"/>
  <c r="N32" i="15"/>
  <c r="N32" i="16" s="1"/>
  <c r="M32" i="15"/>
  <c r="M32" i="16" s="1"/>
  <c r="K32" i="17" s="1"/>
  <c r="O31" i="15"/>
  <c r="O31" i="16" s="1"/>
  <c r="L31" i="17" s="1"/>
  <c r="N31" i="15"/>
  <c r="N31" i="16" s="1"/>
  <c r="M31" i="15"/>
  <c r="M31" i="16" s="1"/>
  <c r="K31" i="17" s="1"/>
  <c r="O30" i="15"/>
  <c r="O30" i="16" s="1"/>
  <c r="L30" i="17" s="1"/>
  <c r="N30" i="15"/>
  <c r="N30" i="16" s="1"/>
  <c r="M30" i="15"/>
  <c r="M30" i="16" s="1"/>
  <c r="K30" i="17" s="1"/>
  <c r="O29" i="15"/>
  <c r="O29" i="16" s="1"/>
  <c r="L29" i="17" s="1"/>
  <c r="N29" i="15"/>
  <c r="N29" i="16" s="1"/>
  <c r="M29" i="15"/>
  <c r="M29" i="16" s="1"/>
  <c r="K29" i="17" s="1"/>
  <c r="O28" i="15"/>
  <c r="O28" i="16" s="1"/>
  <c r="L28" i="17" s="1"/>
  <c r="N28" i="15"/>
  <c r="N28" i="16" s="1"/>
  <c r="M28" i="15"/>
  <c r="M28" i="16" s="1"/>
  <c r="K28" i="17" s="1"/>
  <c r="O27" i="15"/>
  <c r="O27" i="16" s="1"/>
  <c r="L27" i="17" s="1"/>
  <c r="N27" i="15"/>
  <c r="N27" i="16" s="1"/>
  <c r="M27" i="15"/>
  <c r="M27" i="16" s="1"/>
  <c r="K27" i="17" s="1"/>
  <c r="O26" i="15"/>
  <c r="O26" i="16" s="1"/>
  <c r="L26" i="17" s="1"/>
  <c r="N26" i="15"/>
  <c r="N26" i="16" s="1"/>
  <c r="M26" i="15"/>
  <c r="M26" i="16" s="1"/>
  <c r="K26" i="17" s="1"/>
  <c r="O25" i="15"/>
  <c r="O25" i="16" s="1"/>
  <c r="L25" i="17" s="1"/>
  <c r="N25" i="15"/>
  <c r="N25" i="16" s="1"/>
  <c r="M25" i="15"/>
  <c r="M25" i="16" s="1"/>
  <c r="K25" i="17" s="1"/>
  <c r="O24" i="15"/>
  <c r="O24" i="16" s="1"/>
  <c r="L24" i="17" s="1"/>
  <c r="N24" i="15"/>
  <c r="N24" i="16" s="1"/>
  <c r="M24" i="15"/>
  <c r="M24" i="16" s="1"/>
  <c r="K24" i="17" s="1"/>
  <c r="O23" i="15"/>
  <c r="O23" i="16" s="1"/>
  <c r="L23" i="17" s="1"/>
  <c r="N23" i="15"/>
  <c r="N23" i="16" s="1"/>
  <c r="M23" i="15"/>
  <c r="M23" i="16" s="1"/>
  <c r="K23" i="17" s="1"/>
  <c r="O22" i="15"/>
  <c r="O22" i="16" s="1"/>
  <c r="L22" i="17" s="1"/>
  <c r="N22" i="15"/>
  <c r="N22" i="16" s="1"/>
  <c r="M22" i="15"/>
  <c r="M22" i="16" s="1"/>
  <c r="K22" i="17" s="1"/>
  <c r="O21" i="15"/>
  <c r="O21" i="16" s="1"/>
  <c r="L21" i="17" s="1"/>
  <c r="N21" i="15"/>
  <c r="N21" i="16" s="1"/>
  <c r="M21" i="15"/>
  <c r="M21" i="16" s="1"/>
  <c r="K21" i="17" s="1"/>
  <c r="O20" i="15"/>
  <c r="O20" i="16" s="1"/>
  <c r="L20" i="17" s="1"/>
  <c r="N20" i="15"/>
  <c r="N20" i="16" s="1"/>
  <c r="M20" i="15"/>
  <c r="M20" i="16" s="1"/>
  <c r="K20" i="17" s="1"/>
  <c r="O19" i="15"/>
  <c r="O19" i="16" s="1"/>
  <c r="L19" i="17" s="1"/>
  <c r="N19" i="15"/>
  <c r="N19" i="16" s="1"/>
  <c r="M19" i="15"/>
  <c r="M19" i="16" s="1"/>
  <c r="K19" i="17" s="1"/>
  <c r="O18" i="15"/>
  <c r="O18" i="16" s="1"/>
  <c r="L18" i="17" s="1"/>
  <c r="N18" i="15"/>
  <c r="N18" i="16" s="1"/>
  <c r="M18" i="15"/>
  <c r="M18" i="16" s="1"/>
  <c r="K18" i="17" s="1"/>
  <c r="O17" i="15"/>
  <c r="O17" i="16" s="1"/>
  <c r="L17" i="17" s="1"/>
  <c r="N17" i="15"/>
  <c r="N17" i="16" s="1"/>
  <c r="M17" i="15"/>
  <c r="M17" i="16" s="1"/>
  <c r="K17" i="17" s="1"/>
  <c r="O16" i="15"/>
  <c r="O16" i="16" s="1"/>
  <c r="L16" i="17" s="1"/>
  <c r="N16" i="15"/>
  <c r="N16" i="16" s="1"/>
  <c r="M16" i="15"/>
  <c r="M16" i="16" s="1"/>
  <c r="K16" i="17" s="1"/>
  <c r="O15" i="15"/>
  <c r="O15" i="16" s="1"/>
  <c r="L15" i="17" s="1"/>
  <c r="N15" i="15"/>
  <c r="N15" i="16" s="1"/>
  <c r="M15" i="15"/>
  <c r="M15" i="16" s="1"/>
  <c r="K15" i="17" s="1"/>
  <c r="O14" i="15"/>
  <c r="O14" i="16" s="1"/>
  <c r="L14" i="17" s="1"/>
  <c r="N14" i="15"/>
  <c r="N14" i="16" s="1"/>
  <c r="M14" i="15"/>
  <c r="M14" i="16" s="1"/>
  <c r="K14" i="17" s="1"/>
  <c r="O13" i="15"/>
  <c r="N13" i="15"/>
  <c r="N13" i="16" s="1"/>
  <c r="M13" i="15"/>
  <c r="M13" i="16" s="1"/>
  <c r="K13" i="17" s="1"/>
  <c r="L12" i="15"/>
  <c r="K12" i="15"/>
  <c r="J12" i="15"/>
  <c r="I12" i="15"/>
  <c r="H12" i="15"/>
  <c r="H10" i="15" s="1"/>
  <c r="G12" i="15"/>
  <c r="F12" i="15"/>
  <c r="E12" i="15"/>
  <c r="D12" i="15"/>
  <c r="L11" i="15"/>
  <c r="K11" i="15"/>
  <c r="K10" i="15" s="1"/>
  <c r="J11" i="15"/>
  <c r="I11" i="15"/>
  <c r="I10" i="15" s="1"/>
  <c r="H11" i="15"/>
  <c r="G11" i="15"/>
  <c r="G10" i="15" s="1"/>
  <c r="F11" i="15"/>
  <c r="E11" i="15"/>
  <c r="D11" i="15"/>
  <c r="D10" i="15" s="1"/>
  <c r="L10" i="15"/>
  <c r="O12" i="14"/>
  <c r="N12" i="14"/>
  <c r="M12" i="14"/>
  <c r="J12" i="14"/>
  <c r="I12" i="14"/>
  <c r="I10" i="14" s="1"/>
  <c r="H12" i="14"/>
  <c r="G12" i="14"/>
  <c r="F12" i="14"/>
  <c r="E12" i="14"/>
  <c r="D12" i="14"/>
  <c r="O11" i="14"/>
  <c r="O10" i="14" s="1"/>
  <c r="N11" i="14"/>
  <c r="M11" i="14"/>
  <c r="J11" i="14"/>
  <c r="I11" i="14"/>
  <c r="H11" i="14"/>
  <c r="G11" i="14"/>
  <c r="G10" i="14" s="1"/>
  <c r="F11" i="14"/>
  <c r="F10" i="14" s="1"/>
  <c r="E11" i="14"/>
  <c r="D11" i="14"/>
  <c r="D10" i="14" s="1"/>
  <c r="N10" i="14"/>
  <c r="L12" i="13"/>
  <c r="K12" i="13"/>
  <c r="J12" i="13"/>
  <c r="I12" i="13"/>
  <c r="H12" i="13"/>
  <c r="G12" i="13"/>
  <c r="F12" i="13"/>
  <c r="E12" i="13"/>
  <c r="D12" i="13"/>
  <c r="L11" i="13"/>
  <c r="L10" i="13" s="1"/>
  <c r="K11" i="13"/>
  <c r="J11" i="13"/>
  <c r="J10" i="13" s="1"/>
  <c r="I11" i="13"/>
  <c r="H11" i="13"/>
  <c r="G11" i="13"/>
  <c r="F11" i="13"/>
  <c r="F10" i="13" s="1"/>
  <c r="E11" i="13"/>
  <c r="D11" i="13"/>
  <c r="D10" i="13" s="1"/>
  <c r="G10" i="13"/>
  <c r="E10" i="13"/>
  <c r="O35" i="12"/>
  <c r="O35" i="13" s="1"/>
  <c r="L35" i="14" s="1"/>
  <c r="N35" i="12"/>
  <c r="N35" i="13" s="1"/>
  <c r="M35" i="12"/>
  <c r="M35" i="13" s="1"/>
  <c r="K35" i="14" s="1"/>
  <c r="O34" i="12"/>
  <c r="O34" i="13" s="1"/>
  <c r="L34" i="14" s="1"/>
  <c r="N34" i="12"/>
  <c r="N34" i="13" s="1"/>
  <c r="M34" i="12"/>
  <c r="M34" i="13" s="1"/>
  <c r="K34" i="14" s="1"/>
  <c r="O33" i="12"/>
  <c r="N33" i="12"/>
  <c r="M33" i="12"/>
  <c r="O32" i="12"/>
  <c r="O32" i="13" s="1"/>
  <c r="L32" i="14" s="1"/>
  <c r="N32" i="12"/>
  <c r="N32" i="13" s="1"/>
  <c r="M32" i="12"/>
  <c r="M32" i="13" s="1"/>
  <c r="K32" i="14" s="1"/>
  <c r="O31" i="12"/>
  <c r="O31" i="13" s="1"/>
  <c r="L31" i="14" s="1"/>
  <c r="N31" i="12"/>
  <c r="N31" i="13" s="1"/>
  <c r="M31" i="12"/>
  <c r="M31" i="13" s="1"/>
  <c r="K31" i="14" s="1"/>
  <c r="O30" i="12"/>
  <c r="O30" i="13" s="1"/>
  <c r="L30" i="14" s="1"/>
  <c r="N30" i="12"/>
  <c r="N30" i="13" s="1"/>
  <c r="M30" i="12"/>
  <c r="M30" i="13" s="1"/>
  <c r="K30" i="14" s="1"/>
  <c r="O29" i="12"/>
  <c r="O29" i="13" s="1"/>
  <c r="L29" i="14" s="1"/>
  <c r="N29" i="12"/>
  <c r="N29" i="13" s="1"/>
  <c r="M29" i="12"/>
  <c r="M29" i="13" s="1"/>
  <c r="K29" i="14" s="1"/>
  <c r="O28" i="12"/>
  <c r="O28" i="13" s="1"/>
  <c r="L28" i="14" s="1"/>
  <c r="N28" i="12"/>
  <c r="N28" i="13" s="1"/>
  <c r="M28" i="12"/>
  <c r="M28" i="13" s="1"/>
  <c r="K28" i="14" s="1"/>
  <c r="O27" i="12"/>
  <c r="O27" i="13" s="1"/>
  <c r="L27" i="14" s="1"/>
  <c r="N27" i="12"/>
  <c r="N27" i="13" s="1"/>
  <c r="M27" i="12"/>
  <c r="M27" i="13" s="1"/>
  <c r="K27" i="14" s="1"/>
  <c r="O26" i="12"/>
  <c r="O26" i="13" s="1"/>
  <c r="L26" i="14" s="1"/>
  <c r="N26" i="12"/>
  <c r="N26" i="13" s="1"/>
  <c r="M26" i="12"/>
  <c r="M26" i="13" s="1"/>
  <c r="K26" i="14" s="1"/>
  <c r="O25" i="12"/>
  <c r="O25" i="13" s="1"/>
  <c r="L25" i="14" s="1"/>
  <c r="N25" i="12"/>
  <c r="N25" i="13" s="1"/>
  <c r="M25" i="12"/>
  <c r="M25" i="13" s="1"/>
  <c r="K25" i="14" s="1"/>
  <c r="O24" i="12"/>
  <c r="O24" i="13" s="1"/>
  <c r="L24" i="14" s="1"/>
  <c r="N24" i="12"/>
  <c r="N24" i="13" s="1"/>
  <c r="M24" i="12"/>
  <c r="M24" i="13" s="1"/>
  <c r="K24" i="14" s="1"/>
  <c r="O23" i="12"/>
  <c r="O23" i="13" s="1"/>
  <c r="L23" i="14" s="1"/>
  <c r="N23" i="12"/>
  <c r="N23" i="13" s="1"/>
  <c r="M23" i="12"/>
  <c r="M23" i="13" s="1"/>
  <c r="K23" i="14" s="1"/>
  <c r="O22" i="12"/>
  <c r="O22" i="13" s="1"/>
  <c r="L22" i="14" s="1"/>
  <c r="N22" i="12"/>
  <c r="N22" i="13" s="1"/>
  <c r="M22" i="12"/>
  <c r="M22" i="13" s="1"/>
  <c r="K22" i="14" s="1"/>
  <c r="O21" i="12"/>
  <c r="O21" i="13" s="1"/>
  <c r="L21" i="14" s="1"/>
  <c r="N21" i="12"/>
  <c r="N21" i="13" s="1"/>
  <c r="M21" i="12"/>
  <c r="M21" i="13" s="1"/>
  <c r="K21" i="14" s="1"/>
  <c r="O20" i="12"/>
  <c r="O20" i="13" s="1"/>
  <c r="L20" i="14" s="1"/>
  <c r="N20" i="12"/>
  <c r="N20" i="13" s="1"/>
  <c r="M20" i="12"/>
  <c r="M20" i="13" s="1"/>
  <c r="K20" i="14" s="1"/>
  <c r="O19" i="12"/>
  <c r="O19" i="13" s="1"/>
  <c r="L19" i="14" s="1"/>
  <c r="N19" i="12"/>
  <c r="N19" i="13" s="1"/>
  <c r="M19" i="12"/>
  <c r="M19" i="13" s="1"/>
  <c r="K19" i="14" s="1"/>
  <c r="O18" i="12"/>
  <c r="O18" i="13" s="1"/>
  <c r="L18" i="14" s="1"/>
  <c r="N18" i="12"/>
  <c r="N18" i="13" s="1"/>
  <c r="M18" i="12"/>
  <c r="M18" i="13" s="1"/>
  <c r="K18" i="14" s="1"/>
  <c r="O17" i="12"/>
  <c r="N17" i="12"/>
  <c r="N17" i="13" s="1"/>
  <c r="M17" i="12"/>
  <c r="M17" i="13" s="1"/>
  <c r="K17" i="14" s="1"/>
  <c r="O16" i="12"/>
  <c r="O16" i="13" s="1"/>
  <c r="L16" i="14" s="1"/>
  <c r="N16" i="12"/>
  <c r="N16" i="13" s="1"/>
  <c r="M16" i="12"/>
  <c r="M16" i="13" s="1"/>
  <c r="K16" i="14" s="1"/>
  <c r="O15" i="12"/>
  <c r="O15" i="13" s="1"/>
  <c r="L15" i="14" s="1"/>
  <c r="N15" i="12"/>
  <c r="M15" i="12"/>
  <c r="M15" i="13" s="1"/>
  <c r="K15" i="14" s="1"/>
  <c r="O14" i="12"/>
  <c r="O14" i="13" s="1"/>
  <c r="L14" i="14" s="1"/>
  <c r="N14" i="12"/>
  <c r="N14" i="13" s="1"/>
  <c r="M14" i="12"/>
  <c r="M14" i="13" s="1"/>
  <c r="K14" i="14" s="1"/>
  <c r="O13" i="12"/>
  <c r="O13" i="13" s="1"/>
  <c r="N13" i="12"/>
  <c r="N13" i="13" s="1"/>
  <c r="M13" i="12"/>
  <c r="M13" i="13" s="1"/>
  <c r="L12" i="12"/>
  <c r="K12" i="12"/>
  <c r="J12" i="12"/>
  <c r="I12" i="12"/>
  <c r="H12" i="12"/>
  <c r="G12" i="12"/>
  <c r="F12" i="12"/>
  <c r="E12" i="12"/>
  <c r="D12" i="12"/>
  <c r="L11" i="12"/>
  <c r="K11" i="12"/>
  <c r="J11" i="12"/>
  <c r="J10" i="12" s="1"/>
  <c r="I11" i="12"/>
  <c r="H11" i="12"/>
  <c r="G11" i="12"/>
  <c r="G10" i="12" s="1"/>
  <c r="F11" i="12"/>
  <c r="E11" i="12"/>
  <c r="E10" i="12" s="1"/>
  <c r="D11" i="12"/>
  <c r="O12" i="11"/>
  <c r="N12" i="11"/>
  <c r="M12" i="11"/>
  <c r="J12" i="11"/>
  <c r="I12" i="11"/>
  <c r="H12" i="11"/>
  <c r="G12" i="11"/>
  <c r="F12" i="11"/>
  <c r="E12" i="11"/>
  <c r="D12" i="11"/>
  <c r="O11" i="11"/>
  <c r="O10" i="11" s="1"/>
  <c r="N11" i="11"/>
  <c r="M11" i="11"/>
  <c r="J11" i="11"/>
  <c r="I11" i="11"/>
  <c r="H11" i="11"/>
  <c r="G11" i="11"/>
  <c r="F11" i="11"/>
  <c r="E11" i="11"/>
  <c r="E10" i="11" s="1"/>
  <c r="D11" i="11"/>
  <c r="D10" i="11" s="1"/>
  <c r="F10" i="11"/>
  <c r="N18" i="10"/>
  <c r="L12" i="10"/>
  <c r="K12" i="10"/>
  <c r="J12" i="10"/>
  <c r="I12" i="10"/>
  <c r="H12" i="10"/>
  <c r="G12" i="10"/>
  <c r="F12" i="10"/>
  <c r="E12" i="10"/>
  <c r="D12" i="10"/>
  <c r="L11" i="10"/>
  <c r="L10" i="10" s="1"/>
  <c r="K11" i="10"/>
  <c r="J11" i="10"/>
  <c r="J10" i="10" s="1"/>
  <c r="I11" i="10"/>
  <c r="H11" i="10"/>
  <c r="G11" i="10"/>
  <c r="G10" i="10" s="1"/>
  <c r="F11" i="10"/>
  <c r="E11" i="10"/>
  <c r="D11" i="10"/>
  <c r="D10" i="10" s="1"/>
  <c r="O35" i="9"/>
  <c r="O35" i="10" s="1"/>
  <c r="L35" i="11" s="1"/>
  <c r="N35" i="9"/>
  <c r="N35" i="10" s="1"/>
  <c r="M35" i="9"/>
  <c r="M35" i="10" s="1"/>
  <c r="K35" i="11" s="1"/>
  <c r="O34" i="9"/>
  <c r="O34" i="10" s="1"/>
  <c r="L34" i="11" s="1"/>
  <c r="N34" i="9"/>
  <c r="N34" i="10" s="1"/>
  <c r="M34" i="9"/>
  <c r="O33" i="9"/>
  <c r="O33" i="10" s="1"/>
  <c r="N33" i="9"/>
  <c r="N33" i="10" s="1"/>
  <c r="M33" i="9"/>
  <c r="M33" i="10" s="1"/>
  <c r="O32" i="9"/>
  <c r="O32" i="10" s="1"/>
  <c r="L32" i="11" s="1"/>
  <c r="N32" i="9"/>
  <c r="N32" i="10" s="1"/>
  <c r="M32" i="9"/>
  <c r="M32" i="10" s="1"/>
  <c r="K32" i="11" s="1"/>
  <c r="O31" i="9"/>
  <c r="O31" i="10" s="1"/>
  <c r="L31" i="11" s="1"/>
  <c r="N31" i="9"/>
  <c r="N31" i="10" s="1"/>
  <c r="M31" i="9"/>
  <c r="M31" i="10" s="1"/>
  <c r="K31" i="11" s="1"/>
  <c r="O30" i="9"/>
  <c r="O30" i="10" s="1"/>
  <c r="L30" i="11" s="1"/>
  <c r="N30" i="9"/>
  <c r="N30" i="10" s="1"/>
  <c r="M30" i="9"/>
  <c r="M30" i="10" s="1"/>
  <c r="K30" i="11" s="1"/>
  <c r="O29" i="9"/>
  <c r="O29" i="10" s="1"/>
  <c r="L29" i="11" s="1"/>
  <c r="N29" i="9"/>
  <c r="N29" i="10" s="1"/>
  <c r="M29" i="9"/>
  <c r="M29" i="10" s="1"/>
  <c r="K29" i="11" s="1"/>
  <c r="O28" i="9"/>
  <c r="O28" i="10" s="1"/>
  <c r="L28" i="11" s="1"/>
  <c r="N28" i="9"/>
  <c r="N28" i="10" s="1"/>
  <c r="M28" i="9"/>
  <c r="M28" i="10" s="1"/>
  <c r="K28" i="11" s="1"/>
  <c r="O27" i="9"/>
  <c r="O27" i="10" s="1"/>
  <c r="L27" i="11" s="1"/>
  <c r="N27" i="9"/>
  <c r="N27" i="10" s="1"/>
  <c r="M27" i="9"/>
  <c r="M27" i="10" s="1"/>
  <c r="K27" i="11" s="1"/>
  <c r="O26" i="9"/>
  <c r="O26" i="10" s="1"/>
  <c r="L26" i="11" s="1"/>
  <c r="N26" i="9"/>
  <c r="N26" i="10" s="1"/>
  <c r="M26" i="9"/>
  <c r="M26" i="10" s="1"/>
  <c r="K26" i="11" s="1"/>
  <c r="O25" i="9"/>
  <c r="O25" i="10" s="1"/>
  <c r="L25" i="11" s="1"/>
  <c r="N25" i="9"/>
  <c r="N25" i="10" s="1"/>
  <c r="M25" i="9"/>
  <c r="M25" i="10" s="1"/>
  <c r="K25" i="11" s="1"/>
  <c r="O24" i="9"/>
  <c r="O24" i="10" s="1"/>
  <c r="L24" i="11" s="1"/>
  <c r="N24" i="9"/>
  <c r="N24" i="10" s="1"/>
  <c r="M24" i="9"/>
  <c r="M24" i="10" s="1"/>
  <c r="K24" i="11" s="1"/>
  <c r="O23" i="9"/>
  <c r="O23" i="10" s="1"/>
  <c r="L23" i="11" s="1"/>
  <c r="N23" i="9"/>
  <c r="N23" i="10" s="1"/>
  <c r="M23" i="9"/>
  <c r="M23" i="10" s="1"/>
  <c r="K23" i="11" s="1"/>
  <c r="O22" i="9"/>
  <c r="O22" i="10" s="1"/>
  <c r="L22" i="11" s="1"/>
  <c r="N22" i="9"/>
  <c r="N22" i="10" s="1"/>
  <c r="M22" i="9"/>
  <c r="M22" i="10" s="1"/>
  <c r="K22" i="11" s="1"/>
  <c r="O21" i="9"/>
  <c r="O21" i="10" s="1"/>
  <c r="L21" i="11" s="1"/>
  <c r="N21" i="9"/>
  <c r="N21" i="10" s="1"/>
  <c r="M21" i="9"/>
  <c r="M21" i="10" s="1"/>
  <c r="K21" i="11" s="1"/>
  <c r="O20" i="9"/>
  <c r="O20" i="10" s="1"/>
  <c r="L20" i="11" s="1"/>
  <c r="N20" i="9"/>
  <c r="N20" i="10" s="1"/>
  <c r="M20" i="9"/>
  <c r="M20" i="10" s="1"/>
  <c r="K20" i="11" s="1"/>
  <c r="O19" i="9"/>
  <c r="O19" i="10" s="1"/>
  <c r="L19" i="11" s="1"/>
  <c r="N19" i="9"/>
  <c r="N19" i="10" s="1"/>
  <c r="M19" i="9"/>
  <c r="M19" i="10" s="1"/>
  <c r="K19" i="11" s="1"/>
  <c r="O18" i="9"/>
  <c r="O18" i="10" s="1"/>
  <c r="L18" i="11" s="1"/>
  <c r="N18" i="9"/>
  <c r="M18" i="9"/>
  <c r="M18" i="10" s="1"/>
  <c r="K18" i="11" s="1"/>
  <c r="O17" i="9"/>
  <c r="O17" i="10" s="1"/>
  <c r="L17" i="11" s="1"/>
  <c r="N17" i="9"/>
  <c r="N17" i="10" s="1"/>
  <c r="M17" i="9"/>
  <c r="M17" i="10" s="1"/>
  <c r="K17" i="11" s="1"/>
  <c r="O16" i="9"/>
  <c r="O16" i="10" s="1"/>
  <c r="L16" i="11" s="1"/>
  <c r="N16" i="9"/>
  <c r="N16" i="10" s="1"/>
  <c r="M16" i="9"/>
  <c r="M16" i="10" s="1"/>
  <c r="K16" i="11" s="1"/>
  <c r="O15" i="9"/>
  <c r="O15" i="10" s="1"/>
  <c r="L15" i="11" s="1"/>
  <c r="N15" i="9"/>
  <c r="N15" i="10" s="1"/>
  <c r="M15" i="9"/>
  <c r="M15" i="10" s="1"/>
  <c r="K15" i="11" s="1"/>
  <c r="O14" i="9"/>
  <c r="O14" i="10" s="1"/>
  <c r="L14" i="11" s="1"/>
  <c r="N14" i="9"/>
  <c r="N14" i="10" s="1"/>
  <c r="M14" i="9"/>
  <c r="M14" i="10" s="1"/>
  <c r="K14" i="11" s="1"/>
  <c r="O13" i="9"/>
  <c r="O13" i="10" s="1"/>
  <c r="N13" i="9"/>
  <c r="N13" i="10" s="1"/>
  <c r="M13" i="9"/>
  <c r="M13" i="10" s="1"/>
  <c r="K13" i="11" s="1"/>
  <c r="L12" i="9"/>
  <c r="K12" i="9"/>
  <c r="J12" i="9"/>
  <c r="I12" i="9"/>
  <c r="H12" i="9"/>
  <c r="G12" i="9"/>
  <c r="F12" i="9"/>
  <c r="E12" i="9"/>
  <c r="D12" i="9"/>
  <c r="L11" i="9"/>
  <c r="K11" i="9"/>
  <c r="J11" i="9"/>
  <c r="I11" i="9"/>
  <c r="H11" i="9"/>
  <c r="G11" i="9"/>
  <c r="F11" i="9"/>
  <c r="E11" i="9"/>
  <c r="D11" i="9"/>
  <c r="O12" i="8"/>
  <c r="N12" i="8"/>
  <c r="M12" i="8"/>
  <c r="J12" i="8"/>
  <c r="I12" i="8"/>
  <c r="H12" i="8"/>
  <c r="G12" i="8"/>
  <c r="F12" i="8"/>
  <c r="E12" i="8"/>
  <c r="D12" i="8"/>
  <c r="O11" i="8"/>
  <c r="N11" i="8"/>
  <c r="M11" i="8"/>
  <c r="M10" i="8" s="1"/>
  <c r="J11" i="8"/>
  <c r="J10" i="8" s="1"/>
  <c r="I11" i="8"/>
  <c r="I10" i="8" s="1"/>
  <c r="H11" i="8"/>
  <c r="G11" i="8"/>
  <c r="F11" i="8"/>
  <c r="F10" i="8" s="1"/>
  <c r="E11" i="8"/>
  <c r="D11" i="8"/>
  <c r="N10" i="8"/>
  <c r="H10" i="8"/>
  <c r="N33" i="7"/>
  <c r="L12" i="7"/>
  <c r="K12" i="7"/>
  <c r="J12" i="7"/>
  <c r="I12" i="7"/>
  <c r="H12" i="7"/>
  <c r="G12" i="7"/>
  <c r="F12" i="7"/>
  <c r="E12" i="7"/>
  <c r="D12" i="7"/>
  <c r="D10" i="7" s="1"/>
  <c r="L11" i="7"/>
  <c r="K11" i="7"/>
  <c r="K10" i="7" s="1"/>
  <c r="J11" i="7"/>
  <c r="I11" i="7"/>
  <c r="H11" i="7"/>
  <c r="H10" i="7" s="1"/>
  <c r="G11" i="7"/>
  <c r="F11" i="7"/>
  <c r="E11" i="7"/>
  <c r="E10" i="7" s="1"/>
  <c r="D11" i="7"/>
  <c r="J10" i="7"/>
  <c r="I10" i="7"/>
  <c r="O35" i="6"/>
  <c r="N35" i="6"/>
  <c r="N35" i="7" s="1"/>
  <c r="M35" i="6"/>
  <c r="M35" i="7" s="1"/>
  <c r="O34" i="6"/>
  <c r="O34" i="7" s="1"/>
  <c r="L34" i="8" s="1"/>
  <c r="N34" i="6"/>
  <c r="N34" i="7" s="1"/>
  <c r="M34" i="6"/>
  <c r="M34" i="7" s="1"/>
  <c r="K34" i="8" s="1"/>
  <c r="O33" i="6"/>
  <c r="O33" i="7" s="1"/>
  <c r="N33" i="6"/>
  <c r="M33" i="6"/>
  <c r="M33" i="7" s="1"/>
  <c r="K33" i="8" s="1"/>
  <c r="O32" i="6"/>
  <c r="O32" i="7" s="1"/>
  <c r="L32" i="8" s="1"/>
  <c r="N32" i="6"/>
  <c r="N32" i="7" s="1"/>
  <c r="M32" i="6"/>
  <c r="M32" i="7" s="1"/>
  <c r="K32" i="8" s="1"/>
  <c r="O31" i="6"/>
  <c r="O31" i="7" s="1"/>
  <c r="L31" i="8" s="1"/>
  <c r="N31" i="6"/>
  <c r="N31" i="7" s="1"/>
  <c r="M31" i="6"/>
  <c r="M31" i="7" s="1"/>
  <c r="K31" i="8" s="1"/>
  <c r="O30" i="6"/>
  <c r="O30" i="7" s="1"/>
  <c r="L30" i="8" s="1"/>
  <c r="N30" i="6"/>
  <c r="N30" i="7" s="1"/>
  <c r="M30" i="6"/>
  <c r="M30" i="7" s="1"/>
  <c r="K30" i="8" s="1"/>
  <c r="O29" i="6"/>
  <c r="O29" i="7" s="1"/>
  <c r="L29" i="8" s="1"/>
  <c r="N29" i="6"/>
  <c r="N29" i="7" s="1"/>
  <c r="M29" i="6"/>
  <c r="M29" i="7" s="1"/>
  <c r="K29" i="8" s="1"/>
  <c r="O28" i="6"/>
  <c r="O28" i="7" s="1"/>
  <c r="L28" i="8" s="1"/>
  <c r="N28" i="6"/>
  <c r="N28" i="7" s="1"/>
  <c r="M28" i="6"/>
  <c r="M28" i="7" s="1"/>
  <c r="K28" i="8" s="1"/>
  <c r="O27" i="6"/>
  <c r="O27" i="7" s="1"/>
  <c r="L27" i="8" s="1"/>
  <c r="N27" i="6"/>
  <c r="N27" i="7" s="1"/>
  <c r="M27" i="6"/>
  <c r="M27" i="7" s="1"/>
  <c r="K27" i="8" s="1"/>
  <c r="O26" i="6"/>
  <c r="O26" i="7" s="1"/>
  <c r="L26" i="8" s="1"/>
  <c r="N26" i="6"/>
  <c r="N26" i="7" s="1"/>
  <c r="M26" i="6"/>
  <c r="M26" i="7" s="1"/>
  <c r="K26" i="8" s="1"/>
  <c r="O25" i="6"/>
  <c r="O25" i="7" s="1"/>
  <c r="L25" i="8" s="1"/>
  <c r="N25" i="6"/>
  <c r="N25" i="7" s="1"/>
  <c r="M25" i="6"/>
  <c r="M25" i="7" s="1"/>
  <c r="K25" i="8" s="1"/>
  <c r="O24" i="6"/>
  <c r="O24" i="7" s="1"/>
  <c r="L24" i="8" s="1"/>
  <c r="N24" i="6"/>
  <c r="N24" i="7" s="1"/>
  <c r="M24" i="6"/>
  <c r="M24" i="7" s="1"/>
  <c r="K24" i="8" s="1"/>
  <c r="O23" i="6"/>
  <c r="O23" i="7" s="1"/>
  <c r="L23" i="8" s="1"/>
  <c r="N23" i="6"/>
  <c r="N23" i="7" s="1"/>
  <c r="M23" i="6"/>
  <c r="M23" i="7" s="1"/>
  <c r="K23" i="8" s="1"/>
  <c r="O22" i="6"/>
  <c r="O22" i="7" s="1"/>
  <c r="L22" i="8" s="1"/>
  <c r="N22" i="6"/>
  <c r="N22" i="7" s="1"/>
  <c r="M22" i="6"/>
  <c r="M22" i="7" s="1"/>
  <c r="K22" i="8" s="1"/>
  <c r="O21" i="6"/>
  <c r="O21" i="7" s="1"/>
  <c r="L21" i="8" s="1"/>
  <c r="N21" i="6"/>
  <c r="N21" i="7" s="1"/>
  <c r="M21" i="6"/>
  <c r="M21" i="7" s="1"/>
  <c r="K21" i="8" s="1"/>
  <c r="O20" i="6"/>
  <c r="O20" i="7" s="1"/>
  <c r="L20" i="8" s="1"/>
  <c r="N20" i="6"/>
  <c r="N20" i="7" s="1"/>
  <c r="M20" i="6"/>
  <c r="M20" i="7" s="1"/>
  <c r="K20" i="8" s="1"/>
  <c r="O19" i="6"/>
  <c r="O19" i="7" s="1"/>
  <c r="L19" i="8" s="1"/>
  <c r="N19" i="6"/>
  <c r="N19" i="7" s="1"/>
  <c r="M19" i="6"/>
  <c r="M19" i="7" s="1"/>
  <c r="K19" i="8" s="1"/>
  <c r="O18" i="6"/>
  <c r="O18" i="7" s="1"/>
  <c r="L18" i="8" s="1"/>
  <c r="N18" i="6"/>
  <c r="N18" i="7" s="1"/>
  <c r="M18" i="6"/>
  <c r="M18" i="7" s="1"/>
  <c r="K18" i="8" s="1"/>
  <c r="O17" i="6"/>
  <c r="O17" i="7" s="1"/>
  <c r="L17" i="8" s="1"/>
  <c r="N17" i="6"/>
  <c r="N17" i="7" s="1"/>
  <c r="M17" i="6"/>
  <c r="M17" i="7" s="1"/>
  <c r="K17" i="8" s="1"/>
  <c r="O16" i="6"/>
  <c r="O16" i="7" s="1"/>
  <c r="L16" i="8" s="1"/>
  <c r="N16" i="6"/>
  <c r="N16" i="7" s="1"/>
  <c r="M16" i="6"/>
  <c r="M16" i="7" s="1"/>
  <c r="K16" i="8" s="1"/>
  <c r="O15" i="6"/>
  <c r="O15" i="7" s="1"/>
  <c r="L15" i="8" s="1"/>
  <c r="N15" i="6"/>
  <c r="N15" i="7" s="1"/>
  <c r="M15" i="6"/>
  <c r="M15" i="7" s="1"/>
  <c r="K15" i="8" s="1"/>
  <c r="O14" i="6"/>
  <c r="O14" i="7" s="1"/>
  <c r="L14" i="8" s="1"/>
  <c r="N14" i="6"/>
  <c r="N14" i="7" s="1"/>
  <c r="M14" i="6"/>
  <c r="M14" i="7" s="1"/>
  <c r="K14" i="8" s="1"/>
  <c r="O13" i="6"/>
  <c r="O13" i="7" s="1"/>
  <c r="N13" i="6"/>
  <c r="N13" i="7" s="1"/>
  <c r="M13" i="6"/>
  <c r="L12" i="6"/>
  <c r="K12" i="6"/>
  <c r="J12" i="6"/>
  <c r="I12" i="6"/>
  <c r="H12" i="6"/>
  <c r="G12" i="6"/>
  <c r="F12" i="6"/>
  <c r="F10" i="6" s="1"/>
  <c r="E12" i="6"/>
  <c r="D12" i="6"/>
  <c r="L11" i="6"/>
  <c r="K11" i="6"/>
  <c r="J11" i="6"/>
  <c r="I11" i="6"/>
  <c r="H11" i="6"/>
  <c r="G11" i="6"/>
  <c r="G10" i="6" s="1"/>
  <c r="F11" i="6"/>
  <c r="E11" i="6"/>
  <c r="D11" i="6"/>
  <c r="R35" i="4"/>
  <c r="Q35" i="4"/>
  <c r="Q12" i="4" s="1"/>
  <c r="R34" i="4"/>
  <c r="Q34" i="4"/>
  <c r="R33" i="4"/>
  <c r="Q33" i="4"/>
  <c r="R32" i="4"/>
  <c r="Q32" i="4"/>
  <c r="R31" i="4"/>
  <c r="Q31" i="4"/>
  <c r="R30" i="4"/>
  <c r="Q30" i="4"/>
  <c r="R29" i="4"/>
  <c r="Q29" i="4"/>
  <c r="R28" i="4"/>
  <c r="Q28" i="4"/>
  <c r="R27" i="4"/>
  <c r="Q27" i="4"/>
  <c r="R26" i="4"/>
  <c r="Q26" i="4"/>
  <c r="R25" i="4"/>
  <c r="Q25" i="4"/>
  <c r="R24" i="4"/>
  <c r="Q24" i="4"/>
  <c r="R23" i="4"/>
  <c r="Q23" i="4"/>
  <c r="R22" i="4"/>
  <c r="Q22" i="4"/>
  <c r="R21" i="4"/>
  <c r="Q21" i="4"/>
  <c r="R20" i="4"/>
  <c r="Q20" i="4"/>
  <c r="R19" i="4"/>
  <c r="Q19" i="4"/>
  <c r="R18" i="4"/>
  <c r="Q18" i="4"/>
  <c r="R17" i="4"/>
  <c r="Q17" i="4"/>
  <c r="R16" i="4"/>
  <c r="Q16" i="4"/>
  <c r="R15" i="4"/>
  <c r="Q15" i="4"/>
  <c r="R14" i="4"/>
  <c r="Q14" i="4"/>
  <c r="R13" i="4"/>
  <c r="Q13" i="4"/>
  <c r="V12" i="4"/>
  <c r="U12" i="4"/>
  <c r="T12" i="4"/>
  <c r="S12" i="4"/>
  <c r="P12" i="4"/>
  <c r="O12" i="4"/>
  <c r="N12" i="4"/>
  <c r="M12" i="4"/>
  <c r="L12" i="4"/>
  <c r="K12" i="4"/>
  <c r="J12" i="4"/>
  <c r="I12" i="4"/>
  <c r="I10" i="4" s="1"/>
  <c r="H12" i="4"/>
  <c r="G12" i="4"/>
  <c r="F12" i="4"/>
  <c r="E12" i="4"/>
  <c r="D12" i="4"/>
  <c r="V11" i="4"/>
  <c r="U11" i="4"/>
  <c r="T11" i="4"/>
  <c r="S11" i="4"/>
  <c r="P11" i="4"/>
  <c r="O11" i="4"/>
  <c r="O10" i="4" s="1"/>
  <c r="N11" i="4"/>
  <c r="M11" i="4"/>
  <c r="M10" i="4" s="1"/>
  <c r="L11" i="4"/>
  <c r="K11" i="4"/>
  <c r="J11" i="4"/>
  <c r="I11" i="4"/>
  <c r="H11" i="4"/>
  <c r="H10" i="4" s="1"/>
  <c r="G11" i="4"/>
  <c r="G10" i="4" s="1"/>
  <c r="F11" i="4"/>
  <c r="E11" i="4"/>
  <c r="E10" i="4" s="1"/>
  <c r="D11" i="4"/>
  <c r="P10" i="4"/>
  <c r="L12" i="3"/>
  <c r="K12" i="3"/>
  <c r="J12" i="3"/>
  <c r="I12" i="3"/>
  <c r="H12" i="3"/>
  <c r="G12" i="3"/>
  <c r="F12" i="3"/>
  <c r="E12" i="3"/>
  <c r="D12" i="3"/>
  <c r="L11" i="3"/>
  <c r="K11" i="3"/>
  <c r="J11" i="3"/>
  <c r="I11" i="3"/>
  <c r="I10" i="3" s="1"/>
  <c r="H11" i="3"/>
  <c r="G11" i="3"/>
  <c r="G10" i="3" s="1"/>
  <c r="F11" i="3"/>
  <c r="F10" i="3" s="1"/>
  <c r="E11" i="3"/>
  <c r="D11" i="3"/>
  <c r="D10" i="3" s="1"/>
  <c r="K10" i="3"/>
  <c r="O35" i="2"/>
  <c r="O35" i="3" s="1"/>
  <c r="N35" i="2"/>
  <c r="N35" i="3" s="1"/>
  <c r="M35" i="2"/>
  <c r="M35" i="3" s="1"/>
  <c r="O34" i="2"/>
  <c r="O34" i="3" s="1"/>
  <c r="N34" i="2"/>
  <c r="N34" i="3" s="1"/>
  <c r="M34" i="2"/>
  <c r="M34" i="3" s="1"/>
  <c r="O33" i="2"/>
  <c r="O33" i="3" s="1"/>
  <c r="N33" i="2"/>
  <c r="N33" i="3" s="1"/>
  <c r="M33" i="2"/>
  <c r="M33" i="3" s="1"/>
  <c r="O32" i="2"/>
  <c r="O32" i="3" s="1"/>
  <c r="N32" i="2"/>
  <c r="N32" i="3" s="1"/>
  <c r="M32" i="2"/>
  <c r="M32" i="3" s="1"/>
  <c r="O31" i="2"/>
  <c r="O31" i="3" s="1"/>
  <c r="N31" i="2"/>
  <c r="N31" i="3" s="1"/>
  <c r="M31" i="2"/>
  <c r="M31" i="3" s="1"/>
  <c r="O30" i="2"/>
  <c r="O30" i="3" s="1"/>
  <c r="N30" i="2"/>
  <c r="N30" i="3" s="1"/>
  <c r="M30" i="2"/>
  <c r="M30" i="3" s="1"/>
  <c r="O29" i="2"/>
  <c r="O29" i="3" s="1"/>
  <c r="N29" i="2"/>
  <c r="N29" i="3" s="1"/>
  <c r="M29" i="2"/>
  <c r="M29" i="3" s="1"/>
  <c r="O28" i="2"/>
  <c r="O28" i="3" s="1"/>
  <c r="N28" i="2"/>
  <c r="N28" i="3" s="1"/>
  <c r="M28" i="2"/>
  <c r="M28" i="3" s="1"/>
  <c r="O27" i="2"/>
  <c r="O27" i="3" s="1"/>
  <c r="N27" i="2"/>
  <c r="N27" i="3" s="1"/>
  <c r="M27" i="2"/>
  <c r="M27" i="3" s="1"/>
  <c r="O26" i="2"/>
  <c r="O26" i="3" s="1"/>
  <c r="N26" i="2"/>
  <c r="N26" i="3" s="1"/>
  <c r="M26" i="2"/>
  <c r="M26" i="3" s="1"/>
  <c r="O25" i="2"/>
  <c r="O25" i="3" s="1"/>
  <c r="N25" i="2"/>
  <c r="N25" i="3" s="1"/>
  <c r="M25" i="2"/>
  <c r="M25" i="3" s="1"/>
  <c r="O24" i="2"/>
  <c r="O24" i="3" s="1"/>
  <c r="N24" i="2"/>
  <c r="N24" i="3" s="1"/>
  <c r="M24" i="2"/>
  <c r="M24" i="3" s="1"/>
  <c r="O23" i="2"/>
  <c r="O23" i="3" s="1"/>
  <c r="N23" i="2"/>
  <c r="N23" i="3" s="1"/>
  <c r="M23" i="2"/>
  <c r="M23" i="3" s="1"/>
  <c r="O22" i="2"/>
  <c r="O22" i="3" s="1"/>
  <c r="N22" i="2"/>
  <c r="N22" i="3" s="1"/>
  <c r="M22" i="2"/>
  <c r="M22" i="3" s="1"/>
  <c r="O21" i="2"/>
  <c r="O21" i="3" s="1"/>
  <c r="N21" i="2"/>
  <c r="N21" i="3" s="1"/>
  <c r="M21" i="2"/>
  <c r="M21" i="3" s="1"/>
  <c r="O20" i="2"/>
  <c r="O20" i="3" s="1"/>
  <c r="N20" i="2"/>
  <c r="N20" i="3" s="1"/>
  <c r="M20" i="2"/>
  <c r="M20" i="3" s="1"/>
  <c r="O19" i="2"/>
  <c r="O19" i="3" s="1"/>
  <c r="N19" i="2"/>
  <c r="N19" i="3" s="1"/>
  <c r="M19" i="2"/>
  <c r="M19" i="3" s="1"/>
  <c r="O18" i="2"/>
  <c r="N18" i="2"/>
  <c r="N18" i="3" s="1"/>
  <c r="M18" i="2"/>
  <c r="M18" i="3" s="1"/>
  <c r="O17" i="2"/>
  <c r="O17" i="3" s="1"/>
  <c r="N17" i="2"/>
  <c r="N17" i="3" s="1"/>
  <c r="M17" i="2"/>
  <c r="O16" i="2"/>
  <c r="O16" i="3" s="1"/>
  <c r="N16" i="2"/>
  <c r="N16" i="3" s="1"/>
  <c r="M16" i="2"/>
  <c r="M16" i="3" s="1"/>
  <c r="O15" i="2"/>
  <c r="O15" i="3" s="1"/>
  <c r="N15" i="2"/>
  <c r="N15" i="3" s="1"/>
  <c r="M15" i="2"/>
  <c r="M15" i="3" s="1"/>
  <c r="O14" i="2"/>
  <c r="O14" i="3" s="1"/>
  <c r="N14" i="2"/>
  <c r="N14" i="3" s="1"/>
  <c r="M14" i="2"/>
  <c r="M14" i="3" s="1"/>
  <c r="O13" i="2"/>
  <c r="O13" i="3" s="1"/>
  <c r="N13" i="2"/>
  <c r="N13" i="3" s="1"/>
  <c r="M13" i="2"/>
  <c r="M13" i="3" s="1"/>
  <c r="L12" i="2"/>
  <c r="K12" i="2"/>
  <c r="J12" i="2"/>
  <c r="I12" i="2"/>
  <c r="H12" i="2"/>
  <c r="G12" i="2"/>
  <c r="F12" i="2"/>
  <c r="E12" i="2"/>
  <c r="D12" i="2"/>
  <c r="L11" i="2"/>
  <c r="L10" i="2" s="1"/>
  <c r="K11" i="2"/>
  <c r="J11" i="2"/>
  <c r="J10" i="2" s="1"/>
  <c r="I11" i="2"/>
  <c r="H11" i="2"/>
  <c r="G11" i="2"/>
  <c r="F11" i="2"/>
  <c r="E11" i="2"/>
  <c r="D11" i="2"/>
  <c r="D10" i="2" s="1"/>
  <c r="F10" i="17" l="1"/>
  <c r="E10" i="16"/>
  <c r="H10" i="16"/>
  <c r="F10" i="16"/>
  <c r="I10" i="16"/>
  <c r="O12" i="15"/>
  <c r="J10" i="15"/>
  <c r="N12" i="15"/>
  <c r="E10" i="15"/>
  <c r="F10" i="15"/>
  <c r="M12" i="15"/>
  <c r="K11" i="17"/>
  <c r="M10" i="14"/>
  <c r="J10" i="14"/>
  <c r="H10" i="14"/>
  <c r="E10" i="14"/>
  <c r="K10" i="13"/>
  <c r="H10" i="13"/>
  <c r="I10" i="13"/>
  <c r="F10" i="12"/>
  <c r="I10" i="12"/>
  <c r="H10" i="12"/>
  <c r="M12" i="12"/>
  <c r="N12" i="12"/>
  <c r="K10" i="12"/>
  <c r="M33" i="13"/>
  <c r="D10" i="12"/>
  <c r="L10" i="12"/>
  <c r="N33" i="13"/>
  <c r="N12" i="13" s="1"/>
  <c r="M10" i="11"/>
  <c r="N10" i="11"/>
  <c r="J10" i="11"/>
  <c r="H10" i="11"/>
  <c r="I10" i="11"/>
  <c r="G10" i="11"/>
  <c r="E10" i="10"/>
  <c r="K10" i="10"/>
  <c r="F10" i="10"/>
  <c r="I10" i="10"/>
  <c r="H10" i="10"/>
  <c r="F10" i="9"/>
  <c r="H10" i="9"/>
  <c r="D10" i="9"/>
  <c r="L10" i="9"/>
  <c r="J10" i="9"/>
  <c r="O12" i="9"/>
  <c r="I10" i="9"/>
  <c r="K10" i="9"/>
  <c r="O11" i="9"/>
  <c r="G10" i="9"/>
  <c r="N11" i="10"/>
  <c r="N12" i="10"/>
  <c r="E10" i="9"/>
  <c r="N11" i="9"/>
  <c r="O10" i="8"/>
  <c r="G10" i="8"/>
  <c r="D10" i="8"/>
  <c r="E10" i="8"/>
  <c r="L10" i="7"/>
  <c r="F10" i="7"/>
  <c r="G10" i="7"/>
  <c r="J10" i="6"/>
  <c r="D10" i="6"/>
  <c r="L10" i="6"/>
  <c r="K10" i="6"/>
  <c r="H10" i="6"/>
  <c r="O12" i="6"/>
  <c r="N11" i="6"/>
  <c r="E10" i="6"/>
  <c r="O35" i="7"/>
  <c r="L35" i="8" s="1"/>
  <c r="N12" i="6"/>
  <c r="I10" i="6"/>
  <c r="N12" i="7"/>
  <c r="T10" i="4"/>
  <c r="S10" i="4"/>
  <c r="U10" i="4"/>
  <c r="V10" i="4"/>
  <c r="F10" i="4"/>
  <c r="N10" i="4"/>
  <c r="J10" i="4"/>
  <c r="R12" i="4"/>
  <c r="Q11" i="4"/>
  <c r="Q10" i="4" s="1"/>
  <c r="D10" i="4"/>
  <c r="L10" i="4"/>
  <c r="K10" i="4"/>
  <c r="R11" i="4"/>
  <c r="H10" i="3"/>
  <c r="J10" i="3"/>
  <c r="E10" i="3"/>
  <c r="L10" i="3"/>
  <c r="H10" i="2"/>
  <c r="K10" i="2"/>
  <c r="E10" i="2"/>
  <c r="I10" i="2"/>
  <c r="G10" i="2"/>
  <c r="F10" i="2"/>
  <c r="O11" i="2"/>
  <c r="M11" i="2"/>
  <c r="N12" i="3"/>
  <c r="O11" i="7"/>
  <c r="L13" i="8"/>
  <c r="L11" i="8" s="1"/>
  <c r="M12" i="7"/>
  <c r="K35" i="8"/>
  <c r="K12" i="8" s="1"/>
  <c r="O12" i="3"/>
  <c r="M12" i="3"/>
  <c r="N11" i="3"/>
  <c r="L33" i="8"/>
  <c r="K11" i="11"/>
  <c r="N11" i="7"/>
  <c r="O11" i="10"/>
  <c r="L13" i="11"/>
  <c r="L11" i="11" s="1"/>
  <c r="O13" i="16"/>
  <c r="O11" i="15"/>
  <c r="O10" i="15" s="1"/>
  <c r="M12" i="2"/>
  <c r="O11" i="6"/>
  <c r="O10" i="6" s="1"/>
  <c r="L13" i="14"/>
  <c r="M11" i="16"/>
  <c r="M17" i="3"/>
  <c r="N12" i="2"/>
  <c r="N12" i="9"/>
  <c r="L12" i="17"/>
  <c r="O12" i="2"/>
  <c r="M12" i="6"/>
  <c r="M12" i="9"/>
  <c r="M34" i="10"/>
  <c r="K34" i="11" s="1"/>
  <c r="M11" i="10"/>
  <c r="L33" i="11"/>
  <c r="L12" i="11" s="1"/>
  <c r="O12" i="10"/>
  <c r="N11" i="15"/>
  <c r="N10" i="15" s="1"/>
  <c r="N11" i="16"/>
  <c r="K33" i="11"/>
  <c r="O11" i="12"/>
  <c r="O17" i="13"/>
  <c r="L17" i="14" s="1"/>
  <c r="O33" i="13"/>
  <c r="O12" i="12"/>
  <c r="N11" i="2"/>
  <c r="O18" i="3"/>
  <c r="M13" i="7"/>
  <c r="M11" i="6"/>
  <c r="M11" i="9"/>
  <c r="N11" i="12"/>
  <c r="K13" i="14"/>
  <c r="K11" i="14" s="1"/>
  <c r="M11" i="13"/>
  <c r="K33" i="17"/>
  <c r="O12" i="16"/>
  <c r="M34" i="16"/>
  <c r="K34" i="17" s="1"/>
  <c r="M11" i="15"/>
  <c r="M10" i="15" s="1"/>
  <c r="N15" i="13"/>
  <c r="N11" i="13" s="1"/>
  <c r="N35" i="16"/>
  <c r="N12" i="16" s="1"/>
  <c r="M11" i="12"/>
  <c r="M10" i="12" s="1"/>
  <c r="M12" i="16" l="1"/>
  <c r="M10" i="16" s="1"/>
  <c r="N10" i="12"/>
  <c r="N10" i="13"/>
  <c r="O10" i="12"/>
  <c r="K33" i="14"/>
  <c r="K12" i="14" s="1"/>
  <c r="K10" i="14" s="1"/>
  <c r="M12" i="13"/>
  <c r="M10" i="13" s="1"/>
  <c r="N10" i="10"/>
  <c r="O10" i="9"/>
  <c r="O10" i="10"/>
  <c r="N10" i="9"/>
  <c r="N10" i="6"/>
  <c r="M10" i="6"/>
  <c r="N10" i="7"/>
  <c r="L12" i="8"/>
  <c r="L10" i="8" s="1"/>
  <c r="O12" i="7"/>
  <c r="O10" i="7" s="1"/>
  <c r="R10" i="4"/>
  <c r="N10" i="3"/>
  <c r="N10" i="2"/>
  <c r="O10" i="2"/>
  <c r="O11" i="3"/>
  <c r="O10" i="3" s="1"/>
  <c r="M10" i="2"/>
  <c r="M10" i="9"/>
  <c r="L33" i="14"/>
  <c r="L12" i="14" s="1"/>
  <c r="O12" i="13"/>
  <c r="O11" i="13"/>
  <c r="L11" i="14"/>
  <c r="M12" i="10"/>
  <c r="M10" i="10" s="1"/>
  <c r="K12" i="11"/>
  <c r="K10" i="11" s="1"/>
  <c r="K13" i="8"/>
  <c r="K11" i="8" s="1"/>
  <c r="K10" i="8" s="1"/>
  <c r="M11" i="7"/>
  <c r="M10" i="7" s="1"/>
  <c r="M11" i="3"/>
  <c r="M10" i="3" s="1"/>
  <c r="N10" i="16"/>
  <c r="O11" i="16"/>
  <c r="O10" i="16" s="1"/>
  <c r="L13" i="17"/>
  <c r="L11" i="17" s="1"/>
  <c r="L10" i="17" s="1"/>
  <c r="K12" i="17"/>
  <c r="K10" i="17" s="1"/>
  <c r="L10" i="11"/>
  <c r="O10" i="13" l="1"/>
  <c r="L10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森永　麻里子（国民健康保険課）</author>
  </authors>
  <commentList>
    <comment ref="F28" authorId="0" shapeId="0" xr:uid="{EBE85DE6-D898-44A8-9D23-6C77C8536745}">
      <text>
        <r>
          <rPr>
            <b/>
            <sz val="9"/>
            <color indexed="81"/>
            <rFont val="MS P ゴシック"/>
            <family val="3"/>
            <charset val="128"/>
          </rPr>
          <t>1月に高額の返納あり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<sst xmlns="http://schemas.openxmlformats.org/spreadsheetml/2006/main" count="1478" uniqueCount="155">
  <si>
    <t>第９表　保険給付状況（その１）－Ｃ表</t>
    <phoneticPr fontId="4"/>
  </si>
  <si>
    <t>全体</t>
    <rPh sb="0" eb="2">
      <t>ゼンタイ</t>
    </rPh>
    <phoneticPr fontId="4"/>
  </si>
  <si>
    <t>療　　　　　養　　　　　の　　　　　給　　　　　付　　　　　等</t>
  </si>
  <si>
    <t>保　　険　　者　　名</t>
    <rPh sb="0" eb="1">
      <t>タモツ</t>
    </rPh>
    <rPh sb="3" eb="4">
      <t>ケン</t>
    </rPh>
    <rPh sb="6" eb="7">
      <t>モノ</t>
    </rPh>
    <rPh sb="9" eb="10">
      <t>メイ</t>
    </rPh>
    <phoneticPr fontId="7"/>
  </si>
  <si>
    <t>診　　　　　　　　　　　　療　　　　　　　　　　　　費</t>
  </si>
  <si>
    <t>保険者番号</t>
  </si>
  <si>
    <t>保険者名</t>
  </si>
  <si>
    <t>入　　　　　　　院　</t>
  </si>
  <si>
    <t>入　　　　院　　　　外　</t>
  </si>
  <si>
    <t>歯　　　　　　　科　</t>
  </si>
  <si>
    <t>小　　　　　　　　計　</t>
  </si>
  <si>
    <t>件　数</t>
  </si>
  <si>
    <t>日　数</t>
  </si>
  <si>
    <t xml:space="preserve"> 費　用　額</t>
  </si>
  <si>
    <t>日　数</t>
    <rPh sb="0" eb="1">
      <t>ヒ</t>
    </rPh>
    <phoneticPr fontId="4"/>
  </si>
  <si>
    <t>費　用　額</t>
  </si>
  <si>
    <t>（件）</t>
  </si>
  <si>
    <t>（日）</t>
  </si>
  <si>
    <t>（円）</t>
  </si>
  <si>
    <t>（日）</t>
    <rPh sb="1" eb="2">
      <t>ヒ</t>
    </rPh>
    <phoneticPr fontId="4"/>
  </si>
  <si>
    <t>（円）</t>
    <phoneticPr fontId="4"/>
  </si>
  <si>
    <t>令和４年度</t>
    <rPh sb="0" eb="2">
      <t>レイワ</t>
    </rPh>
    <phoneticPr fontId="4"/>
  </si>
  <si>
    <t>県   計</t>
  </si>
  <si>
    <t>令和５年度</t>
    <rPh sb="0" eb="2">
      <t>レイワ</t>
    </rPh>
    <phoneticPr fontId="4"/>
  </si>
  <si>
    <t>令和６年度</t>
    <rPh sb="0" eb="2">
      <t>レイワ</t>
    </rPh>
    <phoneticPr fontId="4"/>
  </si>
  <si>
    <t>市　　町</t>
    <phoneticPr fontId="10"/>
  </si>
  <si>
    <t>計</t>
  </si>
  <si>
    <t>国保組合</t>
  </si>
  <si>
    <t>佐 賀 市</t>
  </si>
  <si>
    <t>佐</t>
    <rPh sb="0" eb="1">
      <t>タスク</t>
    </rPh>
    <phoneticPr fontId="5"/>
  </si>
  <si>
    <t>唐 津 市</t>
  </si>
  <si>
    <t>唐</t>
    <rPh sb="0" eb="1">
      <t>カラ</t>
    </rPh>
    <phoneticPr fontId="5"/>
  </si>
  <si>
    <t>鳥 栖 市</t>
  </si>
  <si>
    <t>鳥</t>
    <rPh sb="0" eb="1">
      <t>トリ</t>
    </rPh>
    <phoneticPr fontId="5"/>
  </si>
  <si>
    <t>多 久 市</t>
  </si>
  <si>
    <t>多</t>
    <rPh sb="0" eb="1">
      <t>タ</t>
    </rPh>
    <phoneticPr fontId="5"/>
  </si>
  <si>
    <t>伊万里市</t>
  </si>
  <si>
    <t>伊</t>
    <rPh sb="0" eb="1">
      <t>イ</t>
    </rPh>
    <phoneticPr fontId="5"/>
  </si>
  <si>
    <t>武 雄 市</t>
  </si>
  <si>
    <t>武</t>
    <rPh sb="0" eb="1">
      <t>タケ</t>
    </rPh>
    <phoneticPr fontId="5"/>
  </si>
  <si>
    <t>鹿 島 市</t>
  </si>
  <si>
    <t>鹿</t>
    <rPh sb="0" eb="1">
      <t>シカ</t>
    </rPh>
    <phoneticPr fontId="5"/>
  </si>
  <si>
    <t>小 城 市</t>
    <rPh sb="4" eb="5">
      <t>シ</t>
    </rPh>
    <phoneticPr fontId="10"/>
  </si>
  <si>
    <t>小</t>
    <rPh sb="0" eb="1">
      <t>コ</t>
    </rPh>
    <phoneticPr fontId="5"/>
  </si>
  <si>
    <t>嬉 野 市</t>
    <rPh sb="0" eb="1">
      <t>ウレシ</t>
    </rPh>
    <rPh sb="2" eb="3">
      <t>ノ</t>
    </rPh>
    <rPh sb="4" eb="5">
      <t>シ</t>
    </rPh>
    <phoneticPr fontId="10"/>
  </si>
  <si>
    <t>嬉</t>
    <rPh sb="0" eb="1">
      <t>ウレ</t>
    </rPh>
    <phoneticPr fontId="5"/>
  </si>
  <si>
    <t>神 埼 市</t>
    <rPh sb="0" eb="1">
      <t>カミ</t>
    </rPh>
    <rPh sb="2" eb="3">
      <t>サキ</t>
    </rPh>
    <rPh sb="4" eb="5">
      <t>シ</t>
    </rPh>
    <phoneticPr fontId="10"/>
  </si>
  <si>
    <t>神</t>
    <rPh sb="0" eb="1">
      <t>カミ</t>
    </rPh>
    <phoneticPr fontId="5"/>
  </si>
  <si>
    <t>吉野ヶ里町</t>
    <rPh sb="0" eb="4">
      <t>ヨシノガリ</t>
    </rPh>
    <rPh sb="4" eb="5">
      <t>マチ</t>
    </rPh>
    <phoneticPr fontId="10"/>
  </si>
  <si>
    <t>吉</t>
    <rPh sb="0" eb="1">
      <t>ヨシ</t>
    </rPh>
    <phoneticPr fontId="5"/>
  </si>
  <si>
    <t>基 山 町</t>
  </si>
  <si>
    <t>基</t>
    <rPh sb="0" eb="1">
      <t>キ</t>
    </rPh>
    <phoneticPr fontId="5"/>
  </si>
  <si>
    <t>上 峰 町</t>
  </si>
  <si>
    <t>上</t>
    <rPh sb="0" eb="1">
      <t>ウエ</t>
    </rPh>
    <phoneticPr fontId="5"/>
  </si>
  <si>
    <t>みやき町</t>
    <phoneticPr fontId="10"/>
  </si>
  <si>
    <t>み</t>
  </si>
  <si>
    <t>玄 海 町</t>
  </si>
  <si>
    <t>玄</t>
    <rPh sb="0" eb="1">
      <t>ゲン</t>
    </rPh>
    <phoneticPr fontId="5"/>
  </si>
  <si>
    <t>有 田 町</t>
  </si>
  <si>
    <t>有</t>
    <rPh sb="0" eb="1">
      <t>アリ</t>
    </rPh>
    <phoneticPr fontId="5"/>
  </si>
  <si>
    <t>大 町 町</t>
  </si>
  <si>
    <t>大</t>
    <rPh sb="0" eb="1">
      <t>オオ</t>
    </rPh>
    <phoneticPr fontId="5"/>
  </si>
  <si>
    <t>江 北 町</t>
  </si>
  <si>
    <t>江</t>
    <rPh sb="0" eb="1">
      <t>エ</t>
    </rPh>
    <phoneticPr fontId="5"/>
  </si>
  <si>
    <t>白 石 町</t>
  </si>
  <si>
    <t>白</t>
    <rPh sb="0" eb="1">
      <t>シロ</t>
    </rPh>
    <phoneticPr fontId="5"/>
  </si>
  <si>
    <t>太 良 町</t>
  </si>
  <si>
    <t>太</t>
    <rPh sb="0" eb="1">
      <t>フト</t>
    </rPh>
    <phoneticPr fontId="5"/>
  </si>
  <si>
    <t>医師国保</t>
  </si>
  <si>
    <t>医</t>
    <rPh sb="0" eb="1">
      <t>イ</t>
    </rPh>
    <phoneticPr fontId="5"/>
  </si>
  <si>
    <t>歯科医師</t>
  </si>
  <si>
    <t>歯</t>
    <rPh sb="0" eb="1">
      <t>ハ</t>
    </rPh>
    <phoneticPr fontId="5"/>
  </si>
  <si>
    <t>建設国保</t>
  </si>
  <si>
    <t>建</t>
    <rPh sb="0" eb="1">
      <t>ケン</t>
    </rPh>
    <phoneticPr fontId="5"/>
  </si>
  <si>
    <t>第９表　保険給付状況（その２）－Ｃ表</t>
    <phoneticPr fontId="4"/>
  </si>
  <si>
    <t>療　　　　　養　　　　　の　　　　　給　　　　　付　　　　等</t>
  </si>
  <si>
    <t>調　　　　　　　　　剤</t>
  </si>
  <si>
    <t>食　事　療　養　・　生　活　療　養</t>
    <rPh sb="10" eb="11">
      <t>ショウ</t>
    </rPh>
    <rPh sb="12" eb="13">
      <t>カツ</t>
    </rPh>
    <rPh sb="14" eb="15">
      <t>リョウ</t>
    </rPh>
    <rPh sb="16" eb="17">
      <t>オサム</t>
    </rPh>
    <phoneticPr fontId="4"/>
  </si>
  <si>
    <t>訪　　　問　　　看　　　護</t>
  </si>
  <si>
    <t>枚　数</t>
  </si>
  <si>
    <t>回　数</t>
    <rPh sb="0" eb="1">
      <t>カイ</t>
    </rPh>
    <phoneticPr fontId="4"/>
  </si>
  <si>
    <t>件数（件）</t>
  </si>
  <si>
    <t>日数（日）</t>
  </si>
  <si>
    <t>（枚）</t>
  </si>
  <si>
    <t>（回）</t>
    <rPh sb="1" eb="2">
      <t>カイ</t>
    </rPh>
    <phoneticPr fontId="4"/>
  </si>
  <si>
    <t>(食事を除く)</t>
  </si>
  <si>
    <t>(調剤・食事を除く)</t>
  </si>
  <si>
    <t>第９表　保険給付状況（その３）－Ｃ表</t>
    <phoneticPr fontId="4"/>
  </si>
  <si>
    <t>療　　　　　　　　　養　　　　　　　　　費　　　　　　　　　等</t>
    <phoneticPr fontId="4"/>
  </si>
  <si>
    <t>療　　　養　　　費　　　等</t>
    <rPh sb="0" eb="1">
      <t>リョウ</t>
    </rPh>
    <rPh sb="4" eb="5">
      <t>オサム</t>
    </rPh>
    <rPh sb="8" eb="9">
      <t>ヒ</t>
    </rPh>
    <rPh sb="12" eb="13">
      <t>トウ</t>
    </rPh>
    <phoneticPr fontId="4"/>
  </si>
  <si>
    <t>食事療養
生活療養
（差額分）</t>
    <rPh sb="5" eb="7">
      <t>セイカツ</t>
    </rPh>
    <rPh sb="7" eb="9">
      <t>リョウヨウ</t>
    </rPh>
    <phoneticPr fontId="7"/>
  </si>
  <si>
    <t>療　　　　　　　　養　　　　　　　　費</t>
    <phoneticPr fontId="4"/>
  </si>
  <si>
    <t>療　　　　養　　　　費</t>
    <rPh sb="0" eb="1">
      <t>リョウ</t>
    </rPh>
    <rPh sb="5" eb="6">
      <t>オサム</t>
    </rPh>
    <rPh sb="10" eb="11">
      <t>ヒ</t>
    </rPh>
    <phoneticPr fontId="4"/>
  </si>
  <si>
    <t>移　送　費</t>
  </si>
  <si>
    <t>診　　療　　費</t>
  </si>
  <si>
    <t>補　 装　 具</t>
    <rPh sb="0" eb="1">
      <t>タスク</t>
    </rPh>
    <rPh sb="3" eb="4">
      <t>ソウ</t>
    </rPh>
    <rPh sb="6" eb="7">
      <t>グ</t>
    </rPh>
    <phoneticPr fontId="4"/>
  </si>
  <si>
    <t>柔道整復師</t>
    <rPh sb="0" eb="2">
      <t>ジュウドウ</t>
    </rPh>
    <rPh sb="2" eb="4">
      <t>セイフク</t>
    </rPh>
    <rPh sb="4" eb="5">
      <t>シ</t>
    </rPh>
    <phoneticPr fontId="4"/>
  </si>
  <si>
    <t>アンマ・マッサージ</t>
    <phoneticPr fontId="4"/>
  </si>
  <si>
    <t>ハリ・キュウ</t>
    <phoneticPr fontId="4"/>
  </si>
  <si>
    <t>そ　　の　　他</t>
  </si>
  <si>
    <t>小　計（食事を除く）</t>
    <rPh sb="4" eb="6">
      <t>ショクジ</t>
    </rPh>
    <rPh sb="7" eb="8">
      <t>ノゾ</t>
    </rPh>
    <phoneticPr fontId="4"/>
  </si>
  <si>
    <t>海外療養費（再掲）</t>
    <rPh sb="0" eb="2">
      <t>カイガイ</t>
    </rPh>
    <rPh sb="2" eb="5">
      <t>リョウヨウヒ</t>
    </rPh>
    <rPh sb="6" eb="8">
      <t>サイケイ</t>
    </rPh>
    <phoneticPr fontId="4"/>
  </si>
  <si>
    <t>件数</t>
    <phoneticPr fontId="7"/>
  </si>
  <si>
    <t>費用額</t>
  </si>
  <si>
    <t>件数</t>
  </si>
  <si>
    <t>第９表　保険給付状況（その４）－Ｃ表</t>
    <phoneticPr fontId="4"/>
  </si>
  <si>
    <t>療　　　養　　　諸　　　費　　　合　　　計</t>
    <phoneticPr fontId="4"/>
  </si>
  <si>
    <t>件数</t>
    <rPh sb="0" eb="2">
      <t>ケンスウ</t>
    </rPh>
    <phoneticPr fontId="7"/>
  </si>
  <si>
    <t>保険者負担分</t>
    <rPh sb="0" eb="3">
      <t>ホケンシャ</t>
    </rPh>
    <rPh sb="3" eb="6">
      <t>フタンブン</t>
    </rPh>
    <phoneticPr fontId="7"/>
  </si>
  <si>
    <t>一部負担金</t>
    <rPh sb="0" eb="2">
      <t>イチブ</t>
    </rPh>
    <rPh sb="2" eb="5">
      <t>フタンキン</t>
    </rPh>
    <phoneticPr fontId="4"/>
  </si>
  <si>
    <t>他法負担分</t>
    <rPh sb="0" eb="1">
      <t>ホカ</t>
    </rPh>
    <rPh sb="1" eb="2">
      <t>ホウ</t>
    </rPh>
    <rPh sb="2" eb="5">
      <t>フタンブン</t>
    </rPh>
    <phoneticPr fontId="4"/>
  </si>
  <si>
    <t>薬剤一部負担金</t>
  </si>
  <si>
    <t>第９表　保険給付状況（その５）－Ｃ表</t>
    <phoneticPr fontId="4"/>
  </si>
  <si>
    <t>前期高齢者分再掲</t>
    <rPh sb="0" eb="5">
      <t>ゼンキコウレイシャ</t>
    </rPh>
    <rPh sb="5" eb="6">
      <t>ブン</t>
    </rPh>
    <rPh sb="6" eb="8">
      <t>サイケイ</t>
    </rPh>
    <phoneticPr fontId="4"/>
  </si>
  <si>
    <t>第９表　保険給付状況（その６）－Ｃ表</t>
    <phoneticPr fontId="4"/>
  </si>
  <si>
    <t>市　　町</t>
    <phoneticPr fontId="4"/>
  </si>
  <si>
    <t>小 城 市</t>
    <rPh sb="4" eb="5">
      <t>シ</t>
    </rPh>
    <phoneticPr fontId="5"/>
  </si>
  <si>
    <t>嬉 野 市</t>
    <rPh sb="0" eb="1">
      <t>ウレシ</t>
    </rPh>
    <rPh sb="2" eb="3">
      <t>ノ</t>
    </rPh>
    <rPh sb="4" eb="5">
      <t>シ</t>
    </rPh>
    <phoneticPr fontId="5"/>
  </si>
  <si>
    <t>神 埼 市</t>
    <rPh sb="0" eb="1">
      <t>カミ</t>
    </rPh>
    <rPh sb="2" eb="3">
      <t>サキ</t>
    </rPh>
    <rPh sb="4" eb="5">
      <t>シ</t>
    </rPh>
    <phoneticPr fontId="5"/>
  </si>
  <si>
    <t>吉野ヶ里町</t>
    <rPh sb="0" eb="4">
      <t>ヨシノガリ</t>
    </rPh>
    <rPh sb="4" eb="5">
      <t>マチ</t>
    </rPh>
    <phoneticPr fontId="5"/>
  </si>
  <si>
    <t>みやき町</t>
  </si>
  <si>
    <t>第９表　保険給付状況（その７）－Ｃ表</t>
    <phoneticPr fontId="4"/>
  </si>
  <si>
    <t>療　　養　　費　　等</t>
    <phoneticPr fontId="4"/>
  </si>
  <si>
    <t>療  養  費</t>
    <phoneticPr fontId="4"/>
  </si>
  <si>
    <t>一部負担金</t>
    <phoneticPr fontId="4"/>
  </si>
  <si>
    <t>他法負担分</t>
    <rPh sb="0" eb="1">
      <t>ホカ</t>
    </rPh>
    <rPh sb="1" eb="2">
      <t>ホウ</t>
    </rPh>
    <rPh sb="2" eb="5">
      <t>フタンブン</t>
    </rPh>
    <phoneticPr fontId="7"/>
  </si>
  <si>
    <t>費用額</t>
    <phoneticPr fontId="4"/>
  </si>
  <si>
    <t>第９表　保険給付状況（その８）－Ｃ表</t>
    <phoneticPr fontId="4"/>
  </si>
  <si>
    <t>７0歳以上一般分再掲</t>
    <rPh sb="2" eb="5">
      <t>サイイジョウ</t>
    </rPh>
    <rPh sb="5" eb="7">
      <t>イッパン</t>
    </rPh>
    <rPh sb="7" eb="8">
      <t>ブン</t>
    </rPh>
    <rPh sb="8" eb="10">
      <t>サイケイ</t>
    </rPh>
    <phoneticPr fontId="4"/>
  </si>
  <si>
    <t>第９表　保険給付状況（その９）－Ｃ表</t>
    <phoneticPr fontId="4"/>
  </si>
  <si>
    <t>第９表　保険給付状況（その１０）－Ｃ表</t>
    <phoneticPr fontId="4"/>
  </si>
  <si>
    <t>療　養　費</t>
    <rPh sb="0" eb="1">
      <t>リョウ</t>
    </rPh>
    <rPh sb="2" eb="3">
      <t>オサム</t>
    </rPh>
    <phoneticPr fontId="4"/>
  </si>
  <si>
    <t xml:space="preserve">  市　　町 </t>
  </si>
  <si>
    <t>第９表　保険給付状況（その１１）－Ｃ表</t>
    <phoneticPr fontId="4"/>
  </si>
  <si>
    <t>７0歳以上現役並み所得者分再掲</t>
    <rPh sb="2" eb="5">
      <t>サイイジョウ</t>
    </rPh>
    <rPh sb="5" eb="7">
      <t>ゲンエキ</t>
    </rPh>
    <rPh sb="7" eb="8">
      <t>ナ</t>
    </rPh>
    <rPh sb="9" eb="12">
      <t>ショトクシャ</t>
    </rPh>
    <rPh sb="12" eb="13">
      <t>ブン</t>
    </rPh>
    <rPh sb="13" eb="15">
      <t>サイケイ</t>
    </rPh>
    <phoneticPr fontId="4"/>
  </si>
  <si>
    <t>第９表　保険給付状況（その１２）－Ｃ表</t>
    <phoneticPr fontId="4"/>
  </si>
  <si>
    <t>第９表　保険給付状況（その１３）－Ｃ表</t>
    <phoneticPr fontId="4"/>
  </si>
  <si>
    <t>療　　　養　　　費　　　等</t>
    <phoneticPr fontId="4"/>
  </si>
  <si>
    <t>療　養　費</t>
    <phoneticPr fontId="4"/>
  </si>
  <si>
    <t>一部負担金</t>
    <rPh sb="1" eb="2">
      <t>ブ</t>
    </rPh>
    <phoneticPr fontId="4"/>
  </si>
  <si>
    <t>第９表　保険給付状況（その１４）－Ｃ表</t>
    <phoneticPr fontId="4"/>
  </si>
  <si>
    <t>未就学児分再掲</t>
    <rPh sb="0" eb="4">
      <t>ミシュウガクジ</t>
    </rPh>
    <rPh sb="4" eb="5">
      <t>ブン</t>
    </rPh>
    <rPh sb="5" eb="7">
      <t>サイケイ</t>
    </rPh>
    <phoneticPr fontId="4"/>
  </si>
  <si>
    <t>第９表　保険給付状況（その１５）－Ｃ表</t>
    <phoneticPr fontId="4"/>
  </si>
  <si>
    <t>食　　　事　　　療　　　養　</t>
    <phoneticPr fontId="4"/>
  </si>
  <si>
    <t>第９表　保険給付状況（その１６）－Ｃ表</t>
    <phoneticPr fontId="4"/>
  </si>
  <si>
    <t>未就学児分再掲</t>
    <rPh sb="0" eb="3">
      <t>ミシュウガク</t>
    </rPh>
    <rPh sb="3" eb="4">
      <t>ジ</t>
    </rPh>
    <rPh sb="4" eb="5">
      <t>ブン</t>
    </rPh>
    <rPh sb="5" eb="7">
      <t>サイケイ</t>
    </rPh>
    <phoneticPr fontId="4"/>
  </si>
  <si>
    <t>療　　 養　　 費　　 等</t>
    <rPh sb="12" eb="13">
      <t>トウ</t>
    </rPh>
    <phoneticPr fontId="4"/>
  </si>
  <si>
    <t>食 事 療 養</t>
    <phoneticPr fontId="7"/>
  </si>
  <si>
    <t>療　 養　 費</t>
    <phoneticPr fontId="4"/>
  </si>
  <si>
    <t>（差 額 分）</t>
    <phoneticPr fontId="4"/>
  </si>
  <si>
    <t>高　額　療　養　費</t>
    <phoneticPr fontId="4"/>
  </si>
  <si>
    <t>高額介護合算療養費</t>
    <rPh sb="0" eb="2">
      <t>コウガク</t>
    </rPh>
    <rPh sb="2" eb="4">
      <t>カイゴ</t>
    </rPh>
    <rPh sb="4" eb="6">
      <t>ガッサン</t>
    </rPh>
    <rPh sb="6" eb="9">
      <t>リョウヨウヒ</t>
    </rPh>
    <phoneticPr fontId="4"/>
  </si>
  <si>
    <t>件　　　数　
　　（件）</t>
    <rPh sb="10" eb="11">
      <t>ケン</t>
    </rPh>
    <phoneticPr fontId="10"/>
  </si>
  <si>
    <t>額　　（円）</t>
    <rPh sb="4" eb="5">
      <t>エン</t>
    </rPh>
    <phoneticPr fontId="10"/>
  </si>
  <si>
    <t>件　　　数　　　（件）</t>
    <rPh sb="9" eb="10">
      <t>ケン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</si>
</sst>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;&quot;△ &quot;#,##0"/>
  </numFmts>
  <fonts count="14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indexed="39"/>
      <name val="ＭＳ 明朝"/>
      <family val="1"/>
      <charset val="128"/>
    </font>
    <font>
      <sz val="7"/>
      <name val="ＭＳ Ｐゴシック"/>
      <family val="3"/>
      <charset val="128"/>
    </font>
    <font>
      <sz val="10"/>
      <color indexed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3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37" fontId="5" fillId="0" borderId="11" xfId="1" applyNumberFormat="1" applyFont="1" applyBorder="1" applyAlignment="1">
      <alignment vertical="center"/>
    </xf>
    <xf numFmtId="37" fontId="5" fillId="0" borderId="17" xfId="1" applyNumberFormat="1" applyFont="1" applyBorder="1" applyAlignment="1">
      <alignment vertical="center"/>
    </xf>
    <xf numFmtId="37" fontId="5" fillId="0" borderId="10" xfId="1" applyNumberFormat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42" xfId="1" applyFont="1" applyBorder="1" applyAlignment="1">
      <alignment vertical="center"/>
    </xf>
    <xf numFmtId="0" fontId="5" fillId="0" borderId="43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/>
    </xf>
    <xf numFmtId="0" fontId="5" fillId="0" borderId="51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37" fontId="5" fillId="0" borderId="28" xfId="1" applyNumberFormat="1" applyFont="1" applyBorder="1" applyAlignment="1">
      <alignment vertical="center"/>
    </xf>
    <xf numFmtId="37" fontId="9" fillId="0" borderId="11" xfId="1" applyNumberFormat="1" applyFont="1" applyBorder="1" applyAlignment="1">
      <alignment vertical="center"/>
    </xf>
    <xf numFmtId="37" fontId="9" fillId="0" borderId="17" xfId="1" applyNumberFormat="1" applyFont="1" applyBorder="1" applyAlignment="1">
      <alignment vertical="center"/>
    </xf>
    <xf numFmtId="37" fontId="9" fillId="0" borderId="30" xfId="1" applyNumberFormat="1" applyFont="1" applyBorder="1" applyAlignment="1">
      <alignment vertical="center"/>
    </xf>
    <xf numFmtId="37" fontId="9" fillId="0" borderId="28" xfId="1" applyNumberFormat="1" applyFont="1" applyBorder="1" applyAlignment="1">
      <alignment vertical="center"/>
    </xf>
    <xf numFmtId="37" fontId="9" fillId="0" borderId="19" xfId="1" applyNumberFormat="1" applyFont="1" applyBorder="1" applyAlignment="1">
      <alignment vertical="center"/>
    </xf>
    <xf numFmtId="37" fontId="9" fillId="0" borderId="20" xfId="1" applyNumberFormat="1" applyFont="1" applyBorder="1" applyAlignment="1">
      <alignment vertical="center"/>
    </xf>
    <xf numFmtId="37" fontId="9" fillId="0" borderId="55" xfId="1" applyNumberFormat="1" applyFont="1" applyBorder="1" applyAlignment="1">
      <alignment vertical="center"/>
    </xf>
    <xf numFmtId="37" fontId="5" fillId="0" borderId="22" xfId="1" applyNumberFormat="1" applyFont="1" applyBorder="1" applyAlignment="1">
      <alignment vertical="center"/>
    </xf>
    <xf numFmtId="37" fontId="5" fillId="0" borderId="23" xfId="1" applyNumberFormat="1" applyFont="1" applyBorder="1" applyAlignment="1">
      <alignment vertical="center"/>
    </xf>
    <xf numFmtId="37" fontId="5" fillId="0" borderId="24" xfId="1" applyNumberFormat="1" applyFont="1" applyBorder="1" applyAlignment="1">
      <alignment vertical="center"/>
    </xf>
    <xf numFmtId="37" fontId="5" fillId="0" borderId="25" xfId="1" applyNumberFormat="1" applyFont="1" applyBorder="1" applyAlignment="1">
      <alignment vertical="center"/>
    </xf>
    <xf numFmtId="37" fontId="5" fillId="0" borderId="0" xfId="1" applyNumberFormat="1" applyFont="1" applyAlignment="1">
      <alignment vertical="center"/>
    </xf>
    <xf numFmtId="37" fontId="9" fillId="0" borderId="26" xfId="1" applyNumberFormat="1" applyFont="1" applyBorder="1" applyAlignment="1" applyProtection="1">
      <alignment vertical="center"/>
      <protection locked="0"/>
    </xf>
    <xf numFmtId="37" fontId="9" fillId="0" borderId="22" xfId="1" applyNumberFormat="1" applyFont="1" applyBorder="1" applyAlignment="1" applyProtection="1">
      <alignment vertical="center"/>
      <protection locked="0"/>
    </xf>
    <xf numFmtId="37" fontId="5" fillId="0" borderId="29" xfId="1" applyNumberFormat="1" applyFont="1" applyBorder="1" applyAlignment="1">
      <alignment vertical="center"/>
    </xf>
    <xf numFmtId="37" fontId="5" fillId="0" borderId="30" xfId="1" applyNumberFormat="1" applyFont="1" applyBorder="1" applyAlignment="1">
      <alignment vertical="center"/>
    </xf>
    <xf numFmtId="37" fontId="9" fillId="0" borderId="11" xfId="1" applyNumberFormat="1" applyFont="1" applyBorder="1" applyAlignment="1" applyProtection="1">
      <alignment vertical="center"/>
      <protection locked="0"/>
    </xf>
    <xf numFmtId="37" fontId="9" fillId="0" borderId="28" xfId="1" applyNumberFormat="1" applyFont="1" applyBorder="1" applyAlignment="1" applyProtection="1">
      <alignment vertical="center"/>
      <protection locked="0"/>
    </xf>
    <xf numFmtId="37" fontId="5" fillId="0" borderId="33" xfId="1" applyNumberFormat="1" applyFont="1" applyBorder="1" applyAlignment="1">
      <alignment vertical="center"/>
    </xf>
    <xf numFmtId="37" fontId="5" fillId="0" borderId="34" xfId="1" applyNumberFormat="1" applyFont="1" applyBorder="1" applyAlignment="1">
      <alignment vertical="center"/>
    </xf>
    <xf numFmtId="37" fontId="5" fillId="0" borderId="35" xfId="1" applyNumberFormat="1" applyFont="1" applyBorder="1" applyAlignment="1">
      <alignment vertical="center"/>
    </xf>
    <xf numFmtId="37" fontId="9" fillId="0" borderId="32" xfId="1" applyNumberFormat="1" applyFont="1" applyBorder="1" applyAlignment="1" applyProtection="1">
      <alignment vertical="center"/>
      <protection locked="0"/>
    </xf>
    <xf numFmtId="37" fontId="9" fillId="0" borderId="33" xfId="1" applyNumberFormat="1" applyFont="1" applyBorder="1" applyAlignment="1" applyProtection="1">
      <alignment vertical="center"/>
      <protection locked="0"/>
    </xf>
    <xf numFmtId="37" fontId="5" fillId="0" borderId="37" xfId="1" applyNumberFormat="1" applyFont="1" applyBorder="1" applyAlignment="1">
      <alignment vertical="center"/>
    </xf>
    <xf numFmtId="37" fontId="5" fillId="0" borderId="39" xfId="1" applyNumberFormat="1" applyFont="1" applyBorder="1" applyAlignment="1">
      <alignment vertical="center"/>
    </xf>
    <xf numFmtId="37" fontId="5" fillId="0" borderId="40" xfId="1" applyNumberFormat="1" applyFont="1" applyBorder="1" applyAlignment="1">
      <alignment vertical="center"/>
    </xf>
    <xf numFmtId="0" fontId="5" fillId="0" borderId="44" xfId="1" applyFont="1" applyBorder="1" applyAlignment="1">
      <alignment horizontal="center" vertical="center"/>
    </xf>
    <xf numFmtId="37" fontId="5" fillId="0" borderId="44" xfId="1" applyNumberFormat="1" applyFont="1" applyBorder="1" applyAlignment="1">
      <alignment vertical="center"/>
    </xf>
    <xf numFmtId="37" fontId="5" fillId="0" borderId="45" xfId="1" applyNumberFormat="1" applyFont="1" applyBorder="1" applyAlignment="1">
      <alignment vertical="center"/>
    </xf>
    <xf numFmtId="37" fontId="5" fillId="0" borderId="46" xfId="1" applyNumberFormat="1" applyFont="1" applyBorder="1" applyAlignment="1">
      <alignment vertical="center"/>
    </xf>
    <xf numFmtId="37" fontId="9" fillId="0" borderId="43" xfId="1" applyNumberFormat="1" applyFont="1" applyBorder="1" applyAlignment="1" applyProtection="1">
      <alignment vertical="center"/>
      <protection locked="0"/>
    </xf>
    <xf numFmtId="37" fontId="9" fillId="0" borderId="44" xfId="1" applyNumberFormat="1" applyFont="1" applyBorder="1" applyAlignment="1" applyProtection="1">
      <alignment vertical="center"/>
      <protection locked="0"/>
    </xf>
    <xf numFmtId="0" fontId="5" fillId="0" borderId="45" xfId="1" applyFont="1" applyBorder="1" applyAlignment="1">
      <alignment horizontal="center" vertical="center"/>
    </xf>
    <xf numFmtId="0" fontId="5" fillId="0" borderId="48" xfId="1" applyFont="1" applyBorder="1" applyAlignment="1">
      <alignment vertical="center"/>
    </xf>
    <xf numFmtId="0" fontId="2" fillId="4" borderId="1" xfId="1" applyFont="1" applyFill="1" applyBorder="1" applyAlignment="1">
      <alignment horizontal="left" vertical="center"/>
    </xf>
    <xf numFmtId="0" fontId="5" fillId="0" borderId="2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178" fontId="5" fillId="0" borderId="11" xfId="1" applyNumberFormat="1" applyFont="1" applyBorder="1" applyAlignment="1">
      <alignment vertical="center"/>
    </xf>
    <xf numFmtId="37" fontId="5" fillId="0" borderId="11" xfId="1" applyNumberFormat="1" applyFont="1" applyBorder="1" applyAlignment="1">
      <alignment horizontal="right" vertical="center"/>
    </xf>
    <xf numFmtId="37" fontId="5" fillId="0" borderId="28" xfId="1" applyNumberFormat="1" applyFont="1" applyBorder="1" applyAlignment="1">
      <alignment horizontal="right" vertical="center"/>
    </xf>
    <xf numFmtId="178" fontId="9" fillId="0" borderId="11" xfId="1" applyNumberFormat="1" applyFont="1" applyBorder="1" applyAlignment="1">
      <alignment vertical="center"/>
    </xf>
    <xf numFmtId="37" fontId="9" fillId="0" borderId="10" xfId="1" applyNumberFormat="1" applyFont="1" applyBorder="1" applyAlignment="1">
      <alignment vertical="center"/>
    </xf>
    <xf numFmtId="178" fontId="9" fillId="0" borderId="19" xfId="1" applyNumberFormat="1" applyFont="1" applyBorder="1" applyAlignment="1">
      <alignment horizontal="right" vertical="center"/>
    </xf>
    <xf numFmtId="37" fontId="9" fillId="0" borderId="19" xfId="1" applyNumberFormat="1" applyFont="1" applyBorder="1" applyAlignment="1">
      <alignment horizontal="right" vertical="center"/>
    </xf>
    <xf numFmtId="37" fontId="9" fillId="0" borderId="20" xfId="1" applyNumberFormat="1" applyFont="1" applyBorder="1" applyAlignment="1">
      <alignment horizontal="right" vertical="center"/>
    </xf>
    <xf numFmtId="37" fontId="9" fillId="0" borderId="18" xfId="1" applyNumberFormat="1" applyFont="1" applyBorder="1" applyAlignment="1">
      <alignment horizontal="right" vertical="center"/>
    </xf>
    <xf numFmtId="37" fontId="9" fillId="0" borderId="11" xfId="1" applyNumberFormat="1" applyFont="1" applyBorder="1" applyAlignment="1">
      <alignment horizontal="right" vertical="center"/>
    </xf>
    <xf numFmtId="37" fontId="9" fillId="0" borderId="54" xfId="1" applyNumberFormat="1" applyFont="1" applyBorder="1" applyAlignment="1">
      <alignment horizontal="right" vertical="center"/>
    </xf>
    <xf numFmtId="178" fontId="5" fillId="0" borderId="22" xfId="1" applyNumberFormat="1" applyFont="1" applyBorder="1" applyAlignment="1">
      <alignment vertical="center"/>
    </xf>
    <xf numFmtId="178" fontId="5" fillId="0" borderId="28" xfId="1" applyNumberFormat="1" applyFont="1" applyBorder="1" applyAlignment="1">
      <alignment vertical="center"/>
    </xf>
    <xf numFmtId="178" fontId="5" fillId="0" borderId="29" xfId="1" applyNumberFormat="1" applyFont="1" applyBorder="1" applyAlignment="1">
      <alignment vertical="center"/>
    </xf>
    <xf numFmtId="0" fontId="5" fillId="0" borderId="33" xfId="1" applyFont="1" applyBorder="1" applyAlignment="1">
      <alignment horizontal="center" vertical="center"/>
    </xf>
    <xf numFmtId="178" fontId="5" fillId="0" borderId="33" xfId="1" applyNumberFormat="1" applyFont="1" applyBorder="1" applyAlignment="1">
      <alignment vertical="center"/>
    </xf>
    <xf numFmtId="178" fontId="5" fillId="0" borderId="37" xfId="1" applyNumberFormat="1" applyFont="1" applyBorder="1" applyAlignment="1">
      <alignment vertical="center"/>
    </xf>
    <xf numFmtId="178" fontId="5" fillId="0" borderId="44" xfId="1" applyNumberFormat="1" applyFont="1" applyBorder="1" applyAlignment="1">
      <alignment vertical="center"/>
    </xf>
    <xf numFmtId="37" fontId="5" fillId="0" borderId="58" xfId="1" applyNumberFormat="1" applyFont="1" applyBorder="1" applyAlignment="1">
      <alignment vertical="center"/>
    </xf>
    <xf numFmtId="37" fontId="11" fillId="0" borderId="22" xfId="1" applyNumberFormat="1" applyFont="1" applyBorder="1" applyAlignment="1" applyProtection="1">
      <alignment vertical="center"/>
      <protection locked="0"/>
    </xf>
    <xf numFmtId="37" fontId="11" fillId="0" borderId="28" xfId="1" applyNumberFormat="1" applyFont="1" applyBorder="1" applyAlignment="1" applyProtection="1">
      <alignment vertical="center"/>
      <protection locked="0"/>
    </xf>
    <xf numFmtId="37" fontId="5" fillId="0" borderId="28" xfId="1" applyNumberFormat="1" applyFont="1" applyBorder="1" applyAlignment="1" applyProtection="1">
      <alignment vertical="center"/>
      <protection locked="0"/>
    </xf>
    <xf numFmtId="37" fontId="11" fillId="0" borderId="33" xfId="1" applyNumberFormat="1" applyFont="1" applyBorder="1" applyAlignment="1" applyProtection="1">
      <alignment vertical="center"/>
      <protection locked="0"/>
    </xf>
    <xf numFmtId="37" fontId="11" fillId="0" borderId="44" xfId="1" applyNumberFormat="1" applyFont="1" applyBorder="1" applyAlignment="1" applyProtection="1">
      <alignment vertical="center"/>
      <protection locked="0"/>
    </xf>
    <xf numFmtId="0" fontId="2" fillId="6" borderId="1" xfId="1" applyFont="1" applyFill="1" applyBorder="1" applyAlignment="1">
      <alignment horizontal="left" vertical="center"/>
    </xf>
    <xf numFmtId="0" fontId="2" fillId="7" borderId="1" xfId="1" applyFont="1" applyFill="1" applyBorder="1" applyAlignment="1">
      <alignment horizontal="left" vertical="center"/>
    </xf>
    <xf numFmtId="0" fontId="5" fillId="0" borderId="25" xfId="1" applyFont="1" applyBorder="1" applyAlignment="1">
      <alignment vertical="center"/>
    </xf>
    <xf numFmtId="37" fontId="5" fillId="0" borderId="17" xfId="1" applyNumberFormat="1" applyFont="1" applyBorder="1" applyAlignment="1">
      <alignment horizontal="right" vertical="center"/>
    </xf>
    <xf numFmtId="37" fontId="5" fillId="0" borderId="30" xfId="1" applyNumberFormat="1" applyFont="1" applyBorder="1" applyAlignment="1">
      <alignment horizontal="right" vertical="center"/>
    </xf>
    <xf numFmtId="37" fontId="9" fillId="0" borderId="54" xfId="1" applyNumberFormat="1" applyFont="1" applyBorder="1" applyAlignment="1">
      <alignment vertical="center"/>
    </xf>
    <xf numFmtId="0" fontId="8" fillId="0" borderId="56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shrinkToFit="1"/>
    </xf>
    <xf numFmtId="37" fontId="5" fillId="0" borderId="10" xfId="1" applyNumberFormat="1" applyFont="1" applyBorder="1" applyAlignment="1">
      <alignment horizontal="right" vertical="center"/>
    </xf>
    <xf numFmtId="37" fontId="9" fillId="0" borderId="18" xfId="1" applyNumberFormat="1" applyFont="1" applyBorder="1" applyAlignment="1">
      <alignment vertical="center"/>
    </xf>
    <xf numFmtId="37" fontId="11" fillId="0" borderId="30" xfId="1" applyNumberFormat="1" applyFont="1" applyBorder="1" applyAlignment="1" applyProtection="1">
      <alignment vertical="center"/>
      <protection locked="0"/>
    </xf>
    <xf numFmtId="37" fontId="11" fillId="0" borderId="35" xfId="1" applyNumberFormat="1" applyFont="1" applyBorder="1" applyAlignment="1" applyProtection="1">
      <alignment vertical="center"/>
      <protection locked="0"/>
    </xf>
    <xf numFmtId="37" fontId="11" fillId="0" borderId="40" xfId="1" applyNumberFormat="1" applyFont="1" applyBorder="1" applyAlignment="1" applyProtection="1">
      <alignment vertical="center"/>
      <protection locked="0"/>
    </xf>
    <xf numFmtId="37" fontId="11" fillId="0" borderId="46" xfId="1" applyNumberFormat="1" applyFont="1" applyBorder="1" applyAlignment="1" applyProtection="1">
      <alignment vertical="center"/>
      <protection locked="0"/>
    </xf>
    <xf numFmtId="0" fontId="2" fillId="8" borderId="1" xfId="1" applyFont="1" applyFill="1" applyBorder="1" applyAlignment="1">
      <alignment horizontal="left" vertical="center"/>
    </xf>
    <xf numFmtId="0" fontId="2" fillId="9" borderId="1" xfId="1" applyFont="1" applyFill="1" applyBorder="1" applyAlignment="1">
      <alignment horizontal="left" vertical="center"/>
    </xf>
    <xf numFmtId="178" fontId="5" fillId="0" borderId="11" xfId="1" applyNumberFormat="1" applyFont="1" applyBorder="1" applyAlignment="1">
      <alignment horizontal="right" vertical="center"/>
    </xf>
    <xf numFmtId="0" fontId="2" fillId="10" borderId="1" xfId="1" applyFont="1" applyFill="1" applyBorder="1" applyAlignment="1">
      <alignment horizontal="left" vertical="center"/>
    </xf>
    <xf numFmtId="37" fontId="9" fillId="0" borderId="0" xfId="1" applyNumberFormat="1" applyFont="1" applyAlignment="1">
      <alignment vertical="center"/>
    </xf>
    <xf numFmtId="37" fontId="9" fillId="0" borderId="51" xfId="1" applyNumberFormat="1" applyFont="1" applyBorder="1" applyAlignment="1">
      <alignment vertical="center"/>
    </xf>
    <xf numFmtId="37" fontId="5" fillId="0" borderId="22" xfId="1" applyNumberFormat="1" applyFont="1" applyBorder="1" applyAlignment="1" applyProtection="1">
      <alignment vertical="center"/>
      <protection locked="0"/>
    </xf>
    <xf numFmtId="37" fontId="5" fillId="0" borderId="22" xfId="1" applyNumberFormat="1" applyFont="1" applyBorder="1" applyAlignment="1" applyProtection="1">
      <alignment horizontal="right" vertical="center"/>
      <protection locked="0"/>
    </xf>
    <xf numFmtId="37" fontId="5" fillId="0" borderId="60" xfId="1" applyNumberFormat="1" applyFont="1" applyBorder="1" applyAlignment="1" applyProtection="1">
      <alignment horizontal="right" vertical="center"/>
      <protection locked="0"/>
    </xf>
    <xf numFmtId="37" fontId="11" fillId="0" borderId="21" xfId="1" applyNumberFormat="1" applyFont="1" applyBorder="1" applyAlignment="1" applyProtection="1">
      <alignment vertical="center"/>
      <protection locked="0"/>
    </xf>
    <xf numFmtId="37" fontId="5" fillId="0" borderId="28" xfId="1" applyNumberFormat="1" applyFont="1" applyBorder="1" applyAlignment="1" applyProtection="1">
      <alignment horizontal="right" vertical="center"/>
      <protection locked="0"/>
    </xf>
    <xf numFmtId="37" fontId="5" fillId="0" borderId="27" xfId="1" applyNumberFormat="1" applyFont="1" applyBorder="1" applyAlignment="1" applyProtection="1">
      <alignment horizontal="right" vertical="center"/>
      <protection locked="0"/>
    </xf>
    <xf numFmtId="37" fontId="11" fillId="0" borderId="10" xfId="1" applyNumberFormat="1" applyFont="1" applyBorder="1" applyAlignment="1" applyProtection="1">
      <alignment vertical="center"/>
      <protection locked="0"/>
    </xf>
    <xf numFmtId="37" fontId="5" fillId="0" borderId="33" xfId="1" applyNumberFormat="1" applyFont="1" applyBorder="1" applyAlignment="1" applyProtection="1">
      <alignment horizontal="right" vertical="center"/>
      <protection locked="0"/>
    </xf>
    <xf numFmtId="37" fontId="5" fillId="0" borderId="36" xfId="1" applyNumberFormat="1" applyFont="1" applyBorder="1" applyAlignment="1" applyProtection="1">
      <alignment horizontal="right" vertical="center"/>
      <protection locked="0"/>
    </xf>
    <xf numFmtId="37" fontId="11" fillId="0" borderId="31" xfId="1" applyNumberFormat="1" applyFont="1" applyBorder="1" applyAlignment="1" applyProtection="1">
      <alignment vertical="center"/>
      <protection locked="0"/>
    </xf>
    <xf numFmtId="37" fontId="5" fillId="0" borderId="61" xfId="1" applyNumberFormat="1" applyFont="1" applyBorder="1" applyAlignment="1">
      <alignment vertical="center"/>
    </xf>
    <xf numFmtId="37" fontId="5" fillId="0" borderId="44" xfId="1" applyNumberFormat="1" applyFont="1" applyBorder="1" applyAlignment="1" applyProtection="1">
      <alignment horizontal="right" vertical="center"/>
      <protection locked="0"/>
    </xf>
    <xf numFmtId="37" fontId="5" fillId="0" borderId="47" xfId="1" applyNumberFormat="1" applyFont="1" applyBorder="1" applyAlignment="1" applyProtection="1">
      <alignment horizontal="right" vertical="center"/>
      <protection locked="0"/>
    </xf>
    <xf numFmtId="0" fontId="2" fillId="11" borderId="1" xfId="1" applyFont="1" applyFill="1" applyBorder="1" applyAlignment="1">
      <alignment horizontal="left" vertical="center"/>
    </xf>
    <xf numFmtId="0" fontId="2" fillId="12" borderId="1" xfId="1" applyFont="1" applyFill="1" applyBorder="1" applyAlignment="1">
      <alignment horizontal="left" vertical="center"/>
    </xf>
    <xf numFmtId="0" fontId="2" fillId="13" borderId="1" xfId="1" applyFont="1" applyFill="1" applyBorder="1" applyAlignment="1">
      <alignment horizontal="left" vertical="center"/>
    </xf>
    <xf numFmtId="178" fontId="9" fillId="0" borderId="19" xfId="1" applyNumberFormat="1" applyFont="1" applyBorder="1" applyAlignment="1">
      <alignment vertical="center"/>
    </xf>
    <xf numFmtId="37" fontId="5" fillId="0" borderId="1" xfId="1" applyNumberFormat="1" applyFont="1" applyBorder="1" applyAlignment="1">
      <alignment vertical="center"/>
    </xf>
    <xf numFmtId="178" fontId="5" fillId="0" borderId="58" xfId="1" applyNumberFormat="1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178" fontId="5" fillId="0" borderId="1" xfId="1" applyNumberFormat="1" applyFont="1" applyBorder="1" applyAlignment="1">
      <alignment vertical="center"/>
    </xf>
    <xf numFmtId="178" fontId="6" fillId="0" borderId="1" xfId="1" applyNumberFormat="1" applyFont="1" applyBorder="1" applyAlignment="1">
      <alignment horizontal="right" vertical="center"/>
    </xf>
    <xf numFmtId="178" fontId="5" fillId="0" borderId="4" xfId="1" applyNumberFormat="1" applyFont="1" applyBorder="1" applyAlignment="1">
      <alignment horizontal="center" vertical="center"/>
    </xf>
    <xf numFmtId="178" fontId="5" fillId="0" borderId="5" xfId="1" applyNumberFormat="1" applyFont="1" applyBorder="1" applyAlignment="1">
      <alignment horizontal="center" vertical="center"/>
    </xf>
    <xf numFmtId="178" fontId="5" fillId="0" borderId="6" xfId="1" applyNumberFormat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center" vertical="center"/>
    </xf>
    <xf numFmtId="178" fontId="5" fillId="0" borderId="8" xfId="1" applyNumberFormat="1" applyFont="1" applyBorder="1" applyAlignment="1">
      <alignment horizontal="center" vertical="center"/>
    </xf>
    <xf numFmtId="178" fontId="5" fillId="0" borderId="12" xfId="1" applyNumberFormat="1" applyFont="1" applyBorder="1" applyAlignment="1">
      <alignment horizontal="center" vertical="center"/>
    </xf>
    <xf numFmtId="178" fontId="5" fillId="0" borderId="13" xfId="1" applyNumberFormat="1" applyFont="1" applyBorder="1" applyAlignment="1">
      <alignment horizontal="center" vertical="center"/>
    </xf>
    <xf numFmtId="178" fontId="5" fillId="0" borderId="14" xfId="1" applyNumberFormat="1" applyFont="1" applyBorder="1" applyAlignment="1">
      <alignment horizontal="center" vertical="center"/>
    </xf>
    <xf numFmtId="178" fontId="5" fillId="0" borderId="15" xfId="1" applyNumberFormat="1" applyFont="1" applyBorder="1" applyAlignment="1">
      <alignment horizontal="center" vertical="center"/>
    </xf>
    <xf numFmtId="178" fontId="5" fillId="0" borderId="16" xfId="1" applyNumberFormat="1" applyFont="1" applyBorder="1" applyAlignment="1">
      <alignment horizontal="center" vertical="center"/>
    </xf>
    <xf numFmtId="178" fontId="5" fillId="0" borderId="11" xfId="1" applyNumberFormat="1" applyFont="1" applyBorder="1" applyAlignment="1">
      <alignment horizontal="center" vertical="center"/>
    </xf>
    <xf numFmtId="178" fontId="5" fillId="0" borderId="17" xfId="1" applyNumberFormat="1" applyFont="1" applyBorder="1" applyAlignment="1">
      <alignment horizontal="center" vertical="center"/>
    </xf>
    <xf numFmtId="178" fontId="5" fillId="0" borderId="10" xfId="1" applyNumberFormat="1" applyFont="1" applyBorder="1" applyAlignment="1">
      <alignment horizontal="center" vertical="center"/>
    </xf>
    <xf numFmtId="178" fontId="5" fillId="0" borderId="19" xfId="1" applyNumberFormat="1" applyFont="1" applyBorder="1" applyAlignment="1">
      <alignment horizontal="center" vertical="center"/>
    </xf>
    <xf numFmtId="178" fontId="5" fillId="0" borderId="20" xfId="1" applyNumberFormat="1" applyFont="1" applyBorder="1" applyAlignment="1">
      <alignment horizontal="center" vertical="center"/>
    </xf>
    <xf numFmtId="178" fontId="5" fillId="0" borderId="18" xfId="1" applyNumberFormat="1" applyFont="1" applyBorder="1" applyAlignment="1">
      <alignment horizontal="center" vertical="center"/>
    </xf>
    <xf numFmtId="178" fontId="5" fillId="0" borderId="17" xfId="1" applyNumberFormat="1" applyFont="1" applyBorder="1" applyAlignment="1">
      <alignment vertical="center"/>
    </xf>
    <xf numFmtId="178" fontId="5" fillId="0" borderId="10" xfId="1" applyNumberFormat="1" applyFont="1" applyBorder="1" applyAlignment="1">
      <alignment vertical="center"/>
    </xf>
    <xf numFmtId="178" fontId="9" fillId="0" borderId="17" xfId="1" applyNumberFormat="1" applyFont="1" applyBorder="1" applyAlignment="1">
      <alignment vertical="center"/>
    </xf>
    <xf numFmtId="178" fontId="9" fillId="0" borderId="10" xfId="1" applyNumberFormat="1" applyFont="1" applyBorder="1" applyAlignment="1">
      <alignment vertical="center"/>
    </xf>
    <xf numFmtId="178" fontId="9" fillId="0" borderId="20" xfId="1" applyNumberFormat="1" applyFont="1" applyBorder="1" applyAlignment="1">
      <alignment vertical="center"/>
    </xf>
    <xf numFmtId="178" fontId="9" fillId="0" borderId="18" xfId="1" applyNumberFormat="1" applyFont="1" applyBorder="1" applyAlignment="1">
      <alignment vertical="center"/>
    </xf>
    <xf numFmtId="178" fontId="5" fillId="0" borderId="23" xfId="1" applyNumberFormat="1" applyFont="1" applyBorder="1" applyAlignment="1">
      <alignment vertical="center"/>
    </xf>
    <xf numFmtId="178" fontId="5" fillId="0" borderId="24" xfId="1" applyNumberFormat="1" applyFont="1" applyBorder="1" applyAlignment="1">
      <alignment vertical="center"/>
    </xf>
    <xf numFmtId="178" fontId="5" fillId="0" borderId="25" xfId="1" applyNumberFormat="1" applyFont="1" applyBorder="1" applyAlignment="1">
      <alignment vertical="center"/>
    </xf>
    <xf numFmtId="178" fontId="5" fillId="0" borderId="0" xfId="1" applyNumberFormat="1" applyFont="1" applyAlignment="1">
      <alignment vertical="center"/>
    </xf>
    <xf numFmtId="178" fontId="9" fillId="0" borderId="26" xfId="1" applyNumberFormat="1" applyFont="1" applyBorder="1" applyAlignment="1" applyProtection="1">
      <alignment vertical="center"/>
      <protection locked="0"/>
    </xf>
    <xf numFmtId="178" fontId="9" fillId="0" borderId="22" xfId="1" applyNumberFormat="1" applyFont="1" applyBorder="1" applyAlignment="1" applyProtection="1">
      <alignment vertical="center"/>
      <protection locked="0"/>
    </xf>
    <xf numFmtId="178" fontId="5" fillId="0" borderId="30" xfId="1" applyNumberFormat="1" applyFont="1" applyBorder="1" applyAlignment="1">
      <alignment vertical="center"/>
    </xf>
    <xf numFmtId="178" fontId="9" fillId="0" borderId="11" xfId="1" applyNumberFormat="1" applyFont="1" applyBorder="1" applyAlignment="1" applyProtection="1">
      <alignment vertical="center"/>
      <protection locked="0"/>
    </xf>
    <xf numFmtId="178" fontId="9" fillId="0" borderId="28" xfId="1" applyNumberFormat="1" applyFont="1" applyBorder="1" applyAlignment="1" applyProtection="1">
      <alignment vertical="center"/>
      <protection locked="0"/>
    </xf>
    <xf numFmtId="178" fontId="5" fillId="0" borderId="34" xfId="1" applyNumberFormat="1" applyFont="1" applyBorder="1" applyAlignment="1">
      <alignment vertical="center"/>
    </xf>
    <xf numFmtId="178" fontId="5" fillId="0" borderId="35" xfId="1" applyNumberFormat="1" applyFont="1" applyBorder="1" applyAlignment="1">
      <alignment vertical="center"/>
    </xf>
    <xf numFmtId="178" fontId="5" fillId="0" borderId="38" xfId="1" applyNumberFormat="1" applyFont="1" applyBorder="1" applyAlignment="1">
      <alignment vertical="center"/>
    </xf>
    <xf numFmtId="178" fontId="5" fillId="0" borderId="39" xfId="1" applyNumberFormat="1" applyFont="1" applyBorder="1" applyAlignment="1">
      <alignment vertical="center"/>
    </xf>
    <xf numFmtId="178" fontId="5" fillId="0" borderId="40" xfId="1" applyNumberFormat="1" applyFont="1" applyBorder="1" applyAlignment="1">
      <alignment vertical="center"/>
    </xf>
    <xf numFmtId="178" fontId="5" fillId="0" borderId="41" xfId="1" applyNumberFormat="1" applyFont="1" applyBorder="1" applyAlignment="1">
      <alignment vertical="center"/>
    </xf>
    <xf numFmtId="178" fontId="9" fillId="0" borderId="41" xfId="1" applyNumberFormat="1" applyFont="1" applyBorder="1" applyAlignment="1" applyProtection="1">
      <alignment vertical="center"/>
      <protection locked="0"/>
    </xf>
    <xf numFmtId="178" fontId="9" fillId="0" borderId="37" xfId="1" applyNumberFormat="1" applyFont="1" applyBorder="1" applyAlignment="1" applyProtection="1">
      <alignment vertical="center"/>
      <protection locked="0"/>
    </xf>
    <xf numFmtId="178" fontId="5" fillId="0" borderId="45" xfId="1" applyNumberFormat="1" applyFont="1" applyBorder="1" applyAlignment="1">
      <alignment vertical="center"/>
    </xf>
    <xf numFmtId="178" fontId="5" fillId="0" borderId="46" xfId="1" applyNumberFormat="1" applyFont="1" applyBorder="1" applyAlignment="1">
      <alignment vertical="center"/>
    </xf>
    <xf numFmtId="178" fontId="5" fillId="0" borderId="43" xfId="1" applyNumberFormat="1" applyFont="1" applyBorder="1" applyAlignment="1">
      <alignment vertical="center"/>
    </xf>
    <xf numFmtId="178" fontId="9" fillId="0" borderId="43" xfId="1" applyNumberFormat="1" applyFont="1" applyBorder="1" applyAlignment="1" applyProtection="1">
      <alignment vertical="center"/>
      <protection locked="0"/>
    </xf>
    <xf numFmtId="178" fontId="9" fillId="0" borderId="44" xfId="1" applyNumberFormat="1" applyFont="1" applyBorder="1" applyAlignment="1" applyProtection="1">
      <alignment vertical="center"/>
      <protection locked="0"/>
    </xf>
    <xf numFmtId="178" fontId="9" fillId="0" borderId="0" xfId="1" applyNumberFormat="1" applyFont="1" applyAlignment="1" applyProtection="1">
      <alignment vertical="center"/>
      <protection locked="0"/>
    </xf>
    <xf numFmtId="178" fontId="5" fillId="0" borderId="11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178" fontId="5" fillId="0" borderId="28" xfId="0" applyNumberFormat="1" applyFont="1" applyBorder="1" applyAlignment="1">
      <alignment vertical="center"/>
    </xf>
    <xf numFmtId="178" fontId="5" fillId="0" borderId="29" xfId="0" applyNumberFormat="1" applyFont="1" applyBorder="1" applyAlignment="1">
      <alignment vertical="center"/>
    </xf>
    <xf numFmtId="178" fontId="5" fillId="0" borderId="33" xfId="0" applyNumberFormat="1" applyFont="1" applyBorder="1" applyAlignment="1">
      <alignment vertical="center"/>
    </xf>
    <xf numFmtId="178" fontId="5" fillId="0" borderId="37" xfId="0" applyNumberFormat="1" applyFont="1" applyBorder="1" applyAlignment="1">
      <alignment vertical="center"/>
    </xf>
    <xf numFmtId="178" fontId="5" fillId="0" borderId="44" xfId="0" applyNumberFormat="1" applyFont="1" applyBorder="1" applyAlignment="1">
      <alignment vertical="center"/>
    </xf>
    <xf numFmtId="178" fontId="8" fillId="0" borderId="5" xfId="1" applyNumberFormat="1" applyFont="1" applyBorder="1" applyAlignment="1">
      <alignment horizontal="center" vertical="center"/>
    </xf>
    <xf numFmtId="178" fontId="8" fillId="0" borderId="6" xfId="1" applyNumberFormat="1" applyFont="1" applyBorder="1" applyAlignment="1">
      <alignment horizontal="center" vertical="center"/>
    </xf>
    <xf numFmtId="178" fontId="8" fillId="0" borderId="8" xfId="1" applyNumberFormat="1" applyFont="1" applyBorder="1" applyAlignment="1">
      <alignment horizontal="center" vertical="center"/>
    </xf>
    <xf numFmtId="178" fontId="5" fillId="0" borderId="22" xfId="1" applyNumberFormat="1" applyFont="1" applyBorder="1" applyAlignment="1">
      <alignment horizontal="center" vertical="center" wrapText="1"/>
    </xf>
    <xf numFmtId="178" fontId="8" fillId="0" borderId="13" xfId="1" applyNumberFormat="1" applyFont="1" applyBorder="1" applyAlignment="1">
      <alignment horizontal="center" vertical="center"/>
    </xf>
    <xf numFmtId="178" fontId="8" fillId="0" borderId="14" xfId="1" applyNumberFormat="1" applyFont="1" applyBorder="1" applyAlignment="1">
      <alignment horizontal="center" vertical="center"/>
    </xf>
    <xf numFmtId="178" fontId="5" fillId="0" borderId="21" xfId="1" applyNumberFormat="1" applyFont="1" applyBorder="1" applyAlignment="1">
      <alignment horizontal="center" vertical="center"/>
    </xf>
    <xf numFmtId="178" fontId="5" fillId="0" borderId="56" xfId="1" applyNumberFormat="1" applyFont="1" applyBorder="1" applyAlignment="1">
      <alignment horizontal="center" vertical="center"/>
    </xf>
    <xf numFmtId="178" fontId="5" fillId="0" borderId="23" xfId="1" applyNumberFormat="1" applyFont="1" applyBorder="1" applyAlignment="1">
      <alignment horizontal="center" vertical="center"/>
    </xf>
    <xf numFmtId="178" fontId="5" fillId="0" borderId="26" xfId="1" applyNumberFormat="1" applyFont="1" applyBorder="1" applyAlignment="1">
      <alignment horizontal="center" vertical="center"/>
    </xf>
    <xf numFmtId="178" fontId="5" fillId="0" borderId="54" xfId="1" applyNumberFormat="1" applyFont="1" applyBorder="1" applyAlignment="1">
      <alignment horizontal="center" vertical="center"/>
    </xf>
    <xf numFmtId="178" fontId="5" fillId="0" borderId="19" xfId="1" applyNumberFormat="1" applyFont="1" applyBorder="1" applyAlignment="1">
      <alignment horizontal="center" vertical="center"/>
    </xf>
    <xf numFmtId="178" fontId="5" fillId="0" borderId="53" xfId="1" applyNumberFormat="1" applyFont="1" applyBorder="1" applyAlignment="1">
      <alignment horizontal="center" vertical="center"/>
    </xf>
    <xf numFmtId="178" fontId="5" fillId="0" borderId="11" xfId="1" quotePrefix="1" applyNumberFormat="1" applyFont="1" applyBorder="1" applyAlignment="1">
      <alignment horizontal="center" vertical="center"/>
    </xf>
    <xf numFmtId="178" fontId="5" fillId="0" borderId="28" xfId="1" applyNumberFormat="1" applyFont="1" applyBorder="1" applyAlignment="1">
      <alignment horizontal="center" vertical="center"/>
    </xf>
    <xf numFmtId="178" fontId="5" fillId="0" borderId="54" xfId="1" applyNumberFormat="1" applyFont="1" applyBorder="1" applyAlignment="1">
      <alignment horizontal="center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0" xfId="1" applyNumberFormat="1" applyFont="1" applyAlignment="1">
      <alignment horizontal="right" vertical="center"/>
    </xf>
    <xf numFmtId="178" fontId="9" fillId="0" borderId="28" xfId="1" applyNumberFormat="1" applyFont="1" applyBorder="1" applyAlignment="1">
      <alignment vertical="center"/>
    </xf>
    <xf numFmtId="178" fontId="9" fillId="0" borderId="0" xfId="1" applyNumberFormat="1" applyFont="1" applyAlignment="1">
      <alignment horizontal="right" vertical="center"/>
    </xf>
    <xf numFmtId="178" fontId="9" fillId="0" borderId="29" xfId="1" applyNumberFormat="1" applyFont="1" applyBorder="1" applyAlignment="1">
      <alignment vertical="center"/>
    </xf>
    <xf numFmtId="178" fontId="9" fillId="0" borderId="20" xfId="1" applyNumberFormat="1" applyFont="1" applyBorder="1" applyAlignment="1">
      <alignment horizontal="right" vertical="center"/>
    </xf>
    <xf numFmtId="178" fontId="9" fillId="0" borderId="18" xfId="1" applyNumberFormat="1" applyFont="1" applyBorder="1" applyAlignment="1">
      <alignment horizontal="right" vertical="center"/>
    </xf>
    <xf numFmtId="178" fontId="9" fillId="0" borderId="11" xfId="1" applyNumberFormat="1" applyFont="1" applyBorder="1" applyAlignment="1">
      <alignment horizontal="right" vertical="center"/>
    </xf>
    <xf numFmtId="178" fontId="9" fillId="0" borderId="54" xfId="1" applyNumberFormat="1" applyFont="1" applyBorder="1" applyAlignment="1">
      <alignment horizontal="right" vertical="center"/>
    </xf>
    <xf numFmtId="178" fontId="9" fillId="0" borderId="53" xfId="1" applyNumberFormat="1" applyFont="1" applyBorder="1" applyAlignment="1">
      <alignment horizontal="right" vertical="center"/>
    </xf>
    <xf numFmtId="178" fontId="5" fillId="0" borderId="57" xfId="1" applyNumberFormat="1" applyFont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8" fontId="5" fillId="0" borderId="1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center" vertical="center"/>
    </xf>
    <xf numFmtId="178" fontId="5" fillId="0" borderId="48" xfId="0" applyNumberFormat="1" applyFont="1" applyBorder="1" applyAlignment="1">
      <alignment horizontal="center" vertical="center"/>
    </xf>
    <xf numFmtId="178" fontId="5" fillId="0" borderId="49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8" fontId="5" fillId="0" borderId="50" xfId="0" applyNumberFormat="1" applyFont="1" applyBorder="1" applyAlignment="1">
      <alignment horizontal="center" vertical="center"/>
    </xf>
    <xf numFmtId="178" fontId="5" fillId="0" borderId="19" xfId="0" applyNumberFormat="1" applyFont="1" applyBorder="1" applyAlignment="1">
      <alignment horizontal="center" vertical="center"/>
    </xf>
    <xf numFmtId="178" fontId="5" fillId="0" borderId="51" xfId="0" applyNumberFormat="1" applyFont="1" applyBorder="1" applyAlignment="1">
      <alignment horizontal="center" vertical="center"/>
    </xf>
    <xf numFmtId="178" fontId="5" fillId="0" borderId="52" xfId="0" applyNumberFormat="1" applyFont="1" applyBorder="1" applyAlignment="1">
      <alignment horizontal="center" vertical="center"/>
    </xf>
    <xf numFmtId="178" fontId="5" fillId="0" borderId="18" xfId="0" applyNumberFormat="1" applyFont="1" applyBorder="1" applyAlignment="1">
      <alignment horizontal="center" vertical="center"/>
    </xf>
    <xf numFmtId="178" fontId="5" fillId="0" borderId="53" xfId="0" applyNumberFormat="1" applyFont="1" applyBorder="1" applyAlignment="1">
      <alignment horizontal="center" vertical="center"/>
    </xf>
    <xf numFmtId="178" fontId="5" fillId="0" borderId="22" xfId="0" applyNumberFormat="1" applyFont="1" applyBorder="1" applyAlignment="1">
      <alignment horizontal="center" vertical="center"/>
    </xf>
    <xf numFmtId="178" fontId="5" fillId="0" borderId="24" xfId="0" applyNumberFormat="1" applyFont="1" applyBorder="1" applyAlignment="1">
      <alignment horizontal="center" vertical="center"/>
    </xf>
    <xf numFmtId="178" fontId="5" fillId="0" borderId="25" xfId="0" applyNumberFormat="1" applyFont="1" applyBorder="1" applyAlignment="1">
      <alignment horizontal="center" vertical="center" wrapText="1"/>
    </xf>
    <xf numFmtId="178" fontId="5" fillId="0" borderId="23" xfId="0" applyNumberFormat="1" applyFont="1" applyBorder="1" applyAlignment="1">
      <alignment horizontal="center" vertical="center" wrapText="1"/>
    </xf>
    <xf numFmtId="178" fontId="5" fillId="0" borderId="28" xfId="0" applyNumberFormat="1" applyFont="1" applyBorder="1" applyAlignment="1">
      <alignment horizontal="center" vertical="center"/>
    </xf>
    <xf numFmtId="178" fontId="5" fillId="0" borderId="23" xfId="0" applyNumberFormat="1" applyFont="1" applyBorder="1" applyAlignment="1">
      <alignment horizontal="center" vertical="center" shrinkToFit="1"/>
    </xf>
    <xf numFmtId="178" fontId="8" fillId="0" borderId="17" xfId="0" applyNumberFormat="1" applyFont="1" applyBorder="1" applyAlignment="1">
      <alignment horizontal="center" vertical="center"/>
    </xf>
    <xf numFmtId="178" fontId="8" fillId="0" borderId="30" xfId="0" applyNumberFormat="1" applyFont="1" applyBorder="1" applyAlignment="1">
      <alignment vertical="center" wrapText="1"/>
    </xf>
    <xf numFmtId="178" fontId="8" fillId="0" borderId="29" xfId="0" applyNumberFormat="1" applyFont="1" applyBorder="1" applyAlignment="1">
      <alignment vertical="center" wrapText="1"/>
    </xf>
    <xf numFmtId="178" fontId="5" fillId="0" borderId="19" xfId="0" applyNumberFormat="1" applyFont="1" applyBorder="1" applyAlignment="1">
      <alignment horizontal="center" vertical="center"/>
    </xf>
    <xf numFmtId="178" fontId="5" fillId="0" borderId="20" xfId="0" applyNumberFormat="1" applyFont="1" applyBorder="1" applyAlignment="1">
      <alignment horizontal="center" vertical="center"/>
    </xf>
    <xf numFmtId="178" fontId="8" fillId="0" borderId="55" xfId="0" applyNumberFormat="1" applyFont="1" applyBorder="1" applyAlignment="1">
      <alignment vertical="center" wrapText="1"/>
    </xf>
    <xf numFmtId="178" fontId="5" fillId="0" borderId="54" xfId="0" applyNumberFormat="1" applyFont="1" applyBorder="1" applyAlignment="1">
      <alignment horizontal="center" vertical="center"/>
    </xf>
    <xf numFmtId="178" fontId="8" fillId="0" borderId="53" xfId="0" applyNumberFormat="1" applyFont="1" applyBorder="1" applyAlignment="1">
      <alignment vertical="center" wrapText="1"/>
    </xf>
    <xf numFmtId="178" fontId="5" fillId="0" borderId="17" xfId="0" applyNumberFormat="1" applyFont="1" applyBorder="1" applyAlignment="1">
      <alignment vertical="center"/>
    </xf>
    <xf numFmtId="178" fontId="5" fillId="0" borderId="10" xfId="0" applyNumberFormat="1" applyFont="1" applyBorder="1" applyAlignment="1">
      <alignment vertical="center"/>
    </xf>
    <xf numFmtId="178" fontId="5" fillId="0" borderId="11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8" fontId="5" fillId="0" borderId="28" xfId="0" applyNumberFormat="1" applyFont="1" applyBorder="1" applyAlignment="1">
      <alignment horizontal="right" vertical="center"/>
    </xf>
    <xf numFmtId="178" fontId="9" fillId="0" borderId="11" xfId="0" applyNumberFormat="1" applyFont="1" applyBorder="1" applyAlignment="1">
      <alignment vertical="center"/>
    </xf>
    <xf numFmtId="178" fontId="9" fillId="0" borderId="28" xfId="0" applyNumberFormat="1" applyFont="1" applyBorder="1" applyAlignment="1">
      <alignment vertical="center"/>
    </xf>
    <xf numFmtId="178" fontId="9" fillId="0" borderId="17" xfId="0" applyNumberFormat="1" applyFont="1" applyBorder="1" applyAlignment="1">
      <alignment vertical="center"/>
    </xf>
    <xf numFmtId="178" fontId="9" fillId="0" borderId="10" xfId="0" applyNumberFormat="1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178" fontId="9" fillId="0" borderId="19" xfId="0" applyNumberFormat="1" applyFont="1" applyBorder="1" applyAlignment="1">
      <alignment horizontal="right" vertical="center"/>
    </xf>
    <xf numFmtId="178" fontId="9" fillId="0" borderId="20" xfId="0" applyNumberFormat="1" applyFont="1" applyBorder="1" applyAlignment="1">
      <alignment horizontal="right" vertical="center"/>
    </xf>
    <xf numFmtId="178" fontId="9" fillId="0" borderId="18" xfId="0" applyNumberFormat="1" applyFont="1" applyBorder="1" applyAlignment="1">
      <alignment vertical="center"/>
    </xf>
    <xf numFmtId="178" fontId="9" fillId="0" borderId="54" xfId="0" applyNumberFormat="1" applyFont="1" applyBorder="1" applyAlignment="1">
      <alignment vertical="center"/>
    </xf>
    <xf numFmtId="178" fontId="9" fillId="0" borderId="51" xfId="0" applyNumberFormat="1" applyFont="1" applyBorder="1" applyAlignment="1">
      <alignment vertical="center"/>
    </xf>
    <xf numFmtId="178" fontId="11" fillId="0" borderId="26" xfId="0" applyNumberFormat="1" applyFont="1" applyBorder="1" applyAlignment="1" applyProtection="1">
      <alignment vertical="center"/>
      <protection locked="0"/>
    </xf>
    <xf numFmtId="178" fontId="11" fillId="0" borderId="22" xfId="0" applyNumberFormat="1" applyFont="1" applyBorder="1" applyAlignment="1" applyProtection="1">
      <alignment vertical="center"/>
      <protection locked="0"/>
    </xf>
    <xf numFmtId="178" fontId="5" fillId="0" borderId="26" xfId="0" applyNumberFormat="1" applyFont="1" applyBorder="1" applyAlignment="1" applyProtection="1">
      <alignment vertical="center"/>
      <protection locked="0"/>
    </xf>
    <xf numFmtId="178" fontId="5" fillId="0" borderId="24" xfId="0" applyNumberFormat="1" applyFont="1" applyBorder="1" applyAlignment="1">
      <alignment vertical="center"/>
    </xf>
    <xf numFmtId="178" fontId="5" fillId="0" borderId="25" xfId="0" applyNumberFormat="1" applyFont="1" applyBorder="1" applyAlignment="1">
      <alignment vertical="center"/>
    </xf>
    <xf numFmtId="178" fontId="11" fillId="0" borderId="11" xfId="0" applyNumberFormat="1" applyFont="1" applyBorder="1" applyAlignment="1" applyProtection="1">
      <alignment vertical="center"/>
      <protection locked="0"/>
    </xf>
    <xf numFmtId="178" fontId="11" fillId="0" borderId="28" xfId="0" applyNumberFormat="1" applyFont="1" applyBorder="1" applyAlignment="1" applyProtection="1">
      <alignment vertical="center"/>
      <protection locked="0"/>
    </xf>
    <xf numFmtId="178" fontId="5" fillId="0" borderId="28" xfId="0" applyNumberFormat="1" applyFont="1" applyBorder="1" applyAlignment="1" applyProtection="1">
      <alignment vertical="center"/>
      <protection locked="0"/>
    </xf>
    <xf numFmtId="178" fontId="5" fillId="0" borderId="30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8" fontId="5" fillId="0" borderId="11" xfId="0" applyNumberFormat="1" applyFont="1" applyBorder="1" applyAlignment="1" applyProtection="1">
      <alignment vertical="center"/>
      <protection locked="0"/>
    </xf>
    <xf numFmtId="178" fontId="5" fillId="0" borderId="62" xfId="0" applyNumberFormat="1" applyFont="1" applyBorder="1" applyAlignment="1">
      <alignment vertical="center"/>
    </xf>
    <xf numFmtId="178" fontId="5" fillId="0" borderId="27" xfId="0" applyNumberFormat="1" applyFont="1" applyBorder="1" applyAlignment="1">
      <alignment vertical="center"/>
    </xf>
    <xf numFmtId="178" fontId="5" fillId="0" borderId="59" xfId="0" applyNumberFormat="1" applyFont="1" applyBorder="1" applyAlignment="1">
      <alignment vertical="center"/>
    </xf>
    <xf numFmtId="178" fontId="5" fillId="0" borderId="0" xfId="0" applyNumberFormat="1" applyFont="1" applyAlignment="1" applyProtection="1">
      <alignment vertical="center"/>
      <protection locked="0"/>
    </xf>
    <xf numFmtId="178" fontId="11" fillId="0" borderId="32" xfId="0" applyNumberFormat="1" applyFont="1" applyBorder="1" applyAlignment="1" applyProtection="1">
      <alignment vertical="center"/>
      <protection locked="0"/>
    </xf>
    <xf numFmtId="178" fontId="11" fillId="0" borderId="33" xfId="0" applyNumberFormat="1" applyFont="1" applyBorder="1" applyAlignment="1" applyProtection="1">
      <alignment vertical="center"/>
      <protection locked="0"/>
    </xf>
    <xf numFmtId="178" fontId="5" fillId="0" borderId="32" xfId="0" applyNumberFormat="1" applyFont="1" applyBorder="1" applyAlignment="1" applyProtection="1">
      <alignment vertical="center"/>
      <protection locked="0"/>
    </xf>
    <xf numFmtId="178" fontId="5" fillId="0" borderId="35" xfId="0" applyNumberFormat="1" applyFont="1" applyBorder="1" applyAlignment="1">
      <alignment vertical="center"/>
    </xf>
    <xf numFmtId="178" fontId="5" fillId="0" borderId="39" xfId="0" applyNumberFormat="1" applyFont="1" applyBorder="1" applyAlignment="1">
      <alignment vertical="center"/>
    </xf>
    <xf numFmtId="178" fontId="11" fillId="0" borderId="44" xfId="0" applyNumberFormat="1" applyFont="1" applyBorder="1" applyAlignment="1" applyProtection="1">
      <alignment vertical="center"/>
      <protection locked="0"/>
    </xf>
    <xf numFmtId="178" fontId="5" fillId="0" borderId="43" xfId="0" applyNumberFormat="1" applyFont="1" applyBorder="1" applyAlignment="1" applyProtection="1">
      <alignment vertical="center"/>
      <protection locked="0"/>
    </xf>
    <xf numFmtId="178" fontId="5" fillId="0" borderId="45" xfId="0" applyNumberFormat="1" applyFont="1" applyBorder="1" applyAlignment="1">
      <alignment vertical="center"/>
    </xf>
    <xf numFmtId="178" fontId="5" fillId="0" borderId="42" xfId="0" applyNumberFormat="1" applyFont="1" applyBorder="1" applyAlignment="1">
      <alignment vertical="center"/>
    </xf>
    <xf numFmtId="178" fontId="5" fillId="0" borderId="43" xfId="0" applyNumberFormat="1" applyFont="1" applyBorder="1" applyAlignment="1">
      <alignment vertical="center"/>
    </xf>
    <xf numFmtId="178" fontId="5" fillId="0" borderId="48" xfId="0" applyNumberFormat="1" applyFont="1" applyBorder="1" applyAlignment="1">
      <alignment vertical="center"/>
    </xf>
    <xf numFmtId="178" fontId="5" fillId="0" borderId="0" xfId="0" applyNumberFormat="1" applyFont="1" applyAlignment="1">
      <alignment horizontal="center" vertical="center"/>
    </xf>
    <xf numFmtId="178" fontId="5" fillId="0" borderId="17" xfId="1" applyNumberFormat="1" applyFont="1" applyBorder="1" applyAlignment="1">
      <alignment horizontal="right" vertical="center"/>
    </xf>
    <xf numFmtId="178" fontId="5" fillId="0" borderId="10" xfId="1" applyNumberFormat="1" applyFont="1" applyBorder="1" applyAlignment="1">
      <alignment horizontal="right" vertical="center"/>
    </xf>
    <xf numFmtId="178" fontId="9" fillId="0" borderId="30" xfId="1" applyNumberFormat="1" applyFont="1" applyBorder="1" applyAlignment="1">
      <alignment vertical="center"/>
    </xf>
    <xf numFmtId="178" fontId="9" fillId="0" borderId="55" xfId="1" applyNumberFormat="1" applyFont="1" applyBorder="1" applyAlignment="1">
      <alignment vertical="center"/>
    </xf>
    <xf numFmtId="178" fontId="9" fillId="0" borderId="32" xfId="1" applyNumberFormat="1" applyFont="1" applyBorder="1" applyAlignment="1" applyProtection="1">
      <alignment vertical="center"/>
      <protection locked="0"/>
    </xf>
    <xf numFmtId="178" fontId="9" fillId="0" borderId="33" xfId="1" applyNumberFormat="1" applyFont="1" applyBorder="1" applyAlignment="1" applyProtection="1">
      <alignment vertical="center"/>
      <protection locked="0"/>
    </xf>
    <xf numFmtId="178" fontId="5" fillId="0" borderId="48" xfId="1" applyNumberFormat="1" applyFont="1" applyBorder="1" applyAlignment="1">
      <alignment vertical="center"/>
    </xf>
    <xf numFmtId="178" fontId="5" fillId="0" borderId="2" xfId="1" applyNumberFormat="1" applyFont="1" applyBorder="1" applyAlignment="1">
      <alignment horizontal="center" vertical="center"/>
    </xf>
    <xf numFmtId="178" fontId="5" fillId="0" borderId="48" xfId="1" applyNumberFormat="1" applyFont="1" applyBorder="1" applyAlignment="1">
      <alignment horizontal="center" vertical="center"/>
    </xf>
    <xf numFmtId="178" fontId="5" fillId="0" borderId="50" xfId="1" applyNumberFormat="1" applyFont="1" applyBorder="1" applyAlignment="1">
      <alignment horizontal="center" vertical="center"/>
    </xf>
    <xf numFmtId="178" fontId="8" fillId="0" borderId="56" xfId="1" applyNumberFormat="1" applyFont="1" applyBorder="1" applyAlignment="1">
      <alignment horizontal="center" vertical="center"/>
    </xf>
    <xf numFmtId="178" fontId="8" fillId="0" borderId="56" xfId="1" applyNumberFormat="1" applyFont="1" applyBorder="1" applyAlignment="1">
      <alignment horizontal="center" vertical="center"/>
    </xf>
    <xf numFmtId="178" fontId="5" fillId="0" borderId="60" xfId="1" applyNumberFormat="1" applyFont="1" applyBorder="1" applyAlignment="1">
      <alignment horizontal="center" vertical="center"/>
    </xf>
    <xf numFmtId="178" fontId="5" fillId="0" borderId="18" xfId="1" applyNumberFormat="1" applyFont="1" applyBorder="1" applyAlignment="1">
      <alignment horizontal="center" vertical="center"/>
    </xf>
    <xf numFmtId="178" fontId="5" fillId="0" borderId="51" xfId="1" applyNumberFormat="1" applyFont="1" applyBorder="1" applyAlignment="1">
      <alignment horizontal="center" vertical="center"/>
    </xf>
    <xf numFmtId="178" fontId="8" fillId="0" borderId="19" xfId="1" applyNumberFormat="1" applyFont="1" applyBorder="1" applyAlignment="1">
      <alignment horizontal="center" vertical="center"/>
    </xf>
    <xf numFmtId="178" fontId="8" fillId="0" borderId="51" xfId="1" applyNumberFormat="1" applyFont="1" applyBorder="1" applyAlignment="1">
      <alignment horizontal="center" vertical="center"/>
    </xf>
    <xf numFmtId="178" fontId="8" fillId="0" borderId="12" xfId="1" applyNumberFormat="1" applyFont="1" applyBorder="1" applyAlignment="1">
      <alignment horizontal="center" vertical="center"/>
    </xf>
    <xf numFmtId="178" fontId="8" fillId="0" borderId="16" xfId="1" applyNumberFormat="1" applyFont="1" applyBorder="1" applyAlignment="1">
      <alignment horizontal="center" vertical="center"/>
    </xf>
    <xf numFmtId="178" fontId="5" fillId="0" borderId="52" xfId="1" applyNumberFormat="1" applyFont="1" applyBorder="1" applyAlignment="1">
      <alignment horizontal="center" vertical="center"/>
    </xf>
    <xf numFmtId="178" fontId="5" fillId="0" borderId="25" xfId="1" applyNumberFormat="1" applyFont="1" applyBorder="1" applyAlignment="1">
      <alignment horizontal="center" vertical="center"/>
    </xf>
    <xf numFmtId="178" fontId="5" fillId="0" borderId="22" xfId="1" applyNumberFormat="1" applyFont="1" applyBorder="1" applyAlignment="1">
      <alignment horizontal="center" vertical="center"/>
    </xf>
    <xf numFmtId="178" fontId="5" fillId="0" borderId="30" xfId="1" applyNumberFormat="1" applyFont="1" applyBorder="1" applyAlignment="1">
      <alignment horizontal="center" vertical="center"/>
    </xf>
    <xf numFmtId="178" fontId="5" fillId="0" borderId="28" xfId="1" applyNumberFormat="1" applyFont="1" applyBorder="1" applyAlignment="1">
      <alignment horizontal="center" vertical="center"/>
    </xf>
    <xf numFmtId="178" fontId="8" fillId="0" borderId="28" xfId="1" applyNumberFormat="1" applyFont="1" applyBorder="1" applyAlignment="1">
      <alignment horizontal="center" vertical="center"/>
    </xf>
    <xf numFmtId="178" fontId="11" fillId="0" borderId="25" xfId="1" applyNumberFormat="1" applyFont="1" applyBorder="1" applyAlignment="1" applyProtection="1">
      <alignment vertical="center"/>
      <protection locked="0"/>
    </xf>
    <xf numFmtId="178" fontId="11" fillId="0" borderId="22" xfId="1" applyNumberFormat="1" applyFont="1" applyBorder="1" applyAlignment="1" applyProtection="1">
      <alignment vertical="center"/>
      <protection locked="0"/>
    </xf>
    <xf numFmtId="178" fontId="11" fillId="0" borderId="30" xfId="1" applyNumberFormat="1" applyFont="1" applyBorder="1" applyAlignment="1" applyProtection="1">
      <alignment vertical="center"/>
      <protection locked="0"/>
    </xf>
    <xf numFmtId="178" fontId="11" fillId="0" borderId="28" xfId="1" applyNumberFormat="1" applyFont="1" applyBorder="1" applyAlignment="1" applyProtection="1">
      <alignment vertical="center"/>
      <protection locked="0"/>
    </xf>
    <xf numFmtId="178" fontId="11" fillId="0" borderId="35" xfId="1" applyNumberFormat="1" applyFont="1" applyBorder="1" applyAlignment="1" applyProtection="1">
      <alignment vertical="center"/>
      <protection locked="0"/>
    </xf>
    <xf numFmtId="178" fontId="11" fillId="0" borderId="32" xfId="1" applyNumberFormat="1" applyFont="1" applyBorder="1" applyAlignment="1" applyProtection="1">
      <alignment vertical="center"/>
      <protection locked="0"/>
    </xf>
    <xf numFmtId="178" fontId="11" fillId="0" borderId="40" xfId="1" applyNumberFormat="1" applyFont="1" applyBorder="1" applyAlignment="1" applyProtection="1">
      <alignment vertical="center"/>
      <protection locked="0"/>
    </xf>
    <xf numFmtId="178" fontId="11" fillId="0" borderId="11" xfId="1" applyNumberFormat="1" applyFont="1" applyBorder="1" applyAlignment="1" applyProtection="1">
      <alignment vertical="center"/>
      <protection locked="0"/>
    </xf>
    <xf numFmtId="178" fontId="11" fillId="0" borderId="46" xfId="1" applyNumberFormat="1" applyFont="1" applyBorder="1" applyAlignment="1" applyProtection="1">
      <alignment vertical="center"/>
      <protection locked="0"/>
    </xf>
    <xf numFmtId="178" fontId="11" fillId="0" borderId="44" xfId="1" applyNumberFormat="1" applyFont="1" applyBorder="1" applyAlignment="1" applyProtection="1">
      <alignment vertical="center"/>
      <protection locked="0"/>
    </xf>
    <xf numFmtId="178" fontId="5" fillId="0" borderId="26" xfId="1" applyNumberFormat="1" applyFont="1" applyBorder="1" applyAlignment="1">
      <alignment horizontal="center" vertical="center" wrapText="1"/>
    </xf>
    <xf numFmtId="178" fontId="8" fillId="0" borderId="13" xfId="1" applyNumberFormat="1" applyFont="1" applyBorder="1" applyAlignment="1">
      <alignment horizontal="center" vertical="center"/>
    </xf>
    <xf numFmtId="178" fontId="5" fillId="0" borderId="22" xfId="1" applyNumberFormat="1" applyFont="1" applyBorder="1" applyAlignment="1">
      <alignment horizontal="center" vertical="center"/>
    </xf>
    <xf numFmtId="178" fontId="5" fillId="0" borderId="0" xfId="1" applyNumberFormat="1" applyFont="1" applyAlignment="1">
      <alignment horizontal="center" vertical="center"/>
    </xf>
    <xf numFmtId="178" fontId="8" fillId="0" borderId="11" xfId="1" applyNumberFormat="1" applyFont="1" applyBorder="1" applyAlignment="1">
      <alignment horizontal="center" vertical="center"/>
    </xf>
    <xf numFmtId="178" fontId="9" fillId="0" borderId="54" xfId="1" applyNumberFormat="1" applyFont="1" applyBorder="1" applyAlignment="1">
      <alignment vertical="center"/>
    </xf>
    <xf numFmtId="178" fontId="11" fillId="0" borderId="33" xfId="1" applyNumberFormat="1" applyFont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3DD59E5C-16A3-4858-AB89-1E9AB61B6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200450&#22269;&#27665;&#20581;&#24247;&#20445;&#38522;&#35506;\02&#22269;&#20445;&#36939;&#21942;&#25285;&#24403;\&#9675;&#22269;&#20445;&#12487;&#12540;&#12479;\01-1_&#20107;&#26989;&#29366;&#27841;&#22577;&#21578;&#26360;&#20874;&#23376;&#38306;&#20418;\R&#65302;&#21508;&#34920;\02&#21462;&#12426;&#12414;&#12392;&#12417;\00%20R6&#12487;&#12540;&#12479;&#21462;&#12426;&#12414;&#12392;&#12417;&#29992;&#65288;&#25913;&#35330;&#65289;\&#31532;&#65305;&#34920;.xls" TargetMode="External"/><Relationship Id="rId1" Type="http://schemas.openxmlformats.org/officeDocument/2006/relationships/externalLinkPath" Target="/200450&#22269;&#27665;&#20581;&#24247;&#20445;&#38522;&#35506;/02&#22269;&#20445;&#36939;&#21942;&#25285;&#24403;/&#9675;&#22269;&#20445;&#12487;&#12540;&#12479;/01-1_&#20107;&#26989;&#29366;&#27841;&#22577;&#21578;&#26360;&#20874;&#23376;&#38306;&#20418;/R&#65302;&#21508;&#34920;/02&#21462;&#12426;&#12414;&#12392;&#12417;/00%20R6&#12487;&#12540;&#12479;&#21462;&#12426;&#12414;&#12392;&#12417;&#29992;&#65288;&#25913;&#35330;&#65289;/&#31532;&#6530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９表１"/>
      <sheetName val="９表２"/>
      <sheetName val="９表３"/>
      <sheetName val="９表４"/>
      <sheetName val="９表５"/>
      <sheetName val="９表６"/>
      <sheetName val="９表７"/>
      <sheetName val="９表８"/>
      <sheetName val="９表９"/>
      <sheetName val="９表１０"/>
      <sheetName val="９表１１"/>
      <sheetName val="９表１２"/>
      <sheetName val="９表１３"/>
      <sheetName val="９表１４"/>
      <sheetName val="９表１５"/>
      <sheetName val="９表１６"/>
    </sheetNames>
    <sheetDataSet>
      <sheetData sheetId="0"/>
      <sheetData sheetId="1">
        <row r="13">
          <cell r="M13">
            <v>842710</v>
          </cell>
          <cell r="O13">
            <v>20909841064</v>
          </cell>
        </row>
        <row r="14">
          <cell r="M14">
            <v>460594</v>
          </cell>
          <cell r="O14">
            <v>11492425928</v>
          </cell>
        </row>
        <row r="15">
          <cell r="M15">
            <v>214774</v>
          </cell>
          <cell r="O15">
            <v>5801546785</v>
          </cell>
        </row>
        <row r="16">
          <cell r="M16">
            <v>76698</v>
          </cell>
          <cell r="O16">
            <v>2148425472</v>
          </cell>
        </row>
        <row r="17">
          <cell r="M17">
            <v>195511</v>
          </cell>
          <cell r="O17">
            <v>5167855403</v>
          </cell>
        </row>
        <row r="18">
          <cell r="M18">
            <v>198964</v>
          </cell>
          <cell r="O18">
            <v>4678942980</v>
          </cell>
        </row>
        <row r="19">
          <cell r="M19">
            <v>114195</v>
          </cell>
          <cell r="O19">
            <v>2950347658</v>
          </cell>
        </row>
        <row r="20">
          <cell r="M20">
            <v>156916</v>
          </cell>
          <cell r="O20">
            <v>4053830606</v>
          </cell>
        </row>
        <row r="21">
          <cell r="M21">
            <v>106870</v>
          </cell>
          <cell r="O21">
            <v>2697590914</v>
          </cell>
        </row>
        <row r="22">
          <cell r="M22">
            <v>119111</v>
          </cell>
          <cell r="O22">
            <v>3052265559</v>
          </cell>
        </row>
        <row r="23">
          <cell r="M23">
            <v>51935</v>
          </cell>
          <cell r="O23">
            <v>1297769783</v>
          </cell>
        </row>
        <row r="24">
          <cell r="M24">
            <v>63974</v>
          </cell>
          <cell r="O24">
            <v>1628412848</v>
          </cell>
        </row>
        <row r="25">
          <cell r="M25">
            <v>31571</v>
          </cell>
          <cell r="O25">
            <v>777589204</v>
          </cell>
        </row>
        <row r="26">
          <cell r="M26">
            <v>102159</v>
          </cell>
          <cell r="O26">
            <v>2861416922</v>
          </cell>
        </row>
        <row r="27">
          <cell r="M27">
            <v>26068</v>
          </cell>
          <cell r="O27">
            <v>623876787</v>
          </cell>
        </row>
        <row r="28">
          <cell r="M28">
            <v>76726</v>
          </cell>
          <cell r="O28">
            <v>1917370694</v>
          </cell>
        </row>
        <row r="29">
          <cell r="M29">
            <v>27128</v>
          </cell>
          <cell r="O29">
            <v>733289691</v>
          </cell>
        </row>
        <row r="30">
          <cell r="M30">
            <v>36047</v>
          </cell>
          <cell r="O30">
            <v>878446066</v>
          </cell>
        </row>
        <row r="31">
          <cell r="M31">
            <v>107948</v>
          </cell>
          <cell r="O31">
            <v>2792716222</v>
          </cell>
        </row>
        <row r="32">
          <cell r="M32">
            <v>37539</v>
          </cell>
          <cell r="O32">
            <v>1083549102</v>
          </cell>
        </row>
        <row r="33">
          <cell r="M33">
            <v>19467</v>
          </cell>
          <cell r="O33">
            <v>403093584</v>
          </cell>
        </row>
        <row r="34">
          <cell r="M34">
            <v>26745</v>
          </cell>
          <cell r="O34">
            <v>381266956</v>
          </cell>
        </row>
        <row r="35">
          <cell r="M35">
            <v>85987</v>
          </cell>
          <cell r="O35">
            <v>1679451004</v>
          </cell>
        </row>
      </sheetData>
      <sheetData sheetId="2">
        <row r="13">
          <cell r="D13">
            <v>-8</v>
          </cell>
          <cell r="Q13">
            <v>21026</v>
          </cell>
          <cell r="R13">
            <v>179394027</v>
          </cell>
          <cell r="U13">
            <v>0</v>
          </cell>
          <cell r="V13">
            <v>0</v>
          </cell>
        </row>
        <row r="14">
          <cell r="D14">
            <v>12</v>
          </cell>
          <cell r="Q14">
            <v>9721</v>
          </cell>
          <cell r="R14">
            <v>71233811</v>
          </cell>
          <cell r="U14">
            <v>1</v>
          </cell>
          <cell r="V14">
            <v>15000</v>
          </cell>
        </row>
        <row r="15">
          <cell r="D15">
            <v>92</v>
          </cell>
          <cell r="Q15">
            <v>5766</v>
          </cell>
          <cell r="R15">
            <v>49763449</v>
          </cell>
          <cell r="U15">
            <v>0</v>
          </cell>
          <cell r="V15">
            <v>0</v>
          </cell>
        </row>
        <row r="16">
          <cell r="D16">
            <v>17</v>
          </cell>
          <cell r="Q16">
            <v>1276</v>
          </cell>
          <cell r="R16">
            <v>12703898</v>
          </cell>
          <cell r="U16">
            <v>0</v>
          </cell>
          <cell r="V16">
            <v>0</v>
          </cell>
        </row>
        <row r="17">
          <cell r="D17">
            <v>0</v>
          </cell>
          <cell r="Q17">
            <v>3902</v>
          </cell>
          <cell r="R17">
            <v>44622883</v>
          </cell>
          <cell r="U17">
            <v>0</v>
          </cell>
          <cell r="V17">
            <v>0</v>
          </cell>
        </row>
        <row r="18">
          <cell r="D18">
            <v>16</v>
          </cell>
          <cell r="Q18">
            <v>3663</v>
          </cell>
          <cell r="R18">
            <v>28890709</v>
          </cell>
          <cell r="U18">
            <v>0</v>
          </cell>
          <cell r="V18">
            <v>0</v>
          </cell>
        </row>
        <row r="19">
          <cell r="D19">
            <v>117</v>
          </cell>
          <cell r="Q19">
            <v>3851</v>
          </cell>
          <cell r="R19">
            <v>32554794</v>
          </cell>
          <cell r="U19">
            <v>0</v>
          </cell>
          <cell r="V19">
            <v>0</v>
          </cell>
        </row>
        <row r="20">
          <cell r="D20">
            <v>53</v>
          </cell>
          <cell r="Q20">
            <v>3505</v>
          </cell>
          <cell r="R20">
            <v>31240346</v>
          </cell>
          <cell r="U20">
            <v>0</v>
          </cell>
          <cell r="V20">
            <v>0</v>
          </cell>
        </row>
        <row r="21">
          <cell r="D21">
            <v>16</v>
          </cell>
          <cell r="Q21">
            <v>2332</v>
          </cell>
          <cell r="R21">
            <v>22476553</v>
          </cell>
          <cell r="U21">
            <v>0</v>
          </cell>
          <cell r="V21">
            <v>0</v>
          </cell>
        </row>
        <row r="22">
          <cell r="D22">
            <v>0</v>
          </cell>
          <cell r="Q22">
            <v>2827</v>
          </cell>
          <cell r="R22">
            <v>25279927</v>
          </cell>
          <cell r="U22">
            <v>0</v>
          </cell>
          <cell r="V22">
            <v>0</v>
          </cell>
        </row>
        <row r="23">
          <cell r="D23">
            <v>25</v>
          </cell>
          <cell r="Q23">
            <v>1142</v>
          </cell>
          <cell r="R23">
            <v>9489407</v>
          </cell>
          <cell r="U23">
            <v>0</v>
          </cell>
          <cell r="V23">
            <v>0</v>
          </cell>
        </row>
        <row r="24">
          <cell r="D24">
            <v>2</v>
          </cell>
          <cell r="Q24">
            <v>1490</v>
          </cell>
          <cell r="R24">
            <v>13963503</v>
          </cell>
          <cell r="U24">
            <v>0</v>
          </cell>
          <cell r="V24">
            <v>0</v>
          </cell>
        </row>
        <row r="25">
          <cell r="D25">
            <v>10</v>
          </cell>
          <cell r="Q25">
            <v>734</v>
          </cell>
          <cell r="R25">
            <v>6192126</v>
          </cell>
          <cell r="U25">
            <v>0</v>
          </cell>
          <cell r="V25">
            <v>0</v>
          </cell>
        </row>
        <row r="26">
          <cell r="D26">
            <v>20</v>
          </cell>
          <cell r="Q26">
            <v>2218</v>
          </cell>
          <cell r="R26">
            <v>20585062</v>
          </cell>
          <cell r="U26">
            <v>0</v>
          </cell>
          <cell r="V26">
            <v>0</v>
          </cell>
        </row>
        <row r="27">
          <cell r="D27">
            <v>0</v>
          </cell>
          <cell r="Q27">
            <v>431</v>
          </cell>
          <cell r="R27">
            <v>2747724</v>
          </cell>
          <cell r="U27">
            <v>0</v>
          </cell>
          <cell r="V27">
            <v>0</v>
          </cell>
        </row>
        <row r="28">
          <cell r="D28">
            <v>6</v>
          </cell>
          <cell r="Q28">
            <v>1156</v>
          </cell>
          <cell r="R28">
            <v>8906730</v>
          </cell>
          <cell r="U28">
            <v>0</v>
          </cell>
          <cell r="V28">
            <v>0</v>
          </cell>
        </row>
        <row r="29">
          <cell r="D29">
            <v>3</v>
          </cell>
          <cell r="Q29">
            <v>324</v>
          </cell>
          <cell r="R29">
            <v>3143598</v>
          </cell>
          <cell r="U29">
            <v>0</v>
          </cell>
          <cell r="V29">
            <v>0</v>
          </cell>
        </row>
        <row r="30">
          <cell r="D30">
            <v>0</v>
          </cell>
          <cell r="Q30">
            <v>1013</v>
          </cell>
          <cell r="R30">
            <v>8557061</v>
          </cell>
          <cell r="U30">
            <v>0</v>
          </cell>
          <cell r="V30">
            <v>0</v>
          </cell>
        </row>
        <row r="31">
          <cell r="D31">
            <v>13</v>
          </cell>
          <cell r="Q31">
            <v>2857</v>
          </cell>
          <cell r="R31">
            <v>22090407</v>
          </cell>
          <cell r="U31">
            <v>0</v>
          </cell>
          <cell r="V31">
            <v>0</v>
          </cell>
        </row>
        <row r="32">
          <cell r="D32">
            <v>17</v>
          </cell>
          <cell r="Q32">
            <v>1462</v>
          </cell>
          <cell r="R32">
            <v>9893032</v>
          </cell>
          <cell r="U32">
            <v>0</v>
          </cell>
          <cell r="V32">
            <v>0</v>
          </cell>
        </row>
        <row r="33">
          <cell r="D33">
            <v>0</v>
          </cell>
          <cell r="Q33">
            <v>372</v>
          </cell>
          <cell r="R33">
            <v>2256909</v>
          </cell>
          <cell r="U33">
            <v>0</v>
          </cell>
          <cell r="V33">
            <v>0</v>
          </cell>
        </row>
        <row r="34">
          <cell r="D34">
            <v>0</v>
          </cell>
          <cell r="Q34">
            <v>1179</v>
          </cell>
          <cell r="R34">
            <v>6607813</v>
          </cell>
          <cell r="U34">
            <v>0</v>
          </cell>
          <cell r="V34">
            <v>0</v>
          </cell>
        </row>
        <row r="35">
          <cell r="D35">
            <v>0</v>
          </cell>
          <cell r="Q35">
            <v>2791</v>
          </cell>
          <cell r="R35">
            <v>19046284</v>
          </cell>
          <cell r="U35">
            <v>0</v>
          </cell>
          <cell r="V35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3889-6A17-404C-8CA5-94545274E1BD}">
  <sheetPr>
    <tabColor theme="4"/>
  </sheetPr>
  <dimension ref="B1:AE39"/>
  <sheetViews>
    <sheetView showGridLines="0" tabSelected="1" view="pageBreakPreview" zoomScale="80" zoomScaleNormal="80" zoomScaleSheetLayoutView="80" workbookViewId="0">
      <pane xSplit="3" ySplit="12" topLeftCell="D13" activePane="bottomRight" state="frozen"/>
      <selection activeCell="D2" sqref="D2:O5"/>
      <selection pane="topRight" activeCell="D2" sqref="D2:O5"/>
      <selection pane="bottomLeft" activeCell="D2" sqref="D2:O5"/>
      <selection pane="bottomRight" activeCell="B4" sqref="B4"/>
    </sheetView>
  </sheetViews>
  <sheetFormatPr defaultColWidth="9.69921875" defaultRowHeight="17.100000000000001" customHeight="1"/>
  <cols>
    <col min="1" max="1" width="1.09765625" style="5" customWidth="1"/>
    <col min="2" max="2" width="11.5" style="5" customWidth="1"/>
    <col min="3" max="3" width="9.59765625" style="5" customWidth="1"/>
    <col min="4" max="5" width="13.19921875" style="202" customWidth="1"/>
    <col min="6" max="6" width="22.19921875" style="202" customWidth="1"/>
    <col min="7" max="8" width="13.19921875" style="202" customWidth="1"/>
    <col min="9" max="9" width="22.19921875" style="202" customWidth="1"/>
    <col min="10" max="11" width="16.796875" style="202" customWidth="1"/>
    <col min="12" max="12" width="22.19921875" style="202" customWidth="1"/>
    <col min="13" max="14" width="16.796875" style="202" customWidth="1"/>
    <col min="15" max="15" width="22.19921875" style="202" customWidth="1"/>
    <col min="16" max="16" width="5.09765625" style="12" customWidth="1"/>
    <col min="17" max="17" width="3.59765625" style="5" customWidth="1"/>
    <col min="18" max="255" width="9.69921875" style="5" customWidth="1"/>
    <col min="256" max="256" width="9.69921875" style="5"/>
    <col min="257" max="257" width="1.09765625" style="5" customWidth="1"/>
    <col min="258" max="258" width="11.5" style="5" customWidth="1"/>
    <col min="259" max="259" width="9.59765625" style="5" customWidth="1"/>
    <col min="260" max="261" width="13.19921875" style="5" customWidth="1"/>
    <col min="262" max="262" width="22.19921875" style="5" customWidth="1"/>
    <col min="263" max="264" width="13.19921875" style="5" customWidth="1"/>
    <col min="265" max="265" width="22.19921875" style="5" customWidth="1"/>
    <col min="266" max="267" width="16.796875" style="5" customWidth="1"/>
    <col min="268" max="268" width="22.19921875" style="5" customWidth="1"/>
    <col min="269" max="270" width="16.796875" style="5" customWidth="1"/>
    <col min="271" max="271" width="22.19921875" style="5" customWidth="1"/>
    <col min="272" max="272" width="5.09765625" style="5" customWidth="1"/>
    <col min="273" max="273" width="3.59765625" style="5" customWidth="1"/>
    <col min="274" max="512" width="9.69921875" style="5"/>
    <col min="513" max="513" width="1.09765625" style="5" customWidth="1"/>
    <col min="514" max="514" width="11.5" style="5" customWidth="1"/>
    <col min="515" max="515" width="9.59765625" style="5" customWidth="1"/>
    <col min="516" max="517" width="13.19921875" style="5" customWidth="1"/>
    <col min="518" max="518" width="22.19921875" style="5" customWidth="1"/>
    <col min="519" max="520" width="13.19921875" style="5" customWidth="1"/>
    <col min="521" max="521" width="22.19921875" style="5" customWidth="1"/>
    <col min="522" max="523" width="16.796875" style="5" customWidth="1"/>
    <col min="524" max="524" width="22.19921875" style="5" customWidth="1"/>
    <col min="525" max="526" width="16.796875" style="5" customWidth="1"/>
    <col min="527" max="527" width="22.19921875" style="5" customWidth="1"/>
    <col min="528" max="528" width="5.09765625" style="5" customWidth="1"/>
    <col min="529" max="529" width="3.59765625" style="5" customWidth="1"/>
    <col min="530" max="768" width="9.69921875" style="5"/>
    <col min="769" max="769" width="1.09765625" style="5" customWidth="1"/>
    <col min="770" max="770" width="11.5" style="5" customWidth="1"/>
    <col min="771" max="771" width="9.59765625" style="5" customWidth="1"/>
    <col min="772" max="773" width="13.19921875" style="5" customWidth="1"/>
    <col min="774" max="774" width="22.19921875" style="5" customWidth="1"/>
    <col min="775" max="776" width="13.19921875" style="5" customWidth="1"/>
    <col min="777" max="777" width="22.19921875" style="5" customWidth="1"/>
    <col min="778" max="779" width="16.796875" style="5" customWidth="1"/>
    <col min="780" max="780" width="22.19921875" style="5" customWidth="1"/>
    <col min="781" max="782" width="16.796875" style="5" customWidth="1"/>
    <col min="783" max="783" width="22.19921875" style="5" customWidth="1"/>
    <col min="784" max="784" width="5.09765625" style="5" customWidth="1"/>
    <col min="785" max="785" width="3.59765625" style="5" customWidth="1"/>
    <col min="786" max="1024" width="9.69921875" style="5"/>
    <col min="1025" max="1025" width="1.09765625" style="5" customWidth="1"/>
    <col min="1026" max="1026" width="11.5" style="5" customWidth="1"/>
    <col min="1027" max="1027" width="9.59765625" style="5" customWidth="1"/>
    <col min="1028" max="1029" width="13.19921875" style="5" customWidth="1"/>
    <col min="1030" max="1030" width="22.19921875" style="5" customWidth="1"/>
    <col min="1031" max="1032" width="13.19921875" style="5" customWidth="1"/>
    <col min="1033" max="1033" width="22.19921875" style="5" customWidth="1"/>
    <col min="1034" max="1035" width="16.796875" style="5" customWidth="1"/>
    <col min="1036" max="1036" width="22.19921875" style="5" customWidth="1"/>
    <col min="1037" max="1038" width="16.796875" style="5" customWidth="1"/>
    <col min="1039" max="1039" width="22.19921875" style="5" customWidth="1"/>
    <col min="1040" max="1040" width="5.09765625" style="5" customWidth="1"/>
    <col min="1041" max="1041" width="3.59765625" style="5" customWidth="1"/>
    <col min="1042" max="1280" width="9.69921875" style="5"/>
    <col min="1281" max="1281" width="1.09765625" style="5" customWidth="1"/>
    <col min="1282" max="1282" width="11.5" style="5" customWidth="1"/>
    <col min="1283" max="1283" width="9.59765625" style="5" customWidth="1"/>
    <col min="1284" max="1285" width="13.19921875" style="5" customWidth="1"/>
    <col min="1286" max="1286" width="22.19921875" style="5" customWidth="1"/>
    <col min="1287" max="1288" width="13.19921875" style="5" customWidth="1"/>
    <col min="1289" max="1289" width="22.19921875" style="5" customWidth="1"/>
    <col min="1290" max="1291" width="16.796875" style="5" customWidth="1"/>
    <col min="1292" max="1292" width="22.19921875" style="5" customWidth="1"/>
    <col min="1293" max="1294" width="16.796875" style="5" customWidth="1"/>
    <col min="1295" max="1295" width="22.19921875" style="5" customWidth="1"/>
    <col min="1296" max="1296" width="5.09765625" style="5" customWidth="1"/>
    <col min="1297" max="1297" width="3.59765625" style="5" customWidth="1"/>
    <col min="1298" max="1536" width="9.69921875" style="5"/>
    <col min="1537" max="1537" width="1.09765625" style="5" customWidth="1"/>
    <col min="1538" max="1538" width="11.5" style="5" customWidth="1"/>
    <col min="1539" max="1539" width="9.59765625" style="5" customWidth="1"/>
    <col min="1540" max="1541" width="13.19921875" style="5" customWidth="1"/>
    <col min="1542" max="1542" width="22.19921875" style="5" customWidth="1"/>
    <col min="1543" max="1544" width="13.19921875" style="5" customWidth="1"/>
    <col min="1545" max="1545" width="22.19921875" style="5" customWidth="1"/>
    <col min="1546" max="1547" width="16.796875" style="5" customWidth="1"/>
    <col min="1548" max="1548" width="22.19921875" style="5" customWidth="1"/>
    <col min="1549" max="1550" width="16.796875" style="5" customWidth="1"/>
    <col min="1551" max="1551" width="22.19921875" style="5" customWidth="1"/>
    <col min="1552" max="1552" width="5.09765625" style="5" customWidth="1"/>
    <col min="1553" max="1553" width="3.59765625" style="5" customWidth="1"/>
    <col min="1554" max="1792" width="9.69921875" style="5"/>
    <col min="1793" max="1793" width="1.09765625" style="5" customWidth="1"/>
    <col min="1794" max="1794" width="11.5" style="5" customWidth="1"/>
    <col min="1795" max="1795" width="9.59765625" style="5" customWidth="1"/>
    <col min="1796" max="1797" width="13.19921875" style="5" customWidth="1"/>
    <col min="1798" max="1798" width="22.19921875" style="5" customWidth="1"/>
    <col min="1799" max="1800" width="13.19921875" style="5" customWidth="1"/>
    <col min="1801" max="1801" width="22.19921875" style="5" customWidth="1"/>
    <col min="1802" max="1803" width="16.796875" style="5" customWidth="1"/>
    <col min="1804" max="1804" width="22.19921875" style="5" customWidth="1"/>
    <col min="1805" max="1806" width="16.796875" style="5" customWidth="1"/>
    <col min="1807" max="1807" width="22.19921875" style="5" customWidth="1"/>
    <col min="1808" max="1808" width="5.09765625" style="5" customWidth="1"/>
    <col min="1809" max="1809" width="3.59765625" style="5" customWidth="1"/>
    <col min="1810" max="2048" width="9.69921875" style="5"/>
    <col min="2049" max="2049" width="1.09765625" style="5" customWidth="1"/>
    <col min="2050" max="2050" width="11.5" style="5" customWidth="1"/>
    <col min="2051" max="2051" width="9.59765625" style="5" customWidth="1"/>
    <col min="2052" max="2053" width="13.19921875" style="5" customWidth="1"/>
    <col min="2054" max="2054" width="22.19921875" style="5" customWidth="1"/>
    <col min="2055" max="2056" width="13.19921875" style="5" customWidth="1"/>
    <col min="2057" max="2057" width="22.19921875" style="5" customWidth="1"/>
    <col min="2058" max="2059" width="16.796875" style="5" customWidth="1"/>
    <col min="2060" max="2060" width="22.19921875" style="5" customWidth="1"/>
    <col min="2061" max="2062" width="16.796875" style="5" customWidth="1"/>
    <col min="2063" max="2063" width="22.19921875" style="5" customWidth="1"/>
    <col min="2064" max="2064" width="5.09765625" style="5" customWidth="1"/>
    <col min="2065" max="2065" width="3.59765625" style="5" customWidth="1"/>
    <col min="2066" max="2304" width="9.69921875" style="5"/>
    <col min="2305" max="2305" width="1.09765625" style="5" customWidth="1"/>
    <col min="2306" max="2306" width="11.5" style="5" customWidth="1"/>
    <col min="2307" max="2307" width="9.59765625" style="5" customWidth="1"/>
    <col min="2308" max="2309" width="13.19921875" style="5" customWidth="1"/>
    <col min="2310" max="2310" width="22.19921875" style="5" customWidth="1"/>
    <col min="2311" max="2312" width="13.19921875" style="5" customWidth="1"/>
    <col min="2313" max="2313" width="22.19921875" style="5" customWidth="1"/>
    <col min="2314" max="2315" width="16.796875" style="5" customWidth="1"/>
    <col min="2316" max="2316" width="22.19921875" style="5" customWidth="1"/>
    <col min="2317" max="2318" width="16.796875" style="5" customWidth="1"/>
    <col min="2319" max="2319" width="22.19921875" style="5" customWidth="1"/>
    <col min="2320" max="2320" width="5.09765625" style="5" customWidth="1"/>
    <col min="2321" max="2321" width="3.59765625" style="5" customWidth="1"/>
    <col min="2322" max="2560" width="9.69921875" style="5"/>
    <col min="2561" max="2561" width="1.09765625" style="5" customWidth="1"/>
    <col min="2562" max="2562" width="11.5" style="5" customWidth="1"/>
    <col min="2563" max="2563" width="9.59765625" style="5" customWidth="1"/>
    <col min="2564" max="2565" width="13.19921875" style="5" customWidth="1"/>
    <col min="2566" max="2566" width="22.19921875" style="5" customWidth="1"/>
    <col min="2567" max="2568" width="13.19921875" style="5" customWidth="1"/>
    <col min="2569" max="2569" width="22.19921875" style="5" customWidth="1"/>
    <col min="2570" max="2571" width="16.796875" style="5" customWidth="1"/>
    <col min="2572" max="2572" width="22.19921875" style="5" customWidth="1"/>
    <col min="2573" max="2574" width="16.796875" style="5" customWidth="1"/>
    <col min="2575" max="2575" width="22.19921875" style="5" customWidth="1"/>
    <col min="2576" max="2576" width="5.09765625" style="5" customWidth="1"/>
    <col min="2577" max="2577" width="3.59765625" style="5" customWidth="1"/>
    <col min="2578" max="2816" width="9.69921875" style="5"/>
    <col min="2817" max="2817" width="1.09765625" style="5" customWidth="1"/>
    <col min="2818" max="2818" width="11.5" style="5" customWidth="1"/>
    <col min="2819" max="2819" width="9.59765625" style="5" customWidth="1"/>
    <col min="2820" max="2821" width="13.19921875" style="5" customWidth="1"/>
    <col min="2822" max="2822" width="22.19921875" style="5" customWidth="1"/>
    <col min="2823" max="2824" width="13.19921875" style="5" customWidth="1"/>
    <col min="2825" max="2825" width="22.19921875" style="5" customWidth="1"/>
    <col min="2826" max="2827" width="16.796875" style="5" customWidth="1"/>
    <col min="2828" max="2828" width="22.19921875" style="5" customWidth="1"/>
    <col min="2829" max="2830" width="16.796875" style="5" customWidth="1"/>
    <col min="2831" max="2831" width="22.19921875" style="5" customWidth="1"/>
    <col min="2832" max="2832" width="5.09765625" style="5" customWidth="1"/>
    <col min="2833" max="2833" width="3.59765625" style="5" customWidth="1"/>
    <col min="2834" max="3072" width="9.69921875" style="5"/>
    <col min="3073" max="3073" width="1.09765625" style="5" customWidth="1"/>
    <col min="3074" max="3074" width="11.5" style="5" customWidth="1"/>
    <col min="3075" max="3075" width="9.59765625" style="5" customWidth="1"/>
    <col min="3076" max="3077" width="13.19921875" style="5" customWidth="1"/>
    <col min="3078" max="3078" width="22.19921875" style="5" customWidth="1"/>
    <col min="3079" max="3080" width="13.19921875" style="5" customWidth="1"/>
    <col min="3081" max="3081" width="22.19921875" style="5" customWidth="1"/>
    <col min="3082" max="3083" width="16.796875" style="5" customWidth="1"/>
    <col min="3084" max="3084" width="22.19921875" style="5" customWidth="1"/>
    <col min="3085" max="3086" width="16.796875" style="5" customWidth="1"/>
    <col min="3087" max="3087" width="22.19921875" style="5" customWidth="1"/>
    <col min="3088" max="3088" width="5.09765625" style="5" customWidth="1"/>
    <col min="3089" max="3089" width="3.59765625" style="5" customWidth="1"/>
    <col min="3090" max="3328" width="9.69921875" style="5"/>
    <col min="3329" max="3329" width="1.09765625" style="5" customWidth="1"/>
    <col min="3330" max="3330" width="11.5" style="5" customWidth="1"/>
    <col min="3331" max="3331" width="9.59765625" style="5" customWidth="1"/>
    <col min="3332" max="3333" width="13.19921875" style="5" customWidth="1"/>
    <col min="3334" max="3334" width="22.19921875" style="5" customWidth="1"/>
    <col min="3335" max="3336" width="13.19921875" style="5" customWidth="1"/>
    <col min="3337" max="3337" width="22.19921875" style="5" customWidth="1"/>
    <col min="3338" max="3339" width="16.796875" style="5" customWidth="1"/>
    <col min="3340" max="3340" width="22.19921875" style="5" customWidth="1"/>
    <col min="3341" max="3342" width="16.796875" style="5" customWidth="1"/>
    <col min="3343" max="3343" width="22.19921875" style="5" customWidth="1"/>
    <col min="3344" max="3344" width="5.09765625" style="5" customWidth="1"/>
    <col min="3345" max="3345" width="3.59765625" style="5" customWidth="1"/>
    <col min="3346" max="3584" width="9.69921875" style="5"/>
    <col min="3585" max="3585" width="1.09765625" style="5" customWidth="1"/>
    <col min="3586" max="3586" width="11.5" style="5" customWidth="1"/>
    <col min="3587" max="3587" width="9.59765625" style="5" customWidth="1"/>
    <col min="3588" max="3589" width="13.19921875" style="5" customWidth="1"/>
    <col min="3590" max="3590" width="22.19921875" style="5" customWidth="1"/>
    <col min="3591" max="3592" width="13.19921875" style="5" customWidth="1"/>
    <col min="3593" max="3593" width="22.19921875" style="5" customWidth="1"/>
    <col min="3594" max="3595" width="16.796875" style="5" customWidth="1"/>
    <col min="3596" max="3596" width="22.19921875" style="5" customWidth="1"/>
    <col min="3597" max="3598" width="16.796875" style="5" customWidth="1"/>
    <col min="3599" max="3599" width="22.19921875" style="5" customWidth="1"/>
    <col min="3600" max="3600" width="5.09765625" style="5" customWidth="1"/>
    <col min="3601" max="3601" width="3.59765625" style="5" customWidth="1"/>
    <col min="3602" max="3840" width="9.69921875" style="5"/>
    <col min="3841" max="3841" width="1.09765625" style="5" customWidth="1"/>
    <col min="3842" max="3842" width="11.5" style="5" customWidth="1"/>
    <col min="3843" max="3843" width="9.59765625" style="5" customWidth="1"/>
    <col min="3844" max="3845" width="13.19921875" style="5" customWidth="1"/>
    <col min="3846" max="3846" width="22.19921875" style="5" customWidth="1"/>
    <col min="3847" max="3848" width="13.19921875" style="5" customWidth="1"/>
    <col min="3849" max="3849" width="22.19921875" style="5" customWidth="1"/>
    <col min="3850" max="3851" width="16.796875" style="5" customWidth="1"/>
    <col min="3852" max="3852" width="22.19921875" style="5" customWidth="1"/>
    <col min="3853" max="3854" width="16.796875" style="5" customWidth="1"/>
    <col min="3855" max="3855" width="22.19921875" style="5" customWidth="1"/>
    <col min="3856" max="3856" width="5.09765625" style="5" customWidth="1"/>
    <col min="3857" max="3857" width="3.59765625" style="5" customWidth="1"/>
    <col min="3858" max="4096" width="9.69921875" style="5"/>
    <col min="4097" max="4097" width="1.09765625" style="5" customWidth="1"/>
    <col min="4098" max="4098" width="11.5" style="5" customWidth="1"/>
    <col min="4099" max="4099" width="9.59765625" style="5" customWidth="1"/>
    <col min="4100" max="4101" width="13.19921875" style="5" customWidth="1"/>
    <col min="4102" max="4102" width="22.19921875" style="5" customWidth="1"/>
    <col min="4103" max="4104" width="13.19921875" style="5" customWidth="1"/>
    <col min="4105" max="4105" width="22.19921875" style="5" customWidth="1"/>
    <col min="4106" max="4107" width="16.796875" style="5" customWidth="1"/>
    <col min="4108" max="4108" width="22.19921875" style="5" customWidth="1"/>
    <col min="4109" max="4110" width="16.796875" style="5" customWidth="1"/>
    <col min="4111" max="4111" width="22.19921875" style="5" customWidth="1"/>
    <col min="4112" max="4112" width="5.09765625" style="5" customWidth="1"/>
    <col min="4113" max="4113" width="3.59765625" style="5" customWidth="1"/>
    <col min="4114" max="4352" width="9.69921875" style="5"/>
    <col min="4353" max="4353" width="1.09765625" style="5" customWidth="1"/>
    <col min="4354" max="4354" width="11.5" style="5" customWidth="1"/>
    <col min="4355" max="4355" width="9.59765625" style="5" customWidth="1"/>
    <col min="4356" max="4357" width="13.19921875" style="5" customWidth="1"/>
    <col min="4358" max="4358" width="22.19921875" style="5" customWidth="1"/>
    <col min="4359" max="4360" width="13.19921875" style="5" customWidth="1"/>
    <col min="4361" max="4361" width="22.19921875" style="5" customWidth="1"/>
    <col min="4362" max="4363" width="16.796875" style="5" customWidth="1"/>
    <col min="4364" max="4364" width="22.19921875" style="5" customWidth="1"/>
    <col min="4365" max="4366" width="16.796875" style="5" customWidth="1"/>
    <col min="4367" max="4367" width="22.19921875" style="5" customWidth="1"/>
    <col min="4368" max="4368" width="5.09765625" style="5" customWidth="1"/>
    <col min="4369" max="4369" width="3.59765625" style="5" customWidth="1"/>
    <col min="4370" max="4608" width="9.69921875" style="5"/>
    <col min="4609" max="4609" width="1.09765625" style="5" customWidth="1"/>
    <col min="4610" max="4610" width="11.5" style="5" customWidth="1"/>
    <col min="4611" max="4611" width="9.59765625" style="5" customWidth="1"/>
    <col min="4612" max="4613" width="13.19921875" style="5" customWidth="1"/>
    <col min="4614" max="4614" width="22.19921875" style="5" customWidth="1"/>
    <col min="4615" max="4616" width="13.19921875" style="5" customWidth="1"/>
    <col min="4617" max="4617" width="22.19921875" style="5" customWidth="1"/>
    <col min="4618" max="4619" width="16.796875" style="5" customWidth="1"/>
    <col min="4620" max="4620" width="22.19921875" style="5" customWidth="1"/>
    <col min="4621" max="4622" width="16.796875" style="5" customWidth="1"/>
    <col min="4623" max="4623" width="22.19921875" style="5" customWidth="1"/>
    <col min="4624" max="4624" width="5.09765625" style="5" customWidth="1"/>
    <col min="4625" max="4625" width="3.59765625" style="5" customWidth="1"/>
    <col min="4626" max="4864" width="9.69921875" style="5"/>
    <col min="4865" max="4865" width="1.09765625" style="5" customWidth="1"/>
    <col min="4866" max="4866" width="11.5" style="5" customWidth="1"/>
    <col min="4867" max="4867" width="9.59765625" style="5" customWidth="1"/>
    <col min="4868" max="4869" width="13.19921875" style="5" customWidth="1"/>
    <col min="4870" max="4870" width="22.19921875" style="5" customWidth="1"/>
    <col min="4871" max="4872" width="13.19921875" style="5" customWidth="1"/>
    <col min="4873" max="4873" width="22.19921875" style="5" customWidth="1"/>
    <col min="4874" max="4875" width="16.796875" style="5" customWidth="1"/>
    <col min="4876" max="4876" width="22.19921875" style="5" customWidth="1"/>
    <col min="4877" max="4878" width="16.796875" style="5" customWidth="1"/>
    <col min="4879" max="4879" width="22.19921875" style="5" customWidth="1"/>
    <col min="4880" max="4880" width="5.09765625" style="5" customWidth="1"/>
    <col min="4881" max="4881" width="3.59765625" style="5" customWidth="1"/>
    <col min="4882" max="5120" width="9.69921875" style="5"/>
    <col min="5121" max="5121" width="1.09765625" style="5" customWidth="1"/>
    <col min="5122" max="5122" width="11.5" style="5" customWidth="1"/>
    <col min="5123" max="5123" width="9.59765625" style="5" customWidth="1"/>
    <col min="5124" max="5125" width="13.19921875" style="5" customWidth="1"/>
    <col min="5126" max="5126" width="22.19921875" style="5" customWidth="1"/>
    <col min="5127" max="5128" width="13.19921875" style="5" customWidth="1"/>
    <col min="5129" max="5129" width="22.19921875" style="5" customWidth="1"/>
    <col min="5130" max="5131" width="16.796875" style="5" customWidth="1"/>
    <col min="5132" max="5132" width="22.19921875" style="5" customWidth="1"/>
    <col min="5133" max="5134" width="16.796875" style="5" customWidth="1"/>
    <col min="5135" max="5135" width="22.19921875" style="5" customWidth="1"/>
    <col min="5136" max="5136" width="5.09765625" style="5" customWidth="1"/>
    <col min="5137" max="5137" width="3.59765625" style="5" customWidth="1"/>
    <col min="5138" max="5376" width="9.69921875" style="5"/>
    <col min="5377" max="5377" width="1.09765625" style="5" customWidth="1"/>
    <col min="5378" max="5378" width="11.5" style="5" customWidth="1"/>
    <col min="5379" max="5379" width="9.59765625" style="5" customWidth="1"/>
    <col min="5380" max="5381" width="13.19921875" style="5" customWidth="1"/>
    <col min="5382" max="5382" width="22.19921875" style="5" customWidth="1"/>
    <col min="5383" max="5384" width="13.19921875" style="5" customWidth="1"/>
    <col min="5385" max="5385" width="22.19921875" style="5" customWidth="1"/>
    <col min="5386" max="5387" width="16.796875" style="5" customWidth="1"/>
    <col min="5388" max="5388" width="22.19921875" style="5" customWidth="1"/>
    <col min="5389" max="5390" width="16.796875" style="5" customWidth="1"/>
    <col min="5391" max="5391" width="22.19921875" style="5" customWidth="1"/>
    <col min="5392" max="5392" width="5.09765625" style="5" customWidth="1"/>
    <col min="5393" max="5393" width="3.59765625" style="5" customWidth="1"/>
    <col min="5394" max="5632" width="9.69921875" style="5"/>
    <col min="5633" max="5633" width="1.09765625" style="5" customWidth="1"/>
    <col min="5634" max="5634" width="11.5" style="5" customWidth="1"/>
    <col min="5635" max="5635" width="9.59765625" style="5" customWidth="1"/>
    <col min="5636" max="5637" width="13.19921875" style="5" customWidth="1"/>
    <col min="5638" max="5638" width="22.19921875" style="5" customWidth="1"/>
    <col min="5639" max="5640" width="13.19921875" style="5" customWidth="1"/>
    <col min="5641" max="5641" width="22.19921875" style="5" customWidth="1"/>
    <col min="5642" max="5643" width="16.796875" style="5" customWidth="1"/>
    <col min="5644" max="5644" width="22.19921875" style="5" customWidth="1"/>
    <col min="5645" max="5646" width="16.796875" style="5" customWidth="1"/>
    <col min="5647" max="5647" width="22.19921875" style="5" customWidth="1"/>
    <col min="5648" max="5648" width="5.09765625" style="5" customWidth="1"/>
    <col min="5649" max="5649" width="3.59765625" style="5" customWidth="1"/>
    <col min="5650" max="5888" width="9.69921875" style="5"/>
    <col min="5889" max="5889" width="1.09765625" style="5" customWidth="1"/>
    <col min="5890" max="5890" width="11.5" style="5" customWidth="1"/>
    <col min="5891" max="5891" width="9.59765625" style="5" customWidth="1"/>
    <col min="5892" max="5893" width="13.19921875" style="5" customWidth="1"/>
    <col min="5894" max="5894" width="22.19921875" style="5" customWidth="1"/>
    <col min="5895" max="5896" width="13.19921875" style="5" customWidth="1"/>
    <col min="5897" max="5897" width="22.19921875" style="5" customWidth="1"/>
    <col min="5898" max="5899" width="16.796875" style="5" customWidth="1"/>
    <col min="5900" max="5900" width="22.19921875" style="5" customWidth="1"/>
    <col min="5901" max="5902" width="16.796875" style="5" customWidth="1"/>
    <col min="5903" max="5903" width="22.19921875" style="5" customWidth="1"/>
    <col min="5904" max="5904" width="5.09765625" style="5" customWidth="1"/>
    <col min="5905" max="5905" width="3.59765625" style="5" customWidth="1"/>
    <col min="5906" max="6144" width="9.69921875" style="5"/>
    <col min="6145" max="6145" width="1.09765625" style="5" customWidth="1"/>
    <col min="6146" max="6146" width="11.5" style="5" customWidth="1"/>
    <col min="6147" max="6147" width="9.59765625" style="5" customWidth="1"/>
    <col min="6148" max="6149" width="13.19921875" style="5" customWidth="1"/>
    <col min="6150" max="6150" width="22.19921875" style="5" customWidth="1"/>
    <col min="6151" max="6152" width="13.19921875" style="5" customWidth="1"/>
    <col min="6153" max="6153" width="22.19921875" style="5" customWidth="1"/>
    <col min="6154" max="6155" width="16.796875" style="5" customWidth="1"/>
    <col min="6156" max="6156" width="22.19921875" style="5" customWidth="1"/>
    <col min="6157" max="6158" width="16.796875" style="5" customWidth="1"/>
    <col min="6159" max="6159" width="22.19921875" style="5" customWidth="1"/>
    <col min="6160" max="6160" width="5.09765625" style="5" customWidth="1"/>
    <col min="6161" max="6161" width="3.59765625" style="5" customWidth="1"/>
    <col min="6162" max="6400" width="9.69921875" style="5"/>
    <col min="6401" max="6401" width="1.09765625" style="5" customWidth="1"/>
    <col min="6402" max="6402" width="11.5" style="5" customWidth="1"/>
    <col min="6403" max="6403" width="9.59765625" style="5" customWidth="1"/>
    <col min="6404" max="6405" width="13.19921875" style="5" customWidth="1"/>
    <col min="6406" max="6406" width="22.19921875" style="5" customWidth="1"/>
    <col min="6407" max="6408" width="13.19921875" style="5" customWidth="1"/>
    <col min="6409" max="6409" width="22.19921875" style="5" customWidth="1"/>
    <col min="6410" max="6411" width="16.796875" style="5" customWidth="1"/>
    <col min="6412" max="6412" width="22.19921875" style="5" customWidth="1"/>
    <col min="6413" max="6414" width="16.796875" style="5" customWidth="1"/>
    <col min="6415" max="6415" width="22.19921875" style="5" customWidth="1"/>
    <col min="6416" max="6416" width="5.09765625" style="5" customWidth="1"/>
    <col min="6417" max="6417" width="3.59765625" style="5" customWidth="1"/>
    <col min="6418" max="6656" width="9.69921875" style="5"/>
    <col min="6657" max="6657" width="1.09765625" style="5" customWidth="1"/>
    <col min="6658" max="6658" width="11.5" style="5" customWidth="1"/>
    <col min="6659" max="6659" width="9.59765625" style="5" customWidth="1"/>
    <col min="6660" max="6661" width="13.19921875" style="5" customWidth="1"/>
    <col min="6662" max="6662" width="22.19921875" style="5" customWidth="1"/>
    <col min="6663" max="6664" width="13.19921875" style="5" customWidth="1"/>
    <col min="6665" max="6665" width="22.19921875" style="5" customWidth="1"/>
    <col min="6666" max="6667" width="16.796875" style="5" customWidth="1"/>
    <col min="6668" max="6668" width="22.19921875" style="5" customWidth="1"/>
    <col min="6669" max="6670" width="16.796875" style="5" customWidth="1"/>
    <col min="6671" max="6671" width="22.19921875" style="5" customWidth="1"/>
    <col min="6672" max="6672" width="5.09765625" style="5" customWidth="1"/>
    <col min="6673" max="6673" width="3.59765625" style="5" customWidth="1"/>
    <col min="6674" max="6912" width="9.69921875" style="5"/>
    <col min="6913" max="6913" width="1.09765625" style="5" customWidth="1"/>
    <col min="6914" max="6914" width="11.5" style="5" customWidth="1"/>
    <col min="6915" max="6915" width="9.59765625" style="5" customWidth="1"/>
    <col min="6916" max="6917" width="13.19921875" style="5" customWidth="1"/>
    <col min="6918" max="6918" width="22.19921875" style="5" customWidth="1"/>
    <col min="6919" max="6920" width="13.19921875" style="5" customWidth="1"/>
    <col min="6921" max="6921" width="22.19921875" style="5" customWidth="1"/>
    <col min="6922" max="6923" width="16.796875" style="5" customWidth="1"/>
    <col min="6924" max="6924" width="22.19921875" style="5" customWidth="1"/>
    <col min="6925" max="6926" width="16.796875" style="5" customWidth="1"/>
    <col min="6927" max="6927" width="22.19921875" style="5" customWidth="1"/>
    <col min="6928" max="6928" width="5.09765625" style="5" customWidth="1"/>
    <col min="6929" max="6929" width="3.59765625" style="5" customWidth="1"/>
    <col min="6930" max="7168" width="9.69921875" style="5"/>
    <col min="7169" max="7169" width="1.09765625" style="5" customWidth="1"/>
    <col min="7170" max="7170" width="11.5" style="5" customWidth="1"/>
    <col min="7171" max="7171" width="9.59765625" style="5" customWidth="1"/>
    <col min="7172" max="7173" width="13.19921875" style="5" customWidth="1"/>
    <col min="7174" max="7174" width="22.19921875" style="5" customWidth="1"/>
    <col min="7175" max="7176" width="13.19921875" style="5" customWidth="1"/>
    <col min="7177" max="7177" width="22.19921875" style="5" customWidth="1"/>
    <col min="7178" max="7179" width="16.796875" style="5" customWidth="1"/>
    <col min="7180" max="7180" width="22.19921875" style="5" customWidth="1"/>
    <col min="7181" max="7182" width="16.796875" style="5" customWidth="1"/>
    <col min="7183" max="7183" width="22.19921875" style="5" customWidth="1"/>
    <col min="7184" max="7184" width="5.09765625" style="5" customWidth="1"/>
    <col min="7185" max="7185" width="3.59765625" style="5" customWidth="1"/>
    <col min="7186" max="7424" width="9.69921875" style="5"/>
    <col min="7425" max="7425" width="1.09765625" style="5" customWidth="1"/>
    <col min="7426" max="7426" width="11.5" style="5" customWidth="1"/>
    <col min="7427" max="7427" width="9.59765625" style="5" customWidth="1"/>
    <col min="7428" max="7429" width="13.19921875" style="5" customWidth="1"/>
    <col min="7430" max="7430" width="22.19921875" style="5" customWidth="1"/>
    <col min="7431" max="7432" width="13.19921875" style="5" customWidth="1"/>
    <col min="7433" max="7433" width="22.19921875" style="5" customWidth="1"/>
    <col min="7434" max="7435" width="16.796875" style="5" customWidth="1"/>
    <col min="7436" max="7436" width="22.19921875" style="5" customWidth="1"/>
    <col min="7437" max="7438" width="16.796875" style="5" customWidth="1"/>
    <col min="7439" max="7439" width="22.19921875" style="5" customWidth="1"/>
    <col min="7440" max="7440" width="5.09765625" style="5" customWidth="1"/>
    <col min="7441" max="7441" width="3.59765625" style="5" customWidth="1"/>
    <col min="7442" max="7680" width="9.69921875" style="5"/>
    <col min="7681" max="7681" width="1.09765625" style="5" customWidth="1"/>
    <col min="7682" max="7682" width="11.5" style="5" customWidth="1"/>
    <col min="7683" max="7683" width="9.59765625" style="5" customWidth="1"/>
    <col min="7684" max="7685" width="13.19921875" style="5" customWidth="1"/>
    <col min="7686" max="7686" width="22.19921875" style="5" customWidth="1"/>
    <col min="7687" max="7688" width="13.19921875" style="5" customWidth="1"/>
    <col min="7689" max="7689" width="22.19921875" style="5" customWidth="1"/>
    <col min="7690" max="7691" width="16.796875" style="5" customWidth="1"/>
    <col min="7692" max="7692" width="22.19921875" style="5" customWidth="1"/>
    <col min="7693" max="7694" width="16.796875" style="5" customWidth="1"/>
    <col min="7695" max="7695" width="22.19921875" style="5" customWidth="1"/>
    <col min="7696" max="7696" width="5.09765625" style="5" customWidth="1"/>
    <col min="7697" max="7697" width="3.59765625" style="5" customWidth="1"/>
    <col min="7698" max="7936" width="9.69921875" style="5"/>
    <col min="7937" max="7937" width="1.09765625" style="5" customWidth="1"/>
    <col min="7938" max="7938" width="11.5" style="5" customWidth="1"/>
    <col min="7939" max="7939" width="9.59765625" style="5" customWidth="1"/>
    <col min="7940" max="7941" width="13.19921875" style="5" customWidth="1"/>
    <col min="7942" max="7942" width="22.19921875" style="5" customWidth="1"/>
    <col min="7943" max="7944" width="13.19921875" style="5" customWidth="1"/>
    <col min="7945" max="7945" width="22.19921875" style="5" customWidth="1"/>
    <col min="7946" max="7947" width="16.796875" style="5" customWidth="1"/>
    <col min="7948" max="7948" width="22.19921875" style="5" customWidth="1"/>
    <col min="7949" max="7950" width="16.796875" style="5" customWidth="1"/>
    <col min="7951" max="7951" width="22.19921875" style="5" customWidth="1"/>
    <col min="7952" max="7952" width="5.09765625" style="5" customWidth="1"/>
    <col min="7953" max="7953" width="3.59765625" style="5" customWidth="1"/>
    <col min="7954" max="8192" width="9.69921875" style="5"/>
    <col min="8193" max="8193" width="1.09765625" style="5" customWidth="1"/>
    <col min="8194" max="8194" width="11.5" style="5" customWidth="1"/>
    <col min="8195" max="8195" width="9.59765625" style="5" customWidth="1"/>
    <col min="8196" max="8197" width="13.19921875" style="5" customWidth="1"/>
    <col min="8198" max="8198" width="22.19921875" style="5" customWidth="1"/>
    <col min="8199" max="8200" width="13.19921875" style="5" customWidth="1"/>
    <col min="8201" max="8201" width="22.19921875" style="5" customWidth="1"/>
    <col min="8202" max="8203" width="16.796875" style="5" customWidth="1"/>
    <col min="8204" max="8204" width="22.19921875" style="5" customWidth="1"/>
    <col min="8205" max="8206" width="16.796875" style="5" customWidth="1"/>
    <col min="8207" max="8207" width="22.19921875" style="5" customWidth="1"/>
    <col min="8208" max="8208" width="5.09765625" style="5" customWidth="1"/>
    <col min="8209" max="8209" width="3.59765625" style="5" customWidth="1"/>
    <col min="8210" max="8448" width="9.69921875" style="5"/>
    <col min="8449" max="8449" width="1.09765625" style="5" customWidth="1"/>
    <col min="8450" max="8450" width="11.5" style="5" customWidth="1"/>
    <col min="8451" max="8451" width="9.59765625" style="5" customWidth="1"/>
    <col min="8452" max="8453" width="13.19921875" style="5" customWidth="1"/>
    <col min="8454" max="8454" width="22.19921875" style="5" customWidth="1"/>
    <col min="8455" max="8456" width="13.19921875" style="5" customWidth="1"/>
    <col min="8457" max="8457" width="22.19921875" style="5" customWidth="1"/>
    <col min="8458" max="8459" width="16.796875" style="5" customWidth="1"/>
    <col min="8460" max="8460" width="22.19921875" style="5" customWidth="1"/>
    <col min="8461" max="8462" width="16.796875" style="5" customWidth="1"/>
    <col min="8463" max="8463" width="22.19921875" style="5" customWidth="1"/>
    <col min="8464" max="8464" width="5.09765625" style="5" customWidth="1"/>
    <col min="8465" max="8465" width="3.59765625" style="5" customWidth="1"/>
    <col min="8466" max="8704" width="9.69921875" style="5"/>
    <col min="8705" max="8705" width="1.09765625" style="5" customWidth="1"/>
    <col min="8706" max="8706" width="11.5" style="5" customWidth="1"/>
    <col min="8707" max="8707" width="9.59765625" style="5" customWidth="1"/>
    <col min="8708" max="8709" width="13.19921875" style="5" customWidth="1"/>
    <col min="8710" max="8710" width="22.19921875" style="5" customWidth="1"/>
    <col min="8711" max="8712" width="13.19921875" style="5" customWidth="1"/>
    <col min="8713" max="8713" width="22.19921875" style="5" customWidth="1"/>
    <col min="8714" max="8715" width="16.796875" style="5" customWidth="1"/>
    <col min="8716" max="8716" width="22.19921875" style="5" customWidth="1"/>
    <col min="8717" max="8718" width="16.796875" style="5" customWidth="1"/>
    <col min="8719" max="8719" width="22.19921875" style="5" customWidth="1"/>
    <col min="8720" max="8720" width="5.09765625" style="5" customWidth="1"/>
    <col min="8721" max="8721" width="3.59765625" style="5" customWidth="1"/>
    <col min="8722" max="8960" width="9.69921875" style="5"/>
    <col min="8961" max="8961" width="1.09765625" style="5" customWidth="1"/>
    <col min="8962" max="8962" width="11.5" style="5" customWidth="1"/>
    <col min="8963" max="8963" width="9.59765625" style="5" customWidth="1"/>
    <col min="8964" max="8965" width="13.19921875" style="5" customWidth="1"/>
    <col min="8966" max="8966" width="22.19921875" style="5" customWidth="1"/>
    <col min="8967" max="8968" width="13.19921875" style="5" customWidth="1"/>
    <col min="8969" max="8969" width="22.19921875" style="5" customWidth="1"/>
    <col min="8970" max="8971" width="16.796875" style="5" customWidth="1"/>
    <col min="8972" max="8972" width="22.19921875" style="5" customWidth="1"/>
    <col min="8973" max="8974" width="16.796875" style="5" customWidth="1"/>
    <col min="8975" max="8975" width="22.19921875" style="5" customWidth="1"/>
    <col min="8976" max="8976" width="5.09765625" style="5" customWidth="1"/>
    <col min="8977" max="8977" width="3.59765625" style="5" customWidth="1"/>
    <col min="8978" max="9216" width="9.69921875" style="5"/>
    <col min="9217" max="9217" width="1.09765625" style="5" customWidth="1"/>
    <col min="9218" max="9218" width="11.5" style="5" customWidth="1"/>
    <col min="9219" max="9219" width="9.59765625" style="5" customWidth="1"/>
    <col min="9220" max="9221" width="13.19921875" style="5" customWidth="1"/>
    <col min="9222" max="9222" width="22.19921875" style="5" customWidth="1"/>
    <col min="9223" max="9224" width="13.19921875" style="5" customWidth="1"/>
    <col min="9225" max="9225" width="22.19921875" style="5" customWidth="1"/>
    <col min="9226" max="9227" width="16.796875" style="5" customWidth="1"/>
    <col min="9228" max="9228" width="22.19921875" style="5" customWidth="1"/>
    <col min="9229" max="9230" width="16.796875" style="5" customWidth="1"/>
    <col min="9231" max="9231" width="22.19921875" style="5" customWidth="1"/>
    <col min="9232" max="9232" width="5.09765625" style="5" customWidth="1"/>
    <col min="9233" max="9233" width="3.59765625" style="5" customWidth="1"/>
    <col min="9234" max="9472" width="9.69921875" style="5"/>
    <col min="9473" max="9473" width="1.09765625" style="5" customWidth="1"/>
    <col min="9474" max="9474" width="11.5" style="5" customWidth="1"/>
    <col min="9475" max="9475" width="9.59765625" style="5" customWidth="1"/>
    <col min="9476" max="9477" width="13.19921875" style="5" customWidth="1"/>
    <col min="9478" max="9478" width="22.19921875" style="5" customWidth="1"/>
    <col min="9479" max="9480" width="13.19921875" style="5" customWidth="1"/>
    <col min="9481" max="9481" width="22.19921875" style="5" customWidth="1"/>
    <col min="9482" max="9483" width="16.796875" style="5" customWidth="1"/>
    <col min="9484" max="9484" width="22.19921875" style="5" customWidth="1"/>
    <col min="9485" max="9486" width="16.796875" style="5" customWidth="1"/>
    <col min="9487" max="9487" width="22.19921875" style="5" customWidth="1"/>
    <col min="9488" max="9488" width="5.09765625" style="5" customWidth="1"/>
    <col min="9489" max="9489" width="3.59765625" style="5" customWidth="1"/>
    <col min="9490" max="9728" width="9.69921875" style="5"/>
    <col min="9729" max="9729" width="1.09765625" style="5" customWidth="1"/>
    <col min="9730" max="9730" width="11.5" style="5" customWidth="1"/>
    <col min="9731" max="9731" width="9.59765625" style="5" customWidth="1"/>
    <col min="9732" max="9733" width="13.19921875" style="5" customWidth="1"/>
    <col min="9734" max="9734" width="22.19921875" style="5" customWidth="1"/>
    <col min="9735" max="9736" width="13.19921875" style="5" customWidth="1"/>
    <col min="9737" max="9737" width="22.19921875" style="5" customWidth="1"/>
    <col min="9738" max="9739" width="16.796875" style="5" customWidth="1"/>
    <col min="9740" max="9740" width="22.19921875" style="5" customWidth="1"/>
    <col min="9741" max="9742" width="16.796875" style="5" customWidth="1"/>
    <col min="9743" max="9743" width="22.19921875" style="5" customWidth="1"/>
    <col min="9744" max="9744" width="5.09765625" style="5" customWidth="1"/>
    <col min="9745" max="9745" width="3.59765625" style="5" customWidth="1"/>
    <col min="9746" max="9984" width="9.69921875" style="5"/>
    <col min="9985" max="9985" width="1.09765625" style="5" customWidth="1"/>
    <col min="9986" max="9986" width="11.5" style="5" customWidth="1"/>
    <col min="9987" max="9987" width="9.59765625" style="5" customWidth="1"/>
    <col min="9988" max="9989" width="13.19921875" style="5" customWidth="1"/>
    <col min="9990" max="9990" width="22.19921875" style="5" customWidth="1"/>
    <col min="9991" max="9992" width="13.19921875" style="5" customWidth="1"/>
    <col min="9993" max="9993" width="22.19921875" style="5" customWidth="1"/>
    <col min="9994" max="9995" width="16.796875" style="5" customWidth="1"/>
    <col min="9996" max="9996" width="22.19921875" style="5" customWidth="1"/>
    <col min="9997" max="9998" width="16.796875" style="5" customWidth="1"/>
    <col min="9999" max="9999" width="22.19921875" style="5" customWidth="1"/>
    <col min="10000" max="10000" width="5.09765625" style="5" customWidth="1"/>
    <col min="10001" max="10001" width="3.59765625" style="5" customWidth="1"/>
    <col min="10002" max="10240" width="9.69921875" style="5"/>
    <col min="10241" max="10241" width="1.09765625" style="5" customWidth="1"/>
    <col min="10242" max="10242" width="11.5" style="5" customWidth="1"/>
    <col min="10243" max="10243" width="9.59765625" style="5" customWidth="1"/>
    <col min="10244" max="10245" width="13.19921875" style="5" customWidth="1"/>
    <col min="10246" max="10246" width="22.19921875" style="5" customWidth="1"/>
    <col min="10247" max="10248" width="13.19921875" style="5" customWidth="1"/>
    <col min="10249" max="10249" width="22.19921875" style="5" customWidth="1"/>
    <col min="10250" max="10251" width="16.796875" style="5" customWidth="1"/>
    <col min="10252" max="10252" width="22.19921875" style="5" customWidth="1"/>
    <col min="10253" max="10254" width="16.796875" style="5" customWidth="1"/>
    <col min="10255" max="10255" width="22.19921875" style="5" customWidth="1"/>
    <col min="10256" max="10256" width="5.09765625" style="5" customWidth="1"/>
    <col min="10257" max="10257" width="3.59765625" style="5" customWidth="1"/>
    <col min="10258" max="10496" width="9.69921875" style="5"/>
    <col min="10497" max="10497" width="1.09765625" style="5" customWidth="1"/>
    <col min="10498" max="10498" width="11.5" style="5" customWidth="1"/>
    <col min="10499" max="10499" width="9.59765625" style="5" customWidth="1"/>
    <col min="10500" max="10501" width="13.19921875" style="5" customWidth="1"/>
    <col min="10502" max="10502" width="22.19921875" style="5" customWidth="1"/>
    <col min="10503" max="10504" width="13.19921875" style="5" customWidth="1"/>
    <col min="10505" max="10505" width="22.19921875" style="5" customWidth="1"/>
    <col min="10506" max="10507" width="16.796875" style="5" customWidth="1"/>
    <col min="10508" max="10508" width="22.19921875" style="5" customWidth="1"/>
    <col min="10509" max="10510" width="16.796875" style="5" customWidth="1"/>
    <col min="10511" max="10511" width="22.19921875" style="5" customWidth="1"/>
    <col min="10512" max="10512" width="5.09765625" style="5" customWidth="1"/>
    <col min="10513" max="10513" width="3.59765625" style="5" customWidth="1"/>
    <col min="10514" max="10752" width="9.69921875" style="5"/>
    <col min="10753" max="10753" width="1.09765625" style="5" customWidth="1"/>
    <col min="10754" max="10754" width="11.5" style="5" customWidth="1"/>
    <col min="10755" max="10755" width="9.59765625" style="5" customWidth="1"/>
    <col min="10756" max="10757" width="13.19921875" style="5" customWidth="1"/>
    <col min="10758" max="10758" width="22.19921875" style="5" customWidth="1"/>
    <col min="10759" max="10760" width="13.19921875" style="5" customWidth="1"/>
    <col min="10761" max="10761" width="22.19921875" style="5" customWidth="1"/>
    <col min="10762" max="10763" width="16.796875" style="5" customWidth="1"/>
    <col min="10764" max="10764" width="22.19921875" style="5" customWidth="1"/>
    <col min="10765" max="10766" width="16.796875" style="5" customWidth="1"/>
    <col min="10767" max="10767" width="22.19921875" style="5" customWidth="1"/>
    <col min="10768" max="10768" width="5.09765625" style="5" customWidth="1"/>
    <col min="10769" max="10769" width="3.59765625" style="5" customWidth="1"/>
    <col min="10770" max="11008" width="9.69921875" style="5"/>
    <col min="11009" max="11009" width="1.09765625" style="5" customWidth="1"/>
    <col min="11010" max="11010" width="11.5" style="5" customWidth="1"/>
    <col min="11011" max="11011" width="9.59765625" style="5" customWidth="1"/>
    <col min="11012" max="11013" width="13.19921875" style="5" customWidth="1"/>
    <col min="11014" max="11014" width="22.19921875" style="5" customWidth="1"/>
    <col min="11015" max="11016" width="13.19921875" style="5" customWidth="1"/>
    <col min="11017" max="11017" width="22.19921875" style="5" customWidth="1"/>
    <col min="11018" max="11019" width="16.796875" style="5" customWidth="1"/>
    <col min="11020" max="11020" width="22.19921875" style="5" customWidth="1"/>
    <col min="11021" max="11022" width="16.796875" style="5" customWidth="1"/>
    <col min="11023" max="11023" width="22.19921875" style="5" customWidth="1"/>
    <col min="11024" max="11024" width="5.09765625" style="5" customWidth="1"/>
    <col min="11025" max="11025" width="3.59765625" style="5" customWidth="1"/>
    <col min="11026" max="11264" width="9.69921875" style="5"/>
    <col min="11265" max="11265" width="1.09765625" style="5" customWidth="1"/>
    <col min="11266" max="11266" width="11.5" style="5" customWidth="1"/>
    <col min="11267" max="11267" width="9.59765625" style="5" customWidth="1"/>
    <col min="11268" max="11269" width="13.19921875" style="5" customWidth="1"/>
    <col min="11270" max="11270" width="22.19921875" style="5" customWidth="1"/>
    <col min="11271" max="11272" width="13.19921875" style="5" customWidth="1"/>
    <col min="11273" max="11273" width="22.19921875" style="5" customWidth="1"/>
    <col min="11274" max="11275" width="16.796875" style="5" customWidth="1"/>
    <col min="11276" max="11276" width="22.19921875" style="5" customWidth="1"/>
    <col min="11277" max="11278" width="16.796875" style="5" customWidth="1"/>
    <col min="11279" max="11279" width="22.19921875" style="5" customWidth="1"/>
    <col min="11280" max="11280" width="5.09765625" style="5" customWidth="1"/>
    <col min="11281" max="11281" width="3.59765625" style="5" customWidth="1"/>
    <col min="11282" max="11520" width="9.69921875" style="5"/>
    <col min="11521" max="11521" width="1.09765625" style="5" customWidth="1"/>
    <col min="11522" max="11522" width="11.5" style="5" customWidth="1"/>
    <col min="11523" max="11523" width="9.59765625" style="5" customWidth="1"/>
    <col min="11524" max="11525" width="13.19921875" style="5" customWidth="1"/>
    <col min="11526" max="11526" width="22.19921875" style="5" customWidth="1"/>
    <col min="11527" max="11528" width="13.19921875" style="5" customWidth="1"/>
    <col min="11529" max="11529" width="22.19921875" style="5" customWidth="1"/>
    <col min="11530" max="11531" width="16.796875" style="5" customWidth="1"/>
    <col min="11532" max="11532" width="22.19921875" style="5" customWidth="1"/>
    <col min="11533" max="11534" width="16.796875" style="5" customWidth="1"/>
    <col min="11535" max="11535" width="22.19921875" style="5" customWidth="1"/>
    <col min="11536" max="11536" width="5.09765625" style="5" customWidth="1"/>
    <col min="11537" max="11537" width="3.59765625" style="5" customWidth="1"/>
    <col min="11538" max="11776" width="9.69921875" style="5"/>
    <col min="11777" max="11777" width="1.09765625" style="5" customWidth="1"/>
    <col min="11778" max="11778" width="11.5" style="5" customWidth="1"/>
    <col min="11779" max="11779" width="9.59765625" style="5" customWidth="1"/>
    <col min="11780" max="11781" width="13.19921875" style="5" customWidth="1"/>
    <col min="11782" max="11782" width="22.19921875" style="5" customWidth="1"/>
    <col min="11783" max="11784" width="13.19921875" style="5" customWidth="1"/>
    <col min="11785" max="11785" width="22.19921875" style="5" customWidth="1"/>
    <col min="11786" max="11787" width="16.796875" style="5" customWidth="1"/>
    <col min="11788" max="11788" width="22.19921875" style="5" customWidth="1"/>
    <col min="11789" max="11790" width="16.796875" style="5" customWidth="1"/>
    <col min="11791" max="11791" width="22.19921875" style="5" customWidth="1"/>
    <col min="11792" max="11792" width="5.09765625" style="5" customWidth="1"/>
    <col min="11793" max="11793" width="3.59765625" style="5" customWidth="1"/>
    <col min="11794" max="12032" width="9.69921875" style="5"/>
    <col min="12033" max="12033" width="1.09765625" style="5" customWidth="1"/>
    <col min="12034" max="12034" width="11.5" style="5" customWidth="1"/>
    <col min="12035" max="12035" width="9.59765625" style="5" customWidth="1"/>
    <col min="12036" max="12037" width="13.19921875" style="5" customWidth="1"/>
    <col min="12038" max="12038" width="22.19921875" style="5" customWidth="1"/>
    <col min="12039" max="12040" width="13.19921875" style="5" customWidth="1"/>
    <col min="12041" max="12041" width="22.19921875" style="5" customWidth="1"/>
    <col min="12042" max="12043" width="16.796875" style="5" customWidth="1"/>
    <col min="12044" max="12044" width="22.19921875" style="5" customWidth="1"/>
    <col min="12045" max="12046" width="16.796875" style="5" customWidth="1"/>
    <col min="12047" max="12047" width="22.19921875" style="5" customWidth="1"/>
    <col min="12048" max="12048" width="5.09765625" style="5" customWidth="1"/>
    <col min="12049" max="12049" width="3.59765625" style="5" customWidth="1"/>
    <col min="12050" max="12288" width="9.69921875" style="5"/>
    <col min="12289" max="12289" width="1.09765625" style="5" customWidth="1"/>
    <col min="12290" max="12290" width="11.5" style="5" customWidth="1"/>
    <col min="12291" max="12291" width="9.59765625" style="5" customWidth="1"/>
    <col min="12292" max="12293" width="13.19921875" style="5" customWidth="1"/>
    <col min="12294" max="12294" width="22.19921875" style="5" customWidth="1"/>
    <col min="12295" max="12296" width="13.19921875" style="5" customWidth="1"/>
    <col min="12297" max="12297" width="22.19921875" style="5" customWidth="1"/>
    <col min="12298" max="12299" width="16.796875" style="5" customWidth="1"/>
    <col min="12300" max="12300" width="22.19921875" style="5" customWidth="1"/>
    <col min="12301" max="12302" width="16.796875" style="5" customWidth="1"/>
    <col min="12303" max="12303" width="22.19921875" style="5" customWidth="1"/>
    <col min="12304" max="12304" width="5.09765625" style="5" customWidth="1"/>
    <col min="12305" max="12305" width="3.59765625" style="5" customWidth="1"/>
    <col min="12306" max="12544" width="9.69921875" style="5"/>
    <col min="12545" max="12545" width="1.09765625" style="5" customWidth="1"/>
    <col min="12546" max="12546" width="11.5" style="5" customWidth="1"/>
    <col min="12547" max="12547" width="9.59765625" style="5" customWidth="1"/>
    <col min="12548" max="12549" width="13.19921875" style="5" customWidth="1"/>
    <col min="12550" max="12550" width="22.19921875" style="5" customWidth="1"/>
    <col min="12551" max="12552" width="13.19921875" style="5" customWidth="1"/>
    <col min="12553" max="12553" width="22.19921875" style="5" customWidth="1"/>
    <col min="12554" max="12555" width="16.796875" style="5" customWidth="1"/>
    <col min="12556" max="12556" width="22.19921875" style="5" customWidth="1"/>
    <col min="12557" max="12558" width="16.796875" style="5" customWidth="1"/>
    <col min="12559" max="12559" width="22.19921875" style="5" customWidth="1"/>
    <col min="12560" max="12560" width="5.09765625" style="5" customWidth="1"/>
    <col min="12561" max="12561" width="3.59765625" style="5" customWidth="1"/>
    <col min="12562" max="12800" width="9.69921875" style="5"/>
    <col min="12801" max="12801" width="1.09765625" style="5" customWidth="1"/>
    <col min="12802" max="12802" width="11.5" style="5" customWidth="1"/>
    <col min="12803" max="12803" width="9.59765625" style="5" customWidth="1"/>
    <col min="12804" max="12805" width="13.19921875" style="5" customWidth="1"/>
    <col min="12806" max="12806" width="22.19921875" style="5" customWidth="1"/>
    <col min="12807" max="12808" width="13.19921875" style="5" customWidth="1"/>
    <col min="12809" max="12809" width="22.19921875" style="5" customWidth="1"/>
    <col min="12810" max="12811" width="16.796875" style="5" customWidth="1"/>
    <col min="12812" max="12812" width="22.19921875" style="5" customWidth="1"/>
    <col min="12813" max="12814" width="16.796875" style="5" customWidth="1"/>
    <col min="12815" max="12815" width="22.19921875" style="5" customWidth="1"/>
    <col min="12816" max="12816" width="5.09765625" style="5" customWidth="1"/>
    <col min="12817" max="12817" width="3.59765625" style="5" customWidth="1"/>
    <col min="12818" max="13056" width="9.69921875" style="5"/>
    <col min="13057" max="13057" width="1.09765625" style="5" customWidth="1"/>
    <col min="13058" max="13058" width="11.5" style="5" customWidth="1"/>
    <col min="13059" max="13059" width="9.59765625" style="5" customWidth="1"/>
    <col min="13060" max="13061" width="13.19921875" style="5" customWidth="1"/>
    <col min="13062" max="13062" width="22.19921875" style="5" customWidth="1"/>
    <col min="13063" max="13064" width="13.19921875" style="5" customWidth="1"/>
    <col min="13065" max="13065" width="22.19921875" style="5" customWidth="1"/>
    <col min="13066" max="13067" width="16.796875" style="5" customWidth="1"/>
    <col min="13068" max="13068" width="22.19921875" style="5" customWidth="1"/>
    <col min="13069" max="13070" width="16.796875" style="5" customWidth="1"/>
    <col min="13071" max="13071" width="22.19921875" style="5" customWidth="1"/>
    <col min="13072" max="13072" width="5.09765625" style="5" customWidth="1"/>
    <col min="13073" max="13073" width="3.59765625" style="5" customWidth="1"/>
    <col min="13074" max="13312" width="9.69921875" style="5"/>
    <col min="13313" max="13313" width="1.09765625" style="5" customWidth="1"/>
    <col min="13314" max="13314" width="11.5" style="5" customWidth="1"/>
    <col min="13315" max="13315" width="9.59765625" style="5" customWidth="1"/>
    <col min="13316" max="13317" width="13.19921875" style="5" customWidth="1"/>
    <col min="13318" max="13318" width="22.19921875" style="5" customWidth="1"/>
    <col min="13319" max="13320" width="13.19921875" style="5" customWidth="1"/>
    <col min="13321" max="13321" width="22.19921875" style="5" customWidth="1"/>
    <col min="13322" max="13323" width="16.796875" style="5" customWidth="1"/>
    <col min="13324" max="13324" width="22.19921875" style="5" customWidth="1"/>
    <col min="13325" max="13326" width="16.796875" style="5" customWidth="1"/>
    <col min="13327" max="13327" width="22.19921875" style="5" customWidth="1"/>
    <col min="13328" max="13328" width="5.09765625" style="5" customWidth="1"/>
    <col min="13329" max="13329" width="3.59765625" style="5" customWidth="1"/>
    <col min="13330" max="13568" width="9.69921875" style="5"/>
    <col min="13569" max="13569" width="1.09765625" style="5" customWidth="1"/>
    <col min="13570" max="13570" width="11.5" style="5" customWidth="1"/>
    <col min="13571" max="13571" width="9.59765625" style="5" customWidth="1"/>
    <col min="13572" max="13573" width="13.19921875" style="5" customWidth="1"/>
    <col min="13574" max="13574" width="22.19921875" style="5" customWidth="1"/>
    <col min="13575" max="13576" width="13.19921875" style="5" customWidth="1"/>
    <col min="13577" max="13577" width="22.19921875" style="5" customWidth="1"/>
    <col min="13578" max="13579" width="16.796875" style="5" customWidth="1"/>
    <col min="13580" max="13580" width="22.19921875" style="5" customWidth="1"/>
    <col min="13581" max="13582" width="16.796875" style="5" customWidth="1"/>
    <col min="13583" max="13583" width="22.19921875" style="5" customWidth="1"/>
    <col min="13584" max="13584" width="5.09765625" style="5" customWidth="1"/>
    <col min="13585" max="13585" width="3.59765625" style="5" customWidth="1"/>
    <col min="13586" max="13824" width="9.69921875" style="5"/>
    <col min="13825" max="13825" width="1.09765625" style="5" customWidth="1"/>
    <col min="13826" max="13826" width="11.5" style="5" customWidth="1"/>
    <col min="13827" max="13827" width="9.59765625" style="5" customWidth="1"/>
    <col min="13828" max="13829" width="13.19921875" style="5" customWidth="1"/>
    <col min="13830" max="13830" width="22.19921875" style="5" customWidth="1"/>
    <col min="13831" max="13832" width="13.19921875" style="5" customWidth="1"/>
    <col min="13833" max="13833" width="22.19921875" style="5" customWidth="1"/>
    <col min="13834" max="13835" width="16.796875" style="5" customWidth="1"/>
    <col min="13836" max="13836" width="22.19921875" style="5" customWidth="1"/>
    <col min="13837" max="13838" width="16.796875" style="5" customWidth="1"/>
    <col min="13839" max="13839" width="22.19921875" style="5" customWidth="1"/>
    <col min="13840" max="13840" width="5.09765625" style="5" customWidth="1"/>
    <col min="13841" max="13841" width="3.59765625" style="5" customWidth="1"/>
    <col min="13842" max="14080" width="9.69921875" style="5"/>
    <col min="14081" max="14081" width="1.09765625" style="5" customWidth="1"/>
    <col min="14082" max="14082" width="11.5" style="5" customWidth="1"/>
    <col min="14083" max="14083" width="9.59765625" style="5" customWidth="1"/>
    <col min="14084" max="14085" width="13.19921875" style="5" customWidth="1"/>
    <col min="14086" max="14086" width="22.19921875" style="5" customWidth="1"/>
    <col min="14087" max="14088" width="13.19921875" style="5" customWidth="1"/>
    <col min="14089" max="14089" width="22.19921875" style="5" customWidth="1"/>
    <col min="14090" max="14091" width="16.796875" style="5" customWidth="1"/>
    <col min="14092" max="14092" width="22.19921875" style="5" customWidth="1"/>
    <col min="14093" max="14094" width="16.796875" style="5" customWidth="1"/>
    <col min="14095" max="14095" width="22.19921875" style="5" customWidth="1"/>
    <col min="14096" max="14096" width="5.09765625" style="5" customWidth="1"/>
    <col min="14097" max="14097" width="3.59765625" style="5" customWidth="1"/>
    <col min="14098" max="14336" width="9.69921875" style="5"/>
    <col min="14337" max="14337" width="1.09765625" style="5" customWidth="1"/>
    <col min="14338" max="14338" width="11.5" style="5" customWidth="1"/>
    <col min="14339" max="14339" width="9.59765625" style="5" customWidth="1"/>
    <col min="14340" max="14341" width="13.19921875" style="5" customWidth="1"/>
    <col min="14342" max="14342" width="22.19921875" style="5" customWidth="1"/>
    <col min="14343" max="14344" width="13.19921875" style="5" customWidth="1"/>
    <col min="14345" max="14345" width="22.19921875" style="5" customWidth="1"/>
    <col min="14346" max="14347" width="16.796875" style="5" customWidth="1"/>
    <col min="14348" max="14348" width="22.19921875" style="5" customWidth="1"/>
    <col min="14349" max="14350" width="16.796875" style="5" customWidth="1"/>
    <col min="14351" max="14351" width="22.19921875" style="5" customWidth="1"/>
    <col min="14352" max="14352" width="5.09765625" style="5" customWidth="1"/>
    <col min="14353" max="14353" width="3.59765625" style="5" customWidth="1"/>
    <col min="14354" max="14592" width="9.69921875" style="5"/>
    <col min="14593" max="14593" width="1.09765625" style="5" customWidth="1"/>
    <col min="14594" max="14594" width="11.5" style="5" customWidth="1"/>
    <col min="14595" max="14595" width="9.59765625" style="5" customWidth="1"/>
    <col min="14596" max="14597" width="13.19921875" style="5" customWidth="1"/>
    <col min="14598" max="14598" width="22.19921875" style="5" customWidth="1"/>
    <col min="14599" max="14600" width="13.19921875" style="5" customWidth="1"/>
    <col min="14601" max="14601" width="22.19921875" style="5" customWidth="1"/>
    <col min="14602" max="14603" width="16.796875" style="5" customWidth="1"/>
    <col min="14604" max="14604" width="22.19921875" style="5" customWidth="1"/>
    <col min="14605" max="14606" width="16.796875" style="5" customWidth="1"/>
    <col min="14607" max="14607" width="22.19921875" style="5" customWidth="1"/>
    <col min="14608" max="14608" width="5.09765625" style="5" customWidth="1"/>
    <col min="14609" max="14609" width="3.59765625" style="5" customWidth="1"/>
    <col min="14610" max="14848" width="9.69921875" style="5"/>
    <col min="14849" max="14849" width="1.09765625" style="5" customWidth="1"/>
    <col min="14850" max="14850" width="11.5" style="5" customWidth="1"/>
    <col min="14851" max="14851" width="9.59765625" style="5" customWidth="1"/>
    <col min="14852" max="14853" width="13.19921875" style="5" customWidth="1"/>
    <col min="14854" max="14854" width="22.19921875" style="5" customWidth="1"/>
    <col min="14855" max="14856" width="13.19921875" style="5" customWidth="1"/>
    <col min="14857" max="14857" width="22.19921875" style="5" customWidth="1"/>
    <col min="14858" max="14859" width="16.796875" style="5" customWidth="1"/>
    <col min="14860" max="14860" width="22.19921875" style="5" customWidth="1"/>
    <col min="14861" max="14862" width="16.796875" style="5" customWidth="1"/>
    <col min="14863" max="14863" width="22.19921875" style="5" customWidth="1"/>
    <col min="14864" max="14864" width="5.09765625" style="5" customWidth="1"/>
    <col min="14865" max="14865" width="3.59765625" style="5" customWidth="1"/>
    <col min="14866" max="15104" width="9.69921875" style="5"/>
    <col min="15105" max="15105" width="1.09765625" style="5" customWidth="1"/>
    <col min="15106" max="15106" width="11.5" style="5" customWidth="1"/>
    <col min="15107" max="15107" width="9.59765625" style="5" customWidth="1"/>
    <col min="15108" max="15109" width="13.19921875" style="5" customWidth="1"/>
    <col min="15110" max="15110" width="22.19921875" style="5" customWidth="1"/>
    <col min="15111" max="15112" width="13.19921875" style="5" customWidth="1"/>
    <col min="15113" max="15113" width="22.19921875" style="5" customWidth="1"/>
    <col min="15114" max="15115" width="16.796875" style="5" customWidth="1"/>
    <col min="15116" max="15116" width="22.19921875" style="5" customWidth="1"/>
    <col min="15117" max="15118" width="16.796875" style="5" customWidth="1"/>
    <col min="15119" max="15119" width="22.19921875" style="5" customWidth="1"/>
    <col min="15120" max="15120" width="5.09765625" style="5" customWidth="1"/>
    <col min="15121" max="15121" width="3.59765625" style="5" customWidth="1"/>
    <col min="15122" max="15360" width="9.69921875" style="5"/>
    <col min="15361" max="15361" width="1.09765625" style="5" customWidth="1"/>
    <col min="15362" max="15362" width="11.5" style="5" customWidth="1"/>
    <col min="15363" max="15363" width="9.59765625" style="5" customWidth="1"/>
    <col min="15364" max="15365" width="13.19921875" style="5" customWidth="1"/>
    <col min="15366" max="15366" width="22.19921875" style="5" customWidth="1"/>
    <col min="15367" max="15368" width="13.19921875" style="5" customWidth="1"/>
    <col min="15369" max="15369" width="22.19921875" style="5" customWidth="1"/>
    <col min="15370" max="15371" width="16.796875" style="5" customWidth="1"/>
    <col min="15372" max="15372" width="22.19921875" style="5" customWidth="1"/>
    <col min="15373" max="15374" width="16.796875" style="5" customWidth="1"/>
    <col min="15375" max="15375" width="22.19921875" style="5" customWidth="1"/>
    <col min="15376" max="15376" width="5.09765625" style="5" customWidth="1"/>
    <col min="15377" max="15377" width="3.59765625" style="5" customWidth="1"/>
    <col min="15378" max="15616" width="9.69921875" style="5"/>
    <col min="15617" max="15617" width="1.09765625" style="5" customWidth="1"/>
    <col min="15618" max="15618" width="11.5" style="5" customWidth="1"/>
    <col min="15619" max="15619" width="9.59765625" style="5" customWidth="1"/>
    <col min="15620" max="15621" width="13.19921875" style="5" customWidth="1"/>
    <col min="15622" max="15622" width="22.19921875" style="5" customWidth="1"/>
    <col min="15623" max="15624" width="13.19921875" style="5" customWidth="1"/>
    <col min="15625" max="15625" width="22.19921875" style="5" customWidth="1"/>
    <col min="15626" max="15627" width="16.796875" style="5" customWidth="1"/>
    <col min="15628" max="15628" width="22.19921875" style="5" customWidth="1"/>
    <col min="15629" max="15630" width="16.796875" style="5" customWidth="1"/>
    <col min="15631" max="15631" width="22.19921875" style="5" customWidth="1"/>
    <col min="15632" max="15632" width="5.09765625" style="5" customWidth="1"/>
    <col min="15633" max="15633" width="3.59765625" style="5" customWidth="1"/>
    <col min="15634" max="15872" width="9.69921875" style="5"/>
    <col min="15873" max="15873" width="1.09765625" style="5" customWidth="1"/>
    <col min="15874" max="15874" width="11.5" style="5" customWidth="1"/>
    <col min="15875" max="15875" width="9.59765625" style="5" customWidth="1"/>
    <col min="15876" max="15877" width="13.19921875" style="5" customWidth="1"/>
    <col min="15878" max="15878" width="22.19921875" style="5" customWidth="1"/>
    <col min="15879" max="15880" width="13.19921875" style="5" customWidth="1"/>
    <col min="15881" max="15881" width="22.19921875" style="5" customWidth="1"/>
    <col min="15882" max="15883" width="16.796875" style="5" customWidth="1"/>
    <col min="15884" max="15884" width="22.19921875" style="5" customWidth="1"/>
    <col min="15885" max="15886" width="16.796875" style="5" customWidth="1"/>
    <col min="15887" max="15887" width="22.19921875" style="5" customWidth="1"/>
    <col min="15888" max="15888" width="5.09765625" style="5" customWidth="1"/>
    <col min="15889" max="15889" width="3.59765625" style="5" customWidth="1"/>
    <col min="15890" max="16128" width="9.69921875" style="5"/>
    <col min="16129" max="16129" width="1.09765625" style="5" customWidth="1"/>
    <col min="16130" max="16130" width="11.5" style="5" customWidth="1"/>
    <col min="16131" max="16131" width="9.59765625" style="5" customWidth="1"/>
    <col min="16132" max="16133" width="13.19921875" style="5" customWidth="1"/>
    <col min="16134" max="16134" width="22.19921875" style="5" customWidth="1"/>
    <col min="16135" max="16136" width="13.19921875" style="5" customWidth="1"/>
    <col min="16137" max="16137" width="22.19921875" style="5" customWidth="1"/>
    <col min="16138" max="16139" width="16.796875" style="5" customWidth="1"/>
    <col min="16140" max="16140" width="22.19921875" style="5" customWidth="1"/>
    <col min="16141" max="16142" width="16.796875" style="5" customWidth="1"/>
    <col min="16143" max="16143" width="22.19921875" style="5" customWidth="1"/>
    <col min="16144" max="16144" width="5.09765625" style="5" customWidth="1"/>
    <col min="16145" max="16145" width="3.59765625" style="5" customWidth="1"/>
    <col min="16146" max="16384" width="9.69921875" style="5"/>
  </cols>
  <sheetData>
    <row r="1" spans="2:31" ht="24" customHeight="1" thickBot="1">
      <c r="B1" s="1" t="s">
        <v>0</v>
      </c>
      <c r="C1" s="2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6" t="s">
        <v>1</v>
      </c>
      <c r="P1" s="4"/>
    </row>
    <row r="2" spans="2:31" ht="20.100000000000001" customHeight="1">
      <c r="B2" s="6"/>
      <c r="C2" s="7"/>
      <c r="D2" s="177" t="s">
        <v>2</v>
      </c>
      <c r="E2" s="178"/>
      <c r="F2" s="178"/>
      <c r="G2" s="178"/>
      <c r="H2" s="178"/>
      <c r="I2" s="179"/>
      <c r="J2" s="180" t="s">
        <v>2</v>
      </c>
      <c r="K2" s="178"/>
      <c r="L2" s="178"/>
      <c r="M2" s="178"/>
      <c r="N2" s="178"/>
      <c r="O2" s="181"/>
      <c r="P2" s="141" t="s">
        <v>3</v>
      </c>
    </row>
    <row r="3" spans="2:31" ht="20.100000000000001" customHeight="1">
      <c r="B3" s="8"/>
      <c r="C3" s="9"/>
      <c r="D3" s="182" t="s">
        <v>4</v>
      </c>
      <c r="E3" s="183"/>
      <c r="F3" s="183"/>
      <c r="G3" s="183"/>
      <c r="H3" s="183"/>
      <c r="I3" s="184"/>
      <c r="J3" s="185" t="s">
        <v>4</v>
      </c>
      <c r="K3" s="183"/>
      <c r="L3" s="183"/>
      <c r="M3" s="183"/>
      <c r="N3" s="183"/>
      <c r="O3" s="186"/>
      <c r="P3" s="142"/>
    </row>
    <row r="4" spans="2:31" ht="20.100000000000001" customHeight="1">
      <c r="B4" s="10" t="s">
        <v>5</v>
      </c>
      <c r="C4" s="9" t="s">
        <v>6</v>
      </c>
      <c r="D4" s="182" t="s">
        <v>7</v>
      </c>
      <c r="E4" s="183"/>
      <c r="F4" s="186"/>
      <c r="G4" s="182" t="s">
        <v>8</v>
      </c>
      <c r="H4" s="183"/>
      <c r="I4" s="184"/>
      <c r="J4" s="185" t="s">
        <v>9</v>
      </c>
      <c r="K4" s="183"/>
      <c r="L4" s="186"/>
      <c r="M4" s="182" t="s">
        <v>10</v>
      </c>
      <c r="N4" s="183"/>
      <c r="O4" s="186"/>
      <c r="P4" s="142"/>
    </row>
    <row r="5" spans="2:31" ht="20.100000000000001" customHeight="1">
      <c r="B5" s="8"/>
      <c r="C5" s="9"/>
      <c r="D5" s="187" t="s">
        <v>11</v>
      </c>
      <c r="E5" s="187" t="s">
        <v>12</v>
      </c>
      <c r="F5" s="187" t="s">
        <v>13</v>
      </c>
      <c r="G5" s="187" t="s">
        <v>11</v>
      </c>
      <c r="H5" s="187" t="s">
        <v>14</v>
      </c>
      <c r="I5" s="188" t="s">
        <v>13</v>
      </c>
      <c r="J5" s="189" t="s">
        <v>11</v>
      </c>
      <c r="K5" s="187" t="s">
        <v>12</v>
      </c>
      <c r="L5" s="187" t="s">
        <v>15</v>
      </c>
      <c r="M5" s="187" t="s">
        <v>11</v>
      </c>
      <c r="N5" s="187" t="s">
        <v>12</v>
      </c>
      <c r="O5" s="187" t="s">
        <v>13</v>
      </c>
      <c r="P5" s="14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2:31" ht="20.100000000000001" customHeight="1">
      <c r="B6" s="13"/>
      <c r="C6" s="14"/>
      <c r="D6" s="190" t="s">
        <v>16</v>
      </c>
      <c r="E6" s="190" t="s">
        <v>17</v>
      </c>
      <c r="F6" s="190" t="s">
        <v>18</v>
      </c>
      <c r="G6" s="190" t="s">
        <v>16</v>
      </c>
      <c r="H6" s="190" t="s">
        <v>19</v>
      </c>
      <c r="I6" s="191" t="s">
        <v>20</v>
      </c>
      <c r="J6" s="192" t="s">
        <v>16</v>
      </c>
      <c r="K6" s="190" t="s">
        <v>17</v>
      </c>
      <c r="L6" s="190" t="s">
        <v>18</v>
      </c>
      <c r="M6" s="190" t="s">
        <v>16</v>
      </c>
      <c r="N6" s="190" t="s">
        <v>17</v>
      </c>
      <c r="O6" s="190" t="s">
        <v>18</v>
      </c>
      <c r="P6" s="14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2:31" ht="17.100000000000001" customHeight="1">
      <c r="B7" s="8"/>
      <c r="C7" s="9"/>
      <c r="D7" s="76"/>
      <c r="E7" s="76"/>
      <c r="F7" s="76"/>
      <c r="G7" s="76"/>
      <c r="H7" s="76"/>
      <c r="I7" s="193"/>
      <c r="J7" s="194"/>
      <c r="K7" s="76"/>
      <c r="L7" s="76"/>
      <c r="M7" s="76"/>
      <c r="N7" s="76"/>
      <c r="O7" s="76"/>
      <c r="P7" s="142"/>
    </row>
    <row r="8" spans="2:31" ht="30" customHeight="1">
      <c r="B8" s="10" t="s">
        <v>21</v>
      </c>
      <c r="C8" s="9" t="s">
        <v>22</v>
      </c>
      <c r="D8" s="76">
        <v>60539</v>
      </c>
      <c r="E8" s="76">
        <v>1086191</v>
      </c>
      <c r="F8" s="76">
        <v>35849149290</v>
      </c>
      <c r="G8" s="76">
        <v>1681815</v>
      </c>
      <c r="H8" s="76">
        <v>2700050</v>
      </c>
      <c r="I8" s="193">
        <v>27392175182</v>
      </c>
      <c r="J8" s="194">
        <v>365213</v>
      </c>
      <c r="K8" s="76">
        <v>648109</v>
      </c>
      <c r="L8" s="76">
        <v>4831299814</v>
      </c>
      <c r="M8" s="76">
        <v>2107567</v>
      </c>
      <c r="N8" s="76">
        <v>4434350</v>
      </c>
      <c r="O8" s="76">
        <v>68072624286</v>
      </c>
      <c r="P8" s="142"/>
    </row>
    <row r="9" spans="2:31" ht="30" customHeight="1">
      <c r="B9" s="10" t="s">
        <v>23</v>
      </c>
      <c r="C9" s="9" t="s">
        <v>22</v>
      </c>
      <c r="D9" s="76">
        <v>59231</v>
      </c>
      <c r="E9" s="76">
        <v>1061240</v>
      </c>
      <c r="F9" s="76">
        <v>34763085164</v>
      </c>
      <c r="G9" s="76">
        <v>1638830</v>
      </c>
      <c r="H9" s="76">
        <v>2617170</v>
      </c>
      <c r="I9" s="193">
        <v>26481933966</v>
      </c>
      <c r="J9" s="194">
        <v>363567</v>
      </c>
      <c r="K9" s="76">
        <v>618679</v>
      </c>
      <c r="L9" s="76">
        <v>4708428773</v>
      </c>
      <c r="M9" s="76">
        <v>2061628</v>
      </c>
      <c r="N9" s="76">
        <v>4297089</v>
      </c>
      <c r="O9" s="76">
        <v>65953447903</v>
      </c>
      <c r="P9" s="142"/>
    </row>
    <row r="10" spans="2:31" ht="30" customHeight="1">
      <c r="B10" s="10" t="s">
        <v>24</v>
      </c>
      <c r="C10" s="9" t="s">
        <v>22</v>
      </c>
      <c r="D10" s="79">
        <f>SUM(D11:D12)</f>
        <v>57545</v>
      </c>
      <c r="E10" s="79">
        <f t="shared" ref="E10:O10" si="0">SUM(E11:E12)</f>
        <v>1030922</v>
      </c>
      <c r="F10" s="79">
        <f>SUM(F11:F12)</f>
        <v>34095083902</v>
      </c>
      <c r="G10" s="79">
        <f t="shared" si="0"/>
        <v>1567270</v>
      </c>
      <c r="H10" s="79">
        <f t="shared" si="0"/>
        <v>2487170</v>
      </c>
      <c r="I10" s="195">
        <f t="shared" si="0"/>
        <v>25288162324</v>
      </c>
      <c r="J10" s="196">
        <f t="shared" si="0"/>
        <v>354364</v>
      </c>
      <c r="K10" s="79">
        <f t="shared" si="0"/>
        <v>583286</v>
      </c>
      <c r="L10" s="79">
        <f t="shared" si="0"/>
        <v>4606463277</v>
      </c>
      <c r="M10" s="79">
        <f t="shared" si="0"/>
        <v>1979179</v>
      </c>
      <c r="N10" s="79">
        <f t="shared" si="0"/>
        <v>4101378</v>
      </c>
      <c r="O10" s="79">
        <f t="shared" si="0"/>
        <v>63989709503</v>
      </c>
      <c r="P10" s="142"/>
    </row>
    <row r="11" spans="2:31" ht="30" customHeight="1">
      <c r="B11" s="10" t="s">
        <v>25</v>
      </c>
      <c r="C11" s="9" t="s">
        <v>26</v>
      </c>
      <c r="D11" s="79">
        <f t="shared" ref="D11:O11" si="1">SUM(D13:D32)</f>
        <v>56159</v>
      </c>
      <c r="E11" s="79">
        <f t="shared" si="1"/>
        <v>1015636</v>
      </c>
      <c r="F11" s="79">
        <f t="shared" si="1"/>
        <v>33260097576</v>
      </c>
      <c r="G11" s="79">
        <f t="shared" si="1"/>
        <v>1500935</v>
      </c>
      <c r="H11" s="79">
        <f t="shared" si="1"/>
        <v>2391883</v>
      </c>
      <c r="I11" s="195">
        <f t="shared" si="1"/>
        <v>24341574298</v>
      </c>
      <c r="J11" s="196">
        <f t="shared" si="1"/>
        <v>338107</v>
      </c>
      <c r="K11" s="79">
        <f t="shared" si="1"/>
        <v>557715</v>
      </c>
      <c r="L11" s="79">
        <f t="shared" si="1"/>
        <v>4406879197</v>
      </c>
      <c r="M11" s="79">
        <f t="shared" si="1"/>
        <v>1895201</v>
      </c>
      <c r="N11" s="79">
        <f t="shared" si="1"/>
        <v>3965234</v>
      </c>
      <c r="O11" s="79">
        <f t="shared" si="1"/>
        <v>62008551071</v>
      </c>
      <c r="P11" s="142"/>
    </row>
    <row r="12" spans="2:31" ht="30" customHeight="1">
      <c r="B12" s="16" t="s">
        <v>27</v>
      </c>
      <c r="C12" s="14" t="s">
        <v>26</v>
      </c>
      <c r="D12" s="136">
        <f>SUM(D33:D35)</f>
        <v>1386</v>
      </c>
      <c r="E12" s="136">
        <f t="shared" ref="E12:O12" si="2">SUM(E33:E35)</f>
        <v>15286</v>
      </c>
      <c r="F12" s="136">
        <f t="shared" si="2"/>
        <v>834986326</v>
      </c>
      <c r="G12" s="136">
        <f t="shared" si="2"/>
        <v>66335</v>
      </c>
      <c r="H12" s="136">
        <f t="shared" si="2"/>
        <v>95287</v>
      </c>
      <c r="I12" s="197">
        <f t="shared" si="2"/>
        <v>946588026</v>
      </c>
      <c r="J12" s="198">
        <f t="shared" si="2"/>
        <v>16257</v>
      </c>
      <c r="K12" s="136">
        <f t="shared" si="2"/>
        <v>25571</v>
      </c>
      <c r="L12" s="136">
        <f t="shared" si="2"/>
        <v>199584080</v>
      </c>
      <c r="M12" s="79">
        <f t="shared" si="2"/>
        <v>83978</v>
      </c>
      <c r="N12" s="79">
        <f t="shared" si="2"/>
        <v>136144</v>
      </c>
      <c r="O12" s="79">
        <f t="shared" si="2"/>
        <v>1981158432</v>
      </c>
      <c r="P12" s="143"/>
    </row>
    <row r="13" spans="2:31" ht="30" customHeight="1">
      <c r="B13" s="20">
        <v>41001</v>
      </c>
      <c r="C13" s="21" t="s">
        <v>28</v>
      </c>
      <c r="D13" s="87">
        <v>14167</v>
      </c>
      <c r="E13" s="199">
        <v>244260</v>
      </c>
      <c r="F13" s="87">
        <v>8530695602</v>
      </c>
      <c r="G13" s="87">
        <v>410895</v>
      </c>
      <c r="H13" s="87">
        <v>660129</v>
      </c>
      <c r="I13" s="200">
        <v>6616704535</v>
      </c>
      <c r="J13" s="201">
        <v>95092</v>
      </c>
      <c r="K13" s="87">
        <v>159608</v>
      </c>
      <c r="L13" s="202">
        <v>1247977690</v>
      </c>
      <c r="M13" s="203">
        <f>D13+G13+J13</f>
        <v>520154</v>
      </c>
      <c r="N13" s="203">
        <f>E13+H13+K13</f>
        <v>1063997</v>
      </c>
      <c r="O13" s="204">
        <f>F13+I13+L13</f>
        <v>16395377827</v>
      </c>
      <c r="P13" s="22" t="s">
        <v>29</v>
      </c>
    </row>
    <row r="14" spans="2:31" ht="30" customHeight="1">
      <c r="B14" s="8">
        <v>41002</v>
      </c>
      <c r="C14" s="23" t="s">
        <v>30</v>
      </c>
      <c r="D14" s="88">
        <v>8378</v>
      </c>
      <c r="E14" s="89">
        <v>154052</v>
      </c>
      <c r="F14" s="88">
        <v>4838805711</v>
      </c>
      <c r="G14" s="88">
        <v>227370</v>
      </c>
      <c r="H14" s="88">
        <v>355075</v>
      </c>
      <c r="I14" s="193">
        <v>3875336946</v>
      </c>
      <c r="J14" s="205">
        <v>51699</v>
      </c>
      <c r="K14" s="88">
        <v>81215</v>
      </c>
      <c r="L14" s="202">
        <v>651937618</v>
      </c>
      <c r="M14" s="206">
        <f t="shared" ref="M14:O34" si="3">D14+G14+J14</f>
        <v>287447</v>
      </c>
      <c r="N14" s="206">
        <f t="shared" si="3"/>
        <v>590342</v>
      </c>
      <c r="O14" s="207">
        <f t="shared" si="3"/>
        <v>9366080275</v>
      </c>
      <c r="P14" s="22" t="s">
        <v>31</v>
      </c>
    </row>
    <row r="15" spans="2:31" ht="30" customHeight="1">
      <c r="B15" s="8">
        <v>41003</v>
      </c>
      <c r="C15" s="23" t="s">
        <v>32</v>
      </c>
      <c r="D15" s="88">
        <v>4202</v>
      </c>
      <c r="E15" s="89">
        <v>81393</v>
      </c>
      <c r="F15" s="88">
        <v>2504651519</v>
      </c>
      <c r="G15" s="88">
        <v>107473</v>
      </c>
      <c r="H15" s="88">
        <v>184357</v>
      </c>
      <c r="I15" s="193">
        <v>1819235997</v>
      </c>
      <c r="J15" s="205">
        <v>25808</v>
      </c>
      <c r="K15" s="88">
        <v>42770</v>
      </c>
      <c r="L15" s="202">
        <v>332503585</v>
      </c>
      <c r="M15" s="206">
        <f t="shared" si="3"/>
        <v>137483</v>
      </c>
      <c r="N15" s="206">
        <f t="shared" si="3"/>
        <v>308520</v>
      </c>
      <c r="O15" s="207">
        <f t="shared" si="3"/>
        <v>4656391101</v>
      </c>
      <c r="P15" s="22" t="s">
        <v>33</v>
      </c>
    </row>
    <row r="16" spans="2:31" ht="30" customHeight="1">
      <c r="B16" s="8">
        <v>41004</v>
      </c>
      <c r="C16" s="23" t="s">
        <v>34</v>
      </c>
      <c r="D16" s="88">
        <v>1538</v>
      </c>
      <c r="E16" s="89">
        <v>28912</v>
      </c>
      <c r="F16" s="88">
        <v>886123800</v>
      </c>
      <c r="G16" s="88">
        <v>38944</v>
      </c>
      <c r="H16" s="88">
        <v>64964</v>
      </c>
      <c r="I16" s="193">
        <v>734677772</v>
      </c>
      <c r="J16" s="205">
        <v>7971</v>
      </c>
      <c r="K16" s="88">
        <v>14067</v>
      </c>
      <c r="L16" s="202">
        <v>107758960</v>
      </c>
      <c r="M16" s="206">
        <f t="shared" si="3"/>
        <v>48453</v>
      </c>
      <c r="N16" s="206">
        <f t="shared" si="3"/>
        <v>107943</v>
      </c>
      <c r="O16" s="207">
        <f t="shared" si="3"/>
        <v>1728560532</v>
      </c>
      <c r="P16" s="22" t="s">
        <v>35</v>
      </c>
    </row>
    <row r="17" spans="2:16" ht="30" customHeight="1">
      <c r="B17" s="8">
        <v>41005</v>
      </c>
      <c r="C17" s="23" t="s">
        <v>36</v>
      </c>
      <c r="D17" s="88">
        <v>4102</v>
      </c>
      <c r="E17" s="89">
        <v>75781</v>
      </c>
      <c r="F17" s="88">
        <v>2371750400</v>
      </c>
      <c r="G17" s="88">
        <v>98346</v>
      </c>
      <c r="H17" s="88">
        <v>156818</v>
      </c>
      <c r="I17" s="193">
        <v>1574663824</v>
      </c>
      <c r="J17" s="205">
        <v>19252</v>
      </c>
      <c r="K17" s="88">
        <v>32885</v>
      </c>
      <c r="L17" s="202">
        <v>261091720</v>
      </c>
      <c r="M17" s="206">
        <f t="shared" si="3"/>
        <v>121700</v>
      </c>
      <c r="N17" s="206">
        <f t="shared" si="3"/>
        <v>265484</v>
      </c>
      <c r="O17" s="207">
        <f t="shared" si="3"/>
        <v>4207505944</v>
      </c>
      <c r="P17" s="22" t="s">
        <v>37</v>
      </c>
    </row>
    <row r="18" spans="2:16" ht="30" customHeight="1">
      <c r="B18" s="8">
        <v>41006</v>
      </c>
      <c r="C18" s="23" t="s">
        <v>38</v>
      </c>
      <c r="D18" s="88">
        <v>3465</v>
      </c>
      <c r="E18" s="89">
        <v>64377</v>
      </c>
      <c r="F18" s="88">
        <v>2039423222</v>
      </c>
      <c r="G18" s="88">
        <v>94998</v>
      </c>
      <c r="H18" s="88">
        <v>149481</v>
      </c>
      <c r="I18" s="193">
        <v>1400265059</v>
      </c>
      <c r="J18" s="205">
        <v>20842</v>
      </c>
      <c r="K18" s="88">
        <v>33566</v>
      </c>
      <c r="L18" s="202">
        <v>281717704</v>
      </c>
      <c r="M18" s="206">
        <f t="shared" si="3"/>
        <v>119305</v>
      </c>
      <c r="N18" s="206">
        <f t="shared" si="3"/>
        <v>247424</v>
      </c>
      <c r="O18" s="207">
        <f t="shared" si="3"/>
        <v>3721405985</v>
      </c>
      <c r="P18" s="22" t="s">
        <v>39</v>
      </c>
    </row>
    <row r="19" spans="2:16" ht="30" customHeight="1">
      <c r="B19" s="8">
        <v>41007</v>
      </c>
      <c r="C19" s="23" t="s">
        <v>40</v>
      </c>
      <c r="D19" s="88">
        <v>2485</v>
      </c>
      <c r="E19" s="89">
        <v>43468</v>
      </c>
      <c r="F19" s="88">
        <v>1389846240</v>
      </c>
      <c r="G19" s="88">
        <v>56746</v>
      </c>
      <c r="H19" s="88">
        <v>83983</v>
      </c>
      <c r="I19" s="193">
        <v>827888080</v>
      </c>
      <c r="J19" s="205">
        <v>12999</v>
      </c>
      <c r="K19" s="88">
        <v>20338</v>
      </c>
      <c r="L19" s="202">
        <v>166367210</v>
      </c>
      <c r="M19" s="206">
        <f t="shared" si="3"/>
        <v>72230</v>
      </c>
      <c r="N19" s="206">
        <f t="shared" si="3"/>
        <v>147789</v>
      </c>
      <c r="O19" s="207">
        <f t="shared" si="3"/>
        <v>2384101530</v>
      </c>
      <c r="P19" s="22" t="s">
        <v>41</v>
      </c>
    </row>
    <row r="20" spans="2:16" ht="30" customHeight="1">
      <c r="B20" s="8">
        <v>41025</v>
      </c>
      <c r="C20" s="23" t="s">
        <v>42</v>
      </c>
      <c r="D20" s="76">
        <v>2863</v>
      </c>
      <c r="E20" s="88">
        <v>49783</v>
      </c>
      <c r="F20" s="88">
        <v>1742698586</v>
      </c>
      <c r="G20" s="88">
        <v>76716</v>
      </c>
      <c r="H20" s="88">
        <v>121733</v>
      </c>
      <c r="I20" s="193">
        <v>1222158297</v>
      </c>
      <c r="J20" s="205">
        <v>17789</v>
      </c>
      <c r="K20" s="88">
        <v>30804</v>
      </c>
      <c r="L20" s="202">
        <v>234154560</v>
      </c>
      <c r="M20" s="206">
        <f t="shared" si="3"/>
        <v>97368</v>
      </c>
      <c r="N20" s="206">
        <f t="shared" si="3"/>
        <v>202320</v>
      </c>
      <c r="O20" s="207">
        <f t="shared" si="3"/>
        <v>3199011443</v>
      </c>
      <c r="P20" s="22" t="s">
        <v>43</v>
      </c>
    </row>
    <row r="21" spans="2:16" ht="30" customHeight="1">
      <c r="B21" s="8">
        <v>41048</v>
      </c>
      <c r="C21" s="23" t="s">
        <v>44</v>
      </c>
      <c r="D21" s="76">
        <v>2241</v>
      </c>
      <c r="E21" s="88">
        <v>41150</v>
      </c>
      <c r="F21" s="88">
        <v>1253033211</v>
      </c>
      <c r="G21" s="88">
        <v>50485</v>
      </c>
      <c r="H21" s="88">
        <v>81030</v>
      </c>
      <c r="I21" s="193">
        <v>790849020</v>
      </c>
      <c r="J21" s="205">
        <v>13019</v>
      </c>
      <c r="K21" s="88">
        <v>20835</v>
      </c>
      <c r="L21" s="202">
        <v>174338050</v>
      </c>
      <c r="M21" s="206">
        <f t="shared" si="3"/>
        <v>65745</v>
      </c>
      <c r="N21" s="206">
        <f t="shared" si="3"/>
        <v>143015</v>
      </c>
      <c r="O21" s="207">
        <f t="shared" si="3"/>
        <v>2218220281</v>
      </c>
      <c r="P21" s="22" t="s">
        <v>45</v>
      </c>
    </row>
    <row r="22" spans="2:16" ht="30" customHeight="1">
      <c r="B22" s="8">
        <v>41014</v>
      </c>
      <c r="C22" s="23" t="s">
        <v>46</v>
      </c>
      <c r="D22" s="88">
        <v>2026</v>
      </c>
      <c r="E22" s="89">
        <v>35273</v>
      </c>
      <c r="F22" s="88">
        <v>1316728038</v>
      </c>
      <c r="G22" s="88">
        <v>60077</v>
      </c>
      <c r="H22" s="88">
        <v>97168</v>
      </c>
      <c r="I22" s="193">
        <v>976469272</v>
      </c>
      <c r="J22" s="205">
        <v>12766</v>
      </c>
      <c r="K22" s="88">
        <v>21746</v>
      </c>
      <c r="L22" s="202">
        <v>167626000</v>
      </c>
      <c r="M22" s="206">
        <f t="shared" si="3"/>
        <v>74869</v>
      </c>
      <c r="N22" s="206">
        <f t="shared" si="3"/>
        <v>154187</v>
      </c>
      <c r="O22" s="207">
        <f t="shared" si="3"/>
        <v>2460823310</v>
      </c>
      <c r="P22" s="22" t="s">
        <v>47</v>
      </c>
    </row>
    <row r="23" spans="2:16" ht="30" customHeight="1">
      <c r="B23" s="8">
        <v>41016</v>
      </c>
      <c r="C23" s="9" t="s">
        <v>48</v>
      </c>
      <c r="D23" s="88">
        <v>955</v>
      </c>
      <c r="E23" s="89">
        <v>18287</v>
      </c>
      <c r="F23" s="88">
        <v>574475250</v>
      </c>
      <c r="G23" s="88">
        <v>25330</v>
      </c>
      <c r="H23" s="88">
        <v>39866</v>
      </c>
      <c r="I23" s="193">
        <v>389916460</v>
      </c>
      <c r="J23" s="205">
        <v>5902</v>
      </c>
      <c r="K23" s="88">
        <v>9629</v>
      </c>
      <c r="L23" s="202">
        <v>73291590</v>
      </c>
      <c r="M23" s="206">
        <f t="shared" si="3"/>
        <v>32187</v>
      </c>
      <c r="N23" s="206">
        <f t="shared" si="3"/>
        <v>67782</v>
      </c>
      <c r="O23" s="207">
        <f t="shared" si="3"/>
        <v>1037683300</v>
      </c>
      <c r="P23" s="22" t="s">
        <v>49</v>
      </c>
    </row>
    <row r="24" spans="2:16" ht="30" customHeight="1">
      <c r="B24" s="8">
        <v>41020</v>
      </c>
      <c r="C24" s="23" t="s">
        <v>50</v>
      </c>
      <c r="D24" s="88">
        <v>999</v>
      </c>
      <c r="E24" s="89">
        <v>16039</v>
      </c>
      <c r="F24" s="88">
        <v>658179490</v>
      </c>
      <c r="G24" s="88">
        <v>32124</v>
      </c>
      <c r="H24" s="88">
        <v>49907</v>
      </c>
      <c r="I24" s="193">
        <v>509905239</v>
      </c>
      <c r="J24" s="205">
        <v>6854</v>
      </c>
      <c r="K24" s="88">
        <v>11158</v>
      </c>
      <c r="L24" s="202">
        <v>84699990</v>
      </c>
      <c r="M24" s="206">
        <f t="shared" si="3"/>
        <v>39977</v>
      </c>
      <c r="N24" s="206">
        <f t="shared" si="3"/>
        <v>77104</v>
      </c>
      <c r="O24" s="207">
        <f t="shared" si="3"/>
        <v>1252784719</v>
      </c>
      <c r="P24" s="22" t="s">
        <v>51</v>
      </c>
    </row>
    <row r="25" spans="2:16" ht="30" customHeight="1">
      <c r="B25" s="8">
        <v>41024</v>
      </c>
      <c r="C25" s="23" t="s">
        <v>52</v>
      </c>
      <c r="D25" s="88">
        <v>509</v>
      </c>
      <c r="E25" s="89">
        <v>8626</v>
      </c>
      <c r="F25" s="88">
        <v>314669740</v>
      </c>
      <c r="G25" s="88">
        <v>15892</v>
      </c>
      <c r="H25" s="88">
        <v>24885</v>
      </c>
      <c r="I25" s="193">
        <v>244284213</v>
      </c>
      <c r="J25" s="205">
        <v>3842</v>
      </c>
      <c r="K25" s="88">
        <v>6032</v>
      </c>
      <c r="L25" s="202">
        <v>46663160</v>
      </c>
      <c r="M25" s="206">
        <f t="shared" si="3"/>
        <v>20243</v>
      </c>
      <c r="N25" s="206">
        <f t="shared" si="3"/>
        <v>39543</v>
      </c>
      <c r="O25" s="207">
        <f t="shared" si="3"/>
        <v>605617113</v>
      </c>
      <c r="P25" s="22" t="s">
        <v>53</v>
      </c>
    </row>
    <row r="26" spans="2:16" ht="30" customHeight="1">
      <c r="B26" s="8">
        <v>41021</v>
      </c>
      <c r="C26" s="23" t="s">
        <v>54</v>
      </c>
      <c r="D26" s="88">
        <v>2129</v>
      </c>
      <c r="E26" s="89">
        <v>43043</v>
      </c>
      <c r="F26" s="88">
        <v>1283129017</v>
      </c>
      <c r="G26" s="88">
        <v>51106</v>
      </c>
      <c r="H26" s="88">
        <v>84877</v>
      </c>
      <c r="I26" s="193">
        <v>919644192</v>
      </c>
      <c r="J26" s="205">
        <v>10553</v>
      </c>
      <c r="K26" s="88">
        <v>17069</v>
      </c>
      <c r="L26" s="202">
        <v>132880060</v>
      </c>
      <c r="M26" s="206">
        <f t="shared" si="3"/>
        <v>63788</v>
      </c>
      <c r="N26" s="206">
        <f t="shared" si="3"/>
        <v>144989</v>
      </c>
      <c r="O26" s="207">
        <f t="shared" si="3"/>
        <v>2335653269</v>
      </c>
      <c r="P26" s="22" t="s">
        <v>55</v>
      </c>
    </row>
    <row r="27" spans="2:16" ht="30" customHeight="1">
      <c r="B27" s="8">
        <v>41035</v>
      </c>
      <c r="C27" s="23" t="s">
        <v>56</v>
      </c>
      <c r="D27" s="88">
        <v>381</v>
      </c>
      <c r="E27" s="89">
        <v>6743</v>
      </c>
      <c r="F27" s="88">
        <v>257917880</v>
      </c>
      <c r="G27" s="88">
        <v>13234</v>
      </c>
      <c r="H27" s="88">
        <v>20298</v>
      </c>
      <c r="I27" s="193">
        <v>212752280</v>
      </c>
      <c r="J27" s="205">
        <v>2068</v>
      </c>
      <c r="K27" s="88">
        <v>3499</v>
      </c>
      <c r="L27" s="202">
        <v>28715300</v>
      </c>
      <c r="M27" s="206">
        <f t="shared" si="3"/>
        <v>15683</v>
      </c>
      <c r="N27" s="206">
        <f t="shared" si="3"/>
        <v>30540</v>
      </c>
      <c r="O27" s="207">
        <f t="shared" si="3"/>
        <v>499385460</v>
      </c>
      <c r="P27" s="22" t="s">
        <v>57</v>
      </c>
    </row>
    <row r="28" spans="2:16" ht="30" customHeight="1">
      <c r="B28" s="8">
        <v>41038</v>
      </c>
      <c r="C28" s="23" t="s">
        <v>58</v>
      </c>
      <c r="D28" s="88">
        <v>1451</v>
      </c>
      <c r="E28" s="88">
        <v>25643</v>
      </c>
      <c r="F28" s="88">
        <v>882931221</v>
      </c>
      <c r="G28" s="88">
        <v>37288</v>
      </c>
      <c r="H28" s="88">
        <v>58349</v>
      </c>
      <c r="I28" s="193">
        <v>571257184</v>
      </c>
      <c r="J28" s="205">
        <v>7817</v>
      </c>
      <c r="K28" s="88">
        <v>11903</v>
      </c>
      <c r="L28" s="202">
        <v>94068460</v>
      </c>
      <c r="M28" s="206">
        <f t="shared" si="3"/>
        <v>46556</v>
      </c>
      <c r="N28" s="206">
        <f t="shared" si="3"/>
        <v>95895</v>
      </c>
      <c r="O28" s="207">
        <f t="shared" si="3"/>
        <v>1548256865</v>
      </c>
      <c r="P28" s="22" t="s">
        <v>59</v>
      </c>
    </row>
    <row r="29" spans="2:16" ht="30" customHeight="1">
      <c r="B29" s="8">
        <v>41042</v>
      </c>
      <c r="C29" s="23" t="s">
        <v>60</v>
      </c>
      <c r="D29" s="88">
        <v>543</v>
      </c>
      <c r="E29" s="88">
        <v>10304</v>
      </c>
      <c r="F29" s="88">
        <v>321879050</v>
      </c>
      <c r="G29" s="88">
        <v>13096</v>
      </c>
      <c r="H29" s="88">
        <v>20660</v>
      </c>
      <c r="I29" s="193">
        <v>196367780</v>
      </c>
      <c r="J29" s="205">
        <v>2911</v>
      </c>
      <c r="K29" s="88">
        <v>5422</v>
      </c>
      <c r="L29" s="202">
        <v>40296020</v>
      </c>
      <c r="M29" s="206">
        <f t="shared" si="3"/>
        <v>16550</v>
      </c>
      <c r="N29" s="206">
        <f>E29+H29+K29</f>
        <v>36386</v>
      </c>
      <c r="O29" s="207">
        <f t="shared" si="3"/>
        <v>558542850</v>
      </c>
      <c r="P29" s="22" t="s">
        <v>61</v>
      </c>
    </row>
    <row r="30" spans="2:16" ht="30" customHeight="1">
      <c r="B30" s="8">
        <v>41043</v>
      </c>
      <c r="C30" s="23" t="s">
        <v>62</v>
      </c>
      <c r="D30" s="88">
        <v>726</v>
      </c>
      <c r="E30" s="88">
        <v>13900</v>
      </c>
      <c r="F30" s="88">
        <v>354864578</v>
      </c>
      <c r="G30" s="88">
        <v>17437</v>
      </c>
      <c r="H30" s="88">
        <v>25896</v>
      </c>
      <c r="I30" s="193">
        <v>281868270</v>
      </c>
      <c r="J30" s="205">
        <v>3955</v>
      </c>
      <c r="K30" s="88">
        <v>7202</v>
      </c>
      <c r="L30" s="202">
        <v>54235270</v>
      </c>
      <c r="M30" s="206">
        <f t="shared" si="3"/>
        <v>22118</v>
      </c>
      <c r="N30" s="206">
        <f t="shared" si="3"/>
        <v>46998</v>
      </c>
      <c r="O30" s="207">
        <f t="shared" si="3"/>
        <v>690968118</v>
      </c>
      <c r="P30" s="22" t="s">
        <v>63</v>
      </c>
    </row>
    <row r="31" spans="2:16" ht="30" customHeight="1">
      <c r="B31" s="8">
        <v>41044</v>
      </c>
      <c r="C31" s="23" t="s">
        <v>64</v>
      </c>
      <c r="D31" s="88">
        <v>1985</v>
      </c>
      <c r="E31" s="88">
        <v>36325</v>
      </c>
      <c r="F31" s="202">
        <v>1181211168</v>
      </c>
      <c r="G31" s="88">
        <v>54684</v>
      </c>
      <c r="H31" s="88">
        <v>83476</v>
      </c>
      <c r="I31" s="193">
        <v>896505868</v>
      </c>
      <c r="J31" s="205">
        <v>12737</v>
      </c>
      <c r="K31" s="88">
        <v>21126</v>
      </c>
      <c r="L31" s="202">
        <v>173679570</v>
      </c>
      <c r="M31" s="206">
        <f t="shared" si="3"/>
        <v>69406</v>
      </c>
      <c r="N31" s="206">
        <f t="shared" si="3"/>
        <v>140927</v>
      </c>
      <c r="O31" s="207">
        <f t="shared" si="3"/>
        <v>2251396606</v>
      </c>
      <c r="P31" s="22" t="s">
        <v>65</v>
      </c>
    </row>
    <row r="32" spans="2:16" ht="30" customHeight="1">
      <c r="B32" s="24">
        <v>41047</v>
      </c>
      <c r="C32" s="25" t="s">
        <v>66</v>
      </c>
      <c r="D32" s="91">
        <v>1014</v>
      </c>
      <c r="E32" s="88">
        <v>18277</v>
      </c>
      <c r="F32" s="91">
        <v>557083853</v>
      </c>
      <c r="G32" s="88">
        <v>18694</v>
      </c>
      <c r="H32" s="88">
        <v>28931</v>
      </c>
      <c r="I32" s="208">
        <v>280824010</v>
      </c>
      <c r="J32" s="209">
        <v>4231</v>
      </c>
      <c r="K32" s="91">
        <v>6841</v>
      </c>
      <c r="L32" s="202">
        <v>52876680</v>
      </c>
      <c r="M32" s="206">
        <f t="shared" si="3"/>
        <v>23939</v>
      </c>
      <c r="N32" s="206">
        <f t="shared" si="3"/>
        <v>54049</v>
      </c>
      <c r="O32" s="207">
        <f>F32+I32+L32</f>
        <v>890784543</v>
      </c>
      <c r="P32" s="26" t="s">
        <v>67</v>
      </c>
    </row>
    <row r="33" spans="2:16" ht="30" customHeight="1">
      <c r="B33" s="8">
        <v>41301</v>
      </c>
      <c r="C33" s="27" t="s">
        <v>68</v>
      </c>
      <c r="D33" s="92">
        <v>160</v>
      </c>
      <c r="E33" s="92">
        <v>2005</v>
      </c>
      <c r="F33" s="210">
        <v>108846390</v>
      </c>
      <c r="G33" s="92">
        <v>9375</v>
      </c>
      <c r="H33" s="92">
        <v>13470</v>
      </c>
      <c r="I33" s="211">
        <v>160801030</v>
      </c>
      <c r="J33" s="212">
        <v>3543</v>
      </c>
      <c r="K33" s="92">
        <v>5021</v>
      </c>
      <c r="L33" s="213">
        <v>38483750</v>
      </c>
      <c r="M33" s="214">
        <f t="shared" si="3"/>
        <v>13078</v>
      </c>
      <c r="N33" s="214">
        <f t="shared" si="3"/>
        <v>20496</v>
      </c>
      <c r="O33" s="215">
        <f t="shared" si="3"/>
        <v>308131170</v>
      </c>
      <c r="P33" s="22" t="s">
        <v>69</v>
      </c>
    </row>
    <row r="34" spans="2:16" ht="30" customHeight="1">
      <c r="B34" s="8">
        <v>41302</v>
      </c>
      <c r="C34" s="23" t="s">
        <v>70</v>
      </c>
      <c r="D34" s="88">
        <v>218</v>
      </c>
      <c r="E34" s="88">
        <v>1650</v>
      </c>
      <c r="F34" s="202">
        <v>91596900</v>
      </c>
      <c r="G34" s="88">
        <v>14274</v>
      </c>
      <c r="H34" s="88">
        <v>19607</v>
      </c>
      <c r="I34" s="193">
        <v>181582580</v>
      </c>
      <c r="J34" s="205">
        <v>2456</v>
      </c>
      <c r="K34" s="88">
        <v>3393</v>
      </c>
      <c r="L34" s="202">
        <v>27454380</v>
      </c>
      <c r="M34" s="206">
        <f t="shared" si="3"/>
        <v>16948</v>
      </c>
      <c r="N34" s="206">
        <f t="shared" si="3"/>
        <v>24650</v>
      </c>
      <c r="O34" s="207">
        <f t="shared" si="3"/>
        <v>300633860</v>
      </c>
      <c r="P34" s="22" t="s">
        <v>71</v>
      </c>
    </row>
    <row r="35" spans="2:16" ht="30" customHeight="1" thickBot="1">
      <c r="B35" s="28">
        <v>41303</v>
      </c>
      <c r="C35" s="29" t="s">
        <v>72</v>
      </c>
      <c r="D35" s="93">
        <v>1008</v>
      </c>
      <c r="E35" s="93">
        <v>11631</v>
      </c>
      <c r="F35" s="175">
        <v>634543036</v>
      </c>
      <c r="G35" s="93">
        <v>42686</v>
      </c>
      <c r="H35" s="93">
        <v>62210</v>
      </c>
      <c r="I35" s="216">
        <v>604204416</v>
      </c>
      <c r="J35" s="217">
        <v>10258</v>
      </c>
      <c r="K35" s="218">
        <v>17157</v>
      </c>
      <c r="L35" s="218">
        <v>133645950</v>
      </c>
      <c r="M35" s="219">
        <f>D35+G35+J35</f>
        <v>53952</v>
      </c>
      <c r="N35" s="219">
        <f t="shared" ref="N35:O35" si="4">E35+H35+K35</f>
        <v>90998</v>
      </c>
      <c r="O35" s="220">
        <f t="shared" si="4"/>
        <v>1372393402</v>
      </c>
      <c r="P35" s="30" t="s">
        <v>73</v>
      </c>
    </row>
    <row r="36" spans="2:16" ht="30" customHeight="1">
      <c r="C36" s="12"/>
      <c r="M36" s="221"/>
      <c r="N36" s="221"/>
      <c r="O36" s="221"/>
    </row>
    <row r="37" spans="2:16" ht="21.9" customHeight="1"/>
    <row r="38" spans="2:16" ht="21.9" customHeight="1"/>
    <row r="39" spans="2:16" ht="21.9" customHeight="1"/>
  </sheetData>
  <mergeCells count="9">
    <mergeCell ref="D2:I2"/>
    <mergeCell ref="J2:O2"/>
    <mergeCell ref="P2:P12"/>
    <mergeCell ref="D3:I3"/>
    <mergeCell ref="J3:O3"/>
    <mergeCell ref="D4:F4"/>
    <mergeCell ref="G4:I4"/>
    <mergeCell ref="J4:L4"/>
    <mergeCell ref="M4:O4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572FB-FDCA-43B4-8630-72CF0801843D}">
  <sheetPr>
    <tabColor theme="4"/>
  </sheetPr>
  <dimension ref="B1:Q36"/>
  <sheetViews>
    <sheetView showGridLines="0" view="pageBreakPreview" zoomScale="89" zoomScaleNormal="75" zoomScaleSheetLayoutView="89" workbookViewId="0">
      <pane xSplit="3" ySplit="12" topLeftCell="D13" activePane="bottomRight" state="frozen"/>
      <selection activeCell="D2" sqref="D2:O5"/>
      <selection pane="topRight" activeCell="D2" sqref="D2:O5"/>
      <selection pane="bottomLeft" activeCell="D2" sqref="D2:O5"/>
      <selection pane="bottomRight" activeCell="B4" sqref="B4"/>
    </sheetView>
  </sheetViews>
  <sheetFormatPr defaultColWidth="9.69921875" defaultRowHeight="17.100000000000001" customHeight="1"/>
  <cols>
    <col min="1" max="1" width="1.09765625" style="5" customWidth="1"/>
    <col min="2" max="2" width="11.3984375" style="5" customWidth="1"/>
    <col min="3" max="3" width="9.59765625" style="5" customWidth="1"/>
    <col min="4" max="5" width="10.8984375" style="202" customWidth="1"/>
    <col min="6" max="6" width="17.5" style="202" customWidth="1"/>
    <col min="7" max="7" width="10.8984375" style="202" customWidth="1"/>
    <col min="8" max="8" width="11.796875" style="202" customWidth="1"/>
    <col min="9" max="9" width="10.8984375" style="202" customWidth="1"/>
    <col min="10" max="10" width="11.796875" style="202" customWidth="1"/>
    <col min="11" max="11" width="13.19921875" style="202" customWidth="1"/>
    <col min="12" max="15" width="22.19921875" style="202" customWidth="1"/>
    <col min="16" max="16" width="5.09765625" style="12" customWidth="1"/>
    <col min="17" max="17" width="2.59765625" style="5" customWidth="1"/>
    <col min="18" max="250" width="9.69921875" style="5" customWidth="1"/>
    <col min="251" max="256" width="9.69921875" style="5"/>
    <col min="257" max="257" width="1.09765625" style="5" customWidth="1"/>
    <col min="258" max="258" width="11.3984375" style="5" customWidth="1"/>
    <col min="259" max="259" width="9.59765625" style="5" customWidth="1"/>
    <col min="260" max="261" width="10.8984375" style="5" customWidth="1"/>
    <col min="262" max="262" width="17.5" style="5" customWidth="1"/>
    <col min="263" max="263" width="10.8984375" style="5" customWidth="1"/>
    <col min="264" max="264" width="11.796875" style="5" customWidth="1"/>
    <col min="265" max="265" width="10.8984375" style="5" customWidth="1"/>
    <col min="266" max="266" width="11.796875" style="5" customWidth="1"/>
    <col min="267" max="267" width="13.19921875" style="5" customWidth="1"/>
    <col min="268" max="271" width="22.19921875" style="5" customWidth="1"/>
    <col min="272" max="272" width="5.09765625" style="5" customWidth="1"/>
    <col min="273" max="273" width="2.59765625" style="5" customWidth="1"/>
    <col min="274" max="512" width="9.69921875" style="5"/>
    <col min="513" max="513" width="1.09765625" style="5" customWidth="1"/>
    <col min="514" max="514" width="11.3984375" style="5" customWidth="1"/>
    <col min="515" max="515" width="9.59765625" style="5" customWidth="1"/>
    <col min="516" max="517" width="10.8984375" style="5" customWidth="1"/>
    <col min="518" max="518" width="17.5" style="5" customWidth="1"/>
    <col min="519" max="519" width="10.8984375" style="5" customWidth="1"/>
    <col min="520" max="520" width="11.796875" style="5" customWidth="1"/>
    <col min="521" max="521" width="10.8984375" style="5" customWidth="1"/>
    <col min="522" max="522" width="11.796875" style="5" customWidth="1"/>
    <col min="523" max="523" width="13.19921875" style="5" customWidth="1"/>
    <col min="524" max="527" width="22.19921875" style="5" customWidth="1"/>
    <col min="528" max="528" width="5.09765625" style="5" customWidth="1"/>
    <col min="529" max="529" width="2.59765625" style="5" customWidth="1"/>
    <col min="530" max="768" width="9.69921875" style="5"/>
    <col min="769" max="769" width="1.09765625" style="5" customWidth="1"/>
    <col min="770" max="770" width="11.3984375" style="5" customWidth="1"/>
    <col min="771" max="771" width="9.59765625" style="5" customWidth="1"/>
    <col min="772" max="773" width="10.8984375" style="5" customWidth="1"/>
    <col min="774" max="774" width="17.5" style="5" customWidth="1"/>
    <col min="775" max="775" width="10.8984375" style="5" customWidth="1"/>
    <col min="776" max="776" width="11.796875" style="5" customWidth="1"/>
    <col min="777" max="777" width="10.8984375" style="5" customWidth="1"/>
    <col min="778" max="778" width="11.796875" style="5" customWidth="1"/>
    <col min="779" max="779" width="13.19921875" style="5" customWidth="1"/>
    <col min="780" max="783" width="22.19921875" style="5" customWidth="1"/>
    <col min="784" max="784" width="5.09765625" style="5" customWidth="1"/>
    <col min="785" max="785" width="2.59765625" style="5" customWidth="1"/>
    <col min="786" max="1024" width="9.69921875" style="5"/>
    <col min="1025" max="1025" width="1.09765625" style="5" customWidth="1"/>
    <col min="1026" max="1026" width="11.3984375" style="5" customWidth="1"/>
    <col min="1027" max="1027" width="9.59765625" style="5" customWidth="1"/>
    <col min="1028" max="1029" width="10.8984375" style="5" customWidth="1"/>
    <col min="1030" max="1030" width="17.5" style="5" customWidth="1"/>
    <col min="1031" max="1031" width="10.8984375" style="5" customWidth="1"/>
    <col min="1032" max="1032" width="11.796875" style="5" customWidth="1"/>
    <col min="1033" max="1033" width="10.8984375" style="5" customWidth="1"/>
    <col min="1034" max="1034" width="11.796875" style="5" customWidth="1"/>
    <col min="1035" max="1035" width="13.19921875" style="5" customWidth="1"/>
    <col min="1036" max="1039" width="22.19921875" style="5" customWidth="1"/>
    <col min="1040" max="1040" width="5.09765625" style="5" customWidth="1"/>
    <col min="1041" max="1041" width="2.59765625" style="5" customWidth="1"/>
    <col min="1042" max="1280" width="9.69921875" style="5"/>
    <col min="1281" max="1281" width="1.09765625" style="5" customWidth="1"/>
    <col min="1282" max="1282" width="11.3984375" style="5" customWidth="1"/>
    <col min="1283" max="1283" width="9.59765625" style="5" customWidth="1"/>
    <col min="1284" max="1285" width="10.8984375" style="5" customWidth="1"/>
    <col min="1286" max="1286" width="17.5" style="5" customWidth="1"/>
    <col min="1287" max="1287" width="10.8984375" style="5" customWidth="1"/>
    <col min="1288" max="1288" width="11.796875" style="5" customWidth="1"/>
    <col min="1289" max="1289" width="10.8984375" style="5" customWidth="1"/>
    <col min="1290" max="1290" width="11.796875" style="5" customWidth="1"/>
    <col min="1291" max="1291" width="13.19921875" style="5" customWidth="1"/>
    <col min="1292" max="1295" width="22.19921875" style="5" customWidth="1"/>
    <col min="1296" max="1296" width="5.09765625" style="5" customWidth="1"/>
    <col min="1297" max="1297" width="2.59765625" style="5" customWidth="1"/>
    <col min="1298" max="1536" width="9.69921875" style="5"/>
    <col min="1537" max="1537" width="1.09765625" style="5" customWidth="1"/>
    <col min="1538" max="1538" width="11.3984375" style="5" customWidth="1"/>
    <col min="1539" max="1539" width="9.59765625" style="5" customWidth="1"/>
    <col min="1540" max="1541" width="10.8984375" style="5" customWidth="1"/>
    <col min="1542" max="1542" width="17.5" style="5" customWidth="1"/>
    <col min="1543" max="1543" width="10.8984375" style="5" customWidth="1"/>
    <col min="1544" max="1544" width="11.796875" style="5" customWidth="1"/>
    <col min="1545" max="1545" width="10.8984375" style="5" customWidth="1"/>
    <col min="1546" max="1546" width="11.796875" style="5" customWidth="1"/>
    <col min="1547" max="1547" width="13.19921875" style="5" customWidth="1"/>
    <col min="1548" max="1551" width="22.19921875" style="5" customWidth="1"/>
    <col min="1552" max="1552" width="5.09765625" style="5" customWidth="1"/>
    <col min="1553" max="1553" width="2.59765625" style="5" customWidth="1"/>
    <col min="1554" max="1792" width="9.69921875" style="5"/>
    <col min="1793" max="1793" width="1.09765625" style="5" customWidth="1"/>
    <col min="1794" max="1794" width="11.3984375" style="5" customWidth="1"/>
    <col min="1795" max="1795" width="9.59765625" style="5" customWidth="1"/>
    <col min="1796" max="1797" width="10.8984375" style="5" customWidth="1"/>
    <col min="1798" max="1798" width="17.5" style="5" customWidth="1"/>
    <col min="1799" max="1799" width="10.8984375" style="5" customWidth="1"/>
    <col min="1800" max="1800" width="11.796875" style="5" customWidth="1"/>
    <col min="1801" max="1801" width="10.8984375" style="5" customWidth="1"/>
    <col min="1802" max="1802" width="11.796875" style="5" customWidth="1"/>
    <col min="1803" max="1803" width="13.19921875" style="5" customWidth="1"/>
    <col min="1804" max="1807" width="22.19921875" style="5" customWidth="1"/>
    <col min="1808" max="1808" width="5.09765625" style="5" customWidth="1"/>
    <col min="1809" max="1809" width="2.59765625" style="5" customWidth="1"/>
    <col min="1810" max="2048" width="9.69921875" style="5"/>
    <col min="2049" max="2049" width="1.09765625" style="5" customWidth="1"/>
    <col min="2050" max="2050" width="11.3984375" style="5" customWidth="1"/>
    <col min="2051" max="2051" width="9.59765625" style="5" customWidth="1"/>
    <col min="2052" max="2053" width="10.8984375" style="5" customWidth="1"/>
    <col min="2054" max="2054" width="17.5" style="5" customWidth="1"/>
    <col min="2055" max="2055" width="10.8984375" style="5" customWidth="1"/>
    <col min="2056" max="2056" width="11.796875" style="5" customWidth="1"/>
    <col min="2057" max="2057" width="10.8984375" style="5" customWidth="1"/>
    <col min="2058" max="2058" width="11.796875" style="5" customWidth="1"/>
    <col min="2059" max="2059" width="13.19921875" style="5" customWidth="1"/>
    <col min="2060" max="2063" width="22.19921875" style="5" customWidth="1"/>
    <col min="2064" max="2064" width="5.09765625" style="5" customWidth="1"/>
    <col min="2065" max="2065" width="2.59765625" style="5" customWidth="1"/>
    <col min="2066" max="2304" width="9.69921875" style="5"/>
    <col min="2305" max="2305" width="1.09765625" style="5" customWidth="1"/>
    <col min="2306" max="2306" width="11.3984375" style="5" customWidth="1"/>
    <col min="2307" max="2307" width="9.59765625" style="5" customWidth="1"/>
    <col min="2308" max="2309" width="10.8984375" style="5" customWidth="1"/>
    <col min="2310" max="2310" width="17.5" style="5" customWidth="1"/>
    <col min="2311" max="2311" width="10.8984375" style="5" customWidth="1"/>
    <col min="2312" max="2312" width="11.796875" style="5" customWidth="1"/>
    <col min="2313" max="2313" width="10.8984375" style="5" customWidth="1"/>
    <col min="2314" max="2314" width="11.796875" style="5" customWidth="1"/>
    <col min="2315" max="2315" width="13.19921875" style="5" customWidth="1"/>
    <col min="2316" max="2319" width="22.19921875" style="5" customWidth="1"/>
    <col min="2320" max="2320" width="5.09765625" style="5" customWidth="1"/>
    <col min="2321" max="2321" width="2.59765625" style="5" customWidth="1"/>
    <col min="2322" max="2560" width="9.69921875" style="5"/>
    <col min="2561" max="2561" width="1.09765625" style="5" customWidth="1"/>
    <col min="2562" max="2562" width="11.3984375" style="5" customWidth="1"/>
    <col min="2563" max="2563" width="9.59765625" style="5" customWidth="1"/>
    <col min="2564" max="2565" width="10.8984375" style="5" customWidth="1"/>
    <col min="2566" max="2566" width="17.5" style="5" customWidth="1"/>
    <col min="2567" max="2567" width="10.8984375" style="5" customWidth="1"/>
    <col min="2568" max="2568" width="11.796875" style="5" customWidth="1"/>
    <col min="2569" max="2569" width="10.8984375" style="5" customWidth="1"/>
    <col min="2570" max="2570" width="11.796875" style="5" customWidth="1"/>
    <col min="2571" max="2571" width="13.19921875" style="5" customWidth="1"/>
    <col min="2572" max="2575" width="22.19921875" style="5" customWidth="1"/>
    <col min="2576" max="2576" width="5.09765625" style="5" customWidth="1"/>
    <col min="2577" max="2577" width="2.59765625" style="5" customWidth="1"/>
    <col min="2578" max="2816" width="9.69921875" style="5"/>
    <col min="2817" max="2817" width="1.09765625" style="5" customWidth="1"/>
    <col min="2818" max="2818" width="11.3984375" style="5" customWidth="1"/>
    <col min="2819" max="2819" width="9.59765625" style="5" customWidth="1"/>
    <col min="2820" max="2821" width="10.8984375" style="5" customWidth="1"/>
    <col min="2822" max="2822" width="17.5" style="5" customWidth="1"/>
    <col min="2823" max="2823" width="10.8984375" style="5" customWidth="1"/>
    <col min="2824" max="2824" width="11.796875" style="5" customWidth="1"/>
    <col min="2825" max="2825" width="10.8984375" style="5" customWidth="1"/>
    <col min="2826" max="2826" width="11.796875" style="5" customWidth="1"/>
    <col min="2827" max="2827" width="13.19921875" style="5" customWidth="1"/>
    <col min="2828" max="2831" width="22.19921875" style="5" customWidth="1"/>
    <col min="2832" max="2832" width="5.09765625" style="5" customWidth="1"/>
    <col min="2833" max="2833" width="2.59765625" style="5" customWidth="1"/>
    <col min="2834" max="3072" width="9.69921875" style="5"/>
    <col min="3073" max="3073" width="1.09765625" style="5" customWidth="1"/>
    <col min="3074" max="3074" width="11.3984375" style="5" customWidth="1"/>
    <col min="3075" max="3075" width="9.59765625" style="5" customWidth="1"/>
    <col min="3076" max="3077" width="10.8984375" style="5" customWidth="1"/>
    <col min="3078" max="3078" width="17.5" style="5" customWidth="1"/>
    <col min="3079" max="3079" width="10.8984375" style="5" customWidth="1"/>
    <col min="3080" max="3080" width="11.796875" style="5" customWidth="1"/>
    <col min="3081" max="3081" width="10.8984375" style="5" customWidth="1"/>
    <col min="3082" max="3082" width="11.796875" style="5" customWidth="1"/>
    <col min="3083" max="3083" width="13.19921875" style="5" customWidth="1"/>
    <col min="3084" max="3087" width="22.19921875" style="5" customWidth="1"/>
    <col min="3088" max="3088" width="5.09765625" style="5" customWidth="1"/>
    <col min="3089" max="3089" width="2.59765625" style="5" customWidth="1"/>
    <col min="3090" max="3328" width="9.69921875" style="5"/>
    <col min="3329" max="3329" width="1.09765625" style="5" customWidth="1"/>
    <col min="3330" max="3330" width="11.3984375" style="5" customWidth="1"/>
    <col min="3331" max="3331" width="9.59765625" style="5" customWidth="1"/>
    <col min="3332" max="3333" width="10.8984375" style="5" customWidth="1"/>
    <col min="3334" max="3334" width="17.5" style="5" customWidth="1"/>
    <col min="3335" max="3335" width="10.8984375" style="5" customWidth="1"/>
    <col min="3336" max="3336" width="11.796875" style="5" customWidth="1"/>
    <col min="3337" max="3337" width="10.8984375" style="5" customWidth="1"/>
    <col min="3338" max="3338" width="11.796875" style="5" customWidth="1"/>
    <col min="3339" max="3339" width="13.19921875" style="5" customWidth="1"/>
    <col min="3340" max="3343" width="22.19921875" style="5" customWidth="1"/>
    <col min="3344" max="3344" width="5.09765625" style="5" customWidth="1"/>
    <col min="3345" max="3345" width="2.59765625" style="5" customWidth="1"/>
    <col min="3346" max="3584" width="9.69921875" style="5"/>
    <col min="3585" max="3585" width="1.09765625" style="5" customWidth="1"/>
    <col min="3586" max="3586" width="11.3984375" style="5" customWidth="1"/>
    <col min="3587" max="3587" width="9.59765625" style="5" customWidth="1"/>
    <col min="3588" max="3589" width="10.8984375" style="5" customWidth="1"/>
    <col min="3590" max="3590" width="17.5" style="5" customWidth="1"/>
    <col min="3591" max="3591" width="10.8984375" style="5" customWidth="1"/>
    <col min="3592" max="3592" width="11.796875" style="5" customWidth="1"/>
    <col min="3593" max="3593" width="10.8984375" style="5" customWidth="1"/>
    <col min="3594" max="3594" width="11.796875" style="5" customWidth="1"/>
    <col min="3595" max="3595" width="13.19921875" style="5" customWidth="1"/>
    <col min="3596" max="3599" width="22.19921875" style="5" customWidth="1"/>
    <col min="3600" max="3600" width="5.09765625" style="5" customWidth="1"/>
    <col min="3601" max="3601" width="2.59765625" style="5" customWidth="1"/>
    <col min="3602" max="3840" width="9.69921875" style="5"/>
    <col min="3841" max="3841" width="1.09765625" style="5" customWidth="1"/>
    <col min="3842" max="3842" width="11.3984375" style="5" customWidth="1"/>
    <col min="3843" max="3843" width="9.59765625" style="5" customWidth="1"/>
    <col min="3844" max="3845" width="10.8984375" style="5" customWidth="1"/>
    <col min="3846" max="3846" width="17.5" style="5" customWidth="1"/>
    <col min="3847" max="3847" width="10.8984375" style="5" customWidth="1"/>
    <col min="3848" max="3848" width="11.796875" style="5" customWidth="1"/>
    <col min="3849" max="3849" width="10.8984375" style="5" customWidth="1"/>
    <col min="3850" max="3850" width="11.796875" style="5" customWidth="1"/>
    <col min="3851" max="3851" width="13.19921875" style="5" customWidth="1"/>
    <col min="3852" max="3855" width="22.19921875" style="5" customWidth="1"/>
    <col min="3856" max="3856" width="5.09765625" style="5" customWidth="1"/>
    <col min="3857" max="3857" width="2.59765625" style="5" customWidth="1"/>
    <col min="3858" max="4096" width="9.69921875" style="5"/>
    <col min="4097" max="4097" width="1.09765625" style="5" customWidth="1"/>
    <col min="4098" max="4098" width="11.3984375" style="5" customWidth="1"/>
    <col min="4099" max="4099" width="9.59765625" style="5" customWidth="1"/>
    <col min="4100" max="4101" width="10.8984375" style="5" customWidth="1"/>
    <col min="4102" max="4102" width="17.5" style="5" customWidth="1"/>
    <col min="4103" max="4103" width="10.8984375" style="5" customWidth="1"/>
    <col min="4104" max="4104" width="11.796875" style="5" customWidth="1"/>
    <col min="4105" max="4105" width="10.8984375" style="5" customWidth="1"/>
    <col min="4106" max="4106" width="11.796875" style="5" customWidth="1"/>
    <col min="4107" max="4107" width="13.19921875" style="5" customWidth="1"/>
    <col min="4108" max="4111" width="22.19921875" style="5" customWidth="1"/>
    <col min="4112" max="4112" width="5.09765625" style="5" customWidth="1"/>
    <col min="4113" max="4113" width="2.59765625" style="5" customWidth="1"/>
    <col min="4114" max="4352" width="9.69921875" style="5"/>
    <col min="4353" max="4353" width="1.09765625" style="5" customWidth="1"/>
    <col min="4354" max="4354" width="11.3984375" style="5" customWidth="1"/>
    <col min="4355" max="4355" width="9.59765625" style="5" customWidth="1"/>
    <col min="4356" max="4357" width="10.8984375" style="5" customWidth="1"/>
    <col min="4358" max="4358" width="17.5" style="5" customWidth="1"/>
    <col min="4359" max="4359" width="10.8984375" style="5" customWidth="1"/>
    <col min="4360" max="4360" width="11.796875" style="5" customWidth="1"/>
    <col min="4361" max="4361" width="10.8984375" style="5" customWidth="1"/>
    <col min="4362" max="4362" width="11.796875" style="5" customWidth="1"/>
    <col min="4363" max="4363" width="13.19921875" style="5" customWidth="1"/>
    <col min="4364" max="4367" width="22.19921875" style="5" customWidth="1"/>
    <col min="4368" max="4368" width="5.09765625" style="5" customWidth="1"/>
    <col min="4369" max="4369" width="2.59765625" style="5" customWidth="1"/>
    <col min="4370" max="4608" width="9.69921875" style="5"/>
    <col min="4609" max="4609" width="1.09765625" style="5" customWidth="1"/>
    <col min="4610" max="4610" width="11.3984375" style="5" customWidth="1"/>
    <col min="4611" max="4611" width="9.59765625" style="5" customWidth="1"/>
    <col min="4612" max="4613" width="10.8984375" style="5" customWidth="1"/>
    <col min="4614" max="4614" width="17.5" style="5" customWidth="1"/>
    <col min="4615" max="4615" width="10.8984375" style="5" customWidth="1"/>
    <col min="4616" max="4616" width="11.796875" style="5" customWidth="1"/>
    <col min="4617" max="4617" width="10.8984375" style="5" customWidth="1"/>
    <col min="4618" max="4618" width="11.796875" style="5" customWidth="1"/>
    <col min="4619" max="4619" width="13.19921875" style="5" customWidth="1"/>
    <col min="4620" max="4623" width="22.19921875" style="5" customWidth="1"/>
    <col min="4624" max="4624" width="5.09765625" style="5" customWidth="1"/>
    <col min="4625" max="4625" width="2.59765625" style="5" customWidth="1"/>
    <col min="4626" max="4864" width="9.69921875" style="5"/>
    <col min="4865" max="4865" width="1.09765625" style="5" customWidth="1"/>
    <col min="4866" max="4866" width="11.3984375" style="5" customWidth="1"/>
    <col min="4867" max="4867" width="9.59765625" style="5" customWidth="1"/>
    <col min="4868" max="4869" width="10.8984375" style="5" customWidth="1"/>
    <col min="4870" max="4870" width="17.5" style="5" customWidth="1"/>
    <col min="4871" max="4871" width="10.8984375" style="5" customWidth="1"/>
    <col min="4872" max="4872" width="11.796875" style="5" customWidth="1"/>
    <col min="4873" max="4873" width="10.8984375" style="5" customWidth="1"/>
    <col min="4874" max="4874" width="11.796875" style="5" customWidth="1"/>
    <col min="4875" max="4875" width="13.19921875" style="5" customWidth="1"/>
    <col min="4876" max="4879" width="22.19921875" style="5" customWidth="1"/>
    <col min="4880" max="4880" width="5.09765625" style="5" customWidth="1"/>
    <col min="4881" max="4881" width="2.59765625" style="5" customWidth="1"/>
    <col min="4882" max="5120" width="9.69921875" style="5"/>
    <col min="5121" max="5121" width="1.09765625" style="5" customWidth="1"/>
    <col min="5122" max="5122" width="11.3984375" style="5" customWidth="1"/>
    <col min="5123" max="5123" width="9.59765625" style="5" customWidth="1"/>
    <col min="5124" max="5125" width="10.8984375" style="5" customWidth="1"/>
    <col min="5126" max="5126" width="17.5" style="5" customWidth="1"/>
    <col min="5127" max="5127" width="10.8984375" style="5" customWidth="1"/>
    <col min="5128" max="5128" width="11.796875" style="5" customWidth="1"/>
    <col min="5129" max="5129" width="10.8984375" style="5" customWidth="1"/>
    <col min="5130" max="5130" width="11.796875" style="5" customWidth="1"/>
    <col min="5131" max="5131" width="13.19921875" style="5" customWidth="1"/>
    <col min="5132" max="5135" width="22.19921875" style="5" customWidth="1"/>
    <col min="5136" max="5136" width="5.09765625" style="5" customWidth="1"/>
    <col min="5137" max="5137" width="2.59765625" style="5" customWidth="1"/>
    <col min="5138" max="5376" width="9.69921875" style="5"/>
    <col min="5377" max="5377" width="1.09765625" style="5" customWidth="1"/>
    <col min="5378" max="5378" width="11.3984375" style="5" customWidth="1"/>
    <col min="5379" max="5379" width="9.59765625" style="5" customWidth="1"/>
    <col min="5380" max="5381" width="10.8984375" style="5" customWidth="1"/>
    <col min="5382" max="5382" width="17.5" style="5" customWidth="1"/>
    <col min="5383" max="5383" width="10.8984375" style="5" customWidth="1"/>
    <col min="5384" max="5384" width="11.796875" style="5" customWidth="1"/>
    <col min="5385" max="5385" width="10.8984375" style="5" customWidth="1"/>
    <col min="5386" max="5386" width="11.796875" style="5" customWidth="1"/>
    <col min="5387" max="5387" width="13.19921875" style="5" customWidth="1"/>
    <col min="5388" max="5391" width="22.19921875" style="5" customWidth="1"/>
    <col min="5392" max="5392" width="5.09765625" style="5" customWidth="1"/>
    <col min="5393" max="5393" width="2.59765625" style="5" customWidth="1"/>
    <col min="5394" max="5632" width="9.69921875" style="5"/>
    <col min="5633" max="5633" width="1.09765625" style="5" customWidth="1"/>
    <col min="5634" max="5634" width="11.3984375" style="5" customWidth="1"/>
    <col min="5635" max="5635" width="9.59765625" style="5" customWidth="1"/>
    <col min="5636" max="5637" width="10.8984375" style="5" customWidth="1"/>
    <col min="5638" max="5638" width="17.5" style="5" customWidth="1"/>
    <col min="5639" max="5639" width="10.8984375" style="5" customWidth="1"/>
    <col min="5640" max="5640" width="11.796875" style="5" customWidth="1"/>
    <col min="5641" max="5641" width="10.8984375" style="5" customWidth="1"/>
    <col min="5642" max="5642" width="11.796875" style="5" customWidth="1"/>
    <col min="5643" max="5643" width="13.19921875" style="5" customWidth="1"/>
    <col min="5644" max="5647" width="22.19921875" style="5" customWidth="1"/>
    <col min="5648" max="5648" width="5.09765625" style="5" customWidth="1"/>
    <col min="5649" max="5649" width="2.59765625" style="5" customWidth="1"/>
    <col min="5650" max="5888" width="9.69921875" style="5"/>
    <col min="5889" max="5889" width="1.09765625" style="5" customWidth="1"/>
    <col min="5890" max="5890" width="11.3984375" style="5" customWidth="1"/>
    <col min="5891" max="5891" width="9.59765625" style="5" customWidth="1"/>
    <col min="5892" max="5893" width="10.8984375" style="5" customWidth="1"/>
    <col min="5894" max="5894" width="17.5" style="5" customWidth="1"/>
    <col min="5895" max="5895" width="10.8984375" style="5" customWidth="1"/>
    <col min="5896" max="5896" width="11.796875" style="5" customWidth="1"/>
    <col min="5897" max="5897" width="10.8984375" style="5" customWidth="1"/>
    <col min="5898" max="5898" width="11.796875" style="5" customWidth="1"/>
    <col min="5899" max="5899" width="13.19921875" style="5" customWidth="1"/>
    <col min="5900" max="5903" width="22.19921875" style="5" customWidth="1"/>
    <col min="5904" max="5904" width="5.09765625" style="5" customWidth="1"/>
    <col min="5905" max="5905" width="2.59765625" style="5" customWidth="1"/>
    <col min="5906" max="6144" width="9.69921875" style="5"/>
    <col min="6145" max="6145" width="1.09765625" style="5" customWidth="1"/>
    <col min="6146" max="6146" width="11.3984375" style="5" customWidth="1"/>
    <col min="6147" max="6147" width="9.59765625" style="5" customWidth="1"/>
    <col min="6148" max="6149" width="10.8984375" style="5" customWidth="1"/>
    <col min="6150" max="6150" width="17.5" style="5" customWidth="1"/>
    <col min="6151" max="6151" width="10.8984375" style="5" customWidth="1"/>
    <col min="6152" max="6152" width="11.796875" style="5" customWidth="1"/>
    <col min="6153" max="6153" width="10.8984375" style="5" customWidth="1"/>
    <col min="6154" max="6154" width="11.796875" style="5" customWidth="1"/>
    <col min="6155" max="6155" width="13.19921875" style="5" customWidth="1"/>
    <col min="6156" max="6159" width="22.19921875" style="5" customWidth="1"/>
    <col min="6160" max="6160" width="5.09765625" style="5" customWidth="1"/>
    <col min="6161" max="6161" width="2.59765625" style="5" customWidth="1"/>
    <col min="6162" max="6400" width="9.69921875" style="5"/>
    <col min="6401" max="6401" width="1.09765625" style="5" customWidth="1"/>
    <col min="6402" max="6402" width="11.3984375" style="5" customWidth="1"/>
    <col min="6403" max="6403" width="9.59765625" style="5" customWidth="1"/>
    <col min="6404" max="6405" width="10.8984375" style="5" customWidth="1"/>
    <col min="6406" max="6406" width="17.5" style="5" customWidth="1"/>
    <col min="6407" max="6407" width="10.8984375" style="5" customWidth="1"/>
    <col min="6408" max="6408" width="11.796875" style="5" customWidth="1"/>
    <col min="6409" max="6409" width="10.8984375" style="5" customWidth="1"/>
    <col min="6410" max="6410" width="11.796875" style="5" customWidth="1"/>
    <col min="6411" max="6411" width="13.19921875" style="5" customWidth="1"/>
    <col min="6412" max="6415" width="22.19921875" style="5" customWidth="1"/>
    <col min="6416" max="6416" width="5.09765625" style="5" customWidth="1"/>
    <col min="6417" max="6417" width="2.59765625" style="5" customWidth="1"/>
    <col min="6418" max="6656" width="9.69921875" style="5"/>
    <col min="6657" max="6657" width="1.09765625" style="5" customWidth="1"/>
    <col min="6658" max="6658" width="11.3984375" style="5" customWidth="1"/>
    <col min="6659" max="6659" width="9.59765625" style="5" customWidth="1"/>
    <col min="6660" max="6661" width="10.8984375" style="5" customWidth="1"/>
    <col min="6662" max="6662" width="17.5" style="5" customWidth="1"/>
    <col min="6663" max="6663" width="10.8984375" style="5" customWidth="1"/>
    <col min="6664" max="6664" width="11.796875" style="5" customWidth="1"/>
    <col min="6665" max="6665" width="10.8984375" style="5" customWidth="1"/>
    <col min="6666" max="6666" width="11.796875" style="5" customWidth="1"/>
    <col min="6667" max="6667" width="13.19921875" style="5" customWidth="1"/>
    <col min="6668" max="6671" width="22.19921875" style="5" customWidth="1"/>
    <col min="6672" max="6672" width="5.09765625" style="5" customWidth="1"/>
    <col min="6673" max="6673" width="2.59765625" style="5" customWidth="1"/>
    <col min="6674" max="6912" width="9.69921875" style="5"/>
    <col min="6913" max="6913" width="1.09765625" style="5" customWidth="1"/>
    <col min="6914" max="6914" width="11.3984375" style="5" customWidth="1"/>
    <col min="6915" max="6915" width="9.59765625" style="5" customWidth="1"/>
    <col min="6916" max="6917" width="10.8984375" style="5" customWidth="1"/>
    <col min="6918" max="6918" width="17.5" style="5" customWidth="1"/>
    <col min="6919" max="6919" width="10.8984375" style="5" customWidth="1"/>
    <col min="6920" max="6920" width="11.796875" style="5" customWidth="1"/>
    <col min="6921" max="6921" width="10.8984375" style="5" customWidth="1"/>
    <col min="6922" max="6922" width="11.796875" style="5" customWidth="1"/>
    <col min="6923" max="6923" width="13.19921875" style="5" customWidth="1"/>
    <col min="6924" max="6927" width="22.19921875" style="5" customWidth="1"/>
    <col min="6928" max="6928" width="5.09765625" style="5" customWidth="1"/>
    <col min="6929" max="6929" width="2.59765625" style="5" customWidth="1"/>
    <col min="6930" max="7168" width="9.69921875" style="5"/>
    <col min="7169" max="7169" width="1.09765625" style="5" customWidth="1"/>
    <col min="7170" max="7170" width="11.3984375" style="5" customWidth="1"/>
    <col min="7171" max="7171" width="9.59765625" style="5" customWidth="1"/>
    <col min="7172" max="7173" width="10.8984375" style="5" customWidth="1"/>
    <col min="7174" max="7174" width="17.5" style="5" customWidth="1"/>
    <col min="7175" max="7175" width="10.8984375" style="5" customWidth="1"/>
    <col min="7176" max="7176" width="11.796875" style="5" customWidth="1"/>
    <col min="7177" max="7177" width="10.8984375" style="5" customWidth="1"/>
    <col min="7178" max="7178" width="11.796875" style="5" customWidth="1"/>
    <col min="7179" max="7179" width="13.19921875" style="5" customWidth="1"/>
    <col min="7180" max="7183" width="22.19921875" style="5" customWidth="1"/>
    <col min="7184" max="7184" width="5.09765625" style="5" customWidth="1"/>
    <col min="7185" max="7185" width="2.59765625" style="5" customWidth="1"/>
    <col min="7186" max="7424" width="9.69921875" style="5"/>
    <col min="7425" max="7425" width="1.09765625" style="5" customWidth="1"/>
    <col min="7426" max="7426" width="11.3984375" style="5" customWidth="1"/>
    <col min="7427" max="7427" width="9.59765625" style="5" customWidth="1"/>
    <col min="7428" max="7429" width="10.8984375" style="5" customWidth="1"/>
    <col min="7430" max="7430" width="17.5" style="5" customWidth="1"/>
    <col min="7431" max="7431" width="10.8984375" style="5" customWidth="1"/>
    <col min="7432" max="7432" width="11.796875" style="5" customWidth="1"/>
    <col min="7433" max="7433" width="10.8984375" style="5" customWidth="1"/>
    <col min="7434" max="7434" width="11.796875" style="5" customWidth="1"/>
    <col min="7435" max="7435" width="13.19921875" style="5" customWidth="1"/>
    <col min="7436" max="7439" width="22.19921875" style="5" customWidth="1"/>
    <col min="7440" max="7440" width="5.09765625" style="5" customWidth="1"/>
    <col min="7441" max="7441" width="2.59765625" style="5" customWidth="1"/>
    <col min="7442" max="7680" width="9.69921875" style="5"/>
    <col min="7681" max="7681" width="1.09765625" style="5" customWidth="1"/>
    <col min="7682" max="7682" width="11.3984375" style="5" customWidth="1"/>
    <col min="7683" max="7683" width="9.59765625" style="5" customWidth="1"/>
    <col min="7684" max="7685" width="10.8984375" style="5" customWidth="1"/>
    <col min="7686" max="7686" width="17.5" style="5" customWidth="1"/>
    <col min="7687" max="7687" width="10.8984375" style="5" customWidth="1"/>
    <col min="7688" max="7688" width="11.796875" style="5" customWidth="1"/>
    <col min="7689" max="7689" width="10.8984375" style="5" customWidth="1"/>
    <col min="7690" max="7690" width="11.796875" style="5" customWidth="1"/>
    <col min="7691" max="7691" width="13.19921875" style="5" customWidth="1"/>
    <col min="7692" max="7695" width="22.19921875" style="5" customWidth="1"/>
    <col min="7696" max="7696" width="5.09765625" style="5" customWidth="1"/>
    <col min="7697" max="7697" width="2.59765625" style="5" customWidth="1"/>
    <col min="7698" max="7936" width="9.69921875" style="5"/>
    <col min="7937" max="7937" width="1.09765625" style="5" customWidth="1"/>
    <col min="7938" max="7938" width="11.3984375" style="5" customWidth="1"/>
    <col min="7939" max="7939" width="9.59765625" style="5" customWidth="1"/>
    <col min="7940" max="7941" width="10.8984375" style="5" customWidth="1"/>
    <col min="7942" max="7942" width="17.5" style="5" customWidth="1"/>
    <col min="7943" max="7943" width="10.8984375" style="5" customWidth="1"/>
    <col min="7944" max="7944" width="11.796875" style="5" customWidth="1"/>
    <col min="7945" max="7945" width="10.8984375" style="5" customWidth="1"/>
    <col min="7946" max="7946" width="11.796875" style="5" customWidth="1"/>
    <col min="7947" max="7947" width="13.19921875" style="5" customWidth="1"/>
    <col min="7948" max="7951" width="22.19921875" style="5" customWidth="1"/>
    <col min="7952" max="7952" width="5.09765625" style="5" customWidth="1"/>
    <col min="7953" max="7953" width="2.59765625" style="5" customWidth="1"/>
    <col min="7954" max="8192" width="9.69921875" style="5"/>
    <col min="8193" max="8193" width="1.09765625" style="5" customWidth="1"/>
    <col min="8194" max="8194" width="11.3984375" style="5" customWidth="1"/>
    <col min="8195" max="8195" width="9.59765625" style="5" customWidth="1"/>
    <col min="8196" max="8197" width="10.8984375" style="5" customWidth="1"/>
    <col min="8198" max="8198" width="17.5" style="5" customWidth="1"/>
    <col min="8199" max="8199" width="10.8984375" style="5" customWidth="1"/>
    <col min="8200" max="8200" width="11.796875" style="5" customWidth="1"/>
    <col min="8201" max="8201" width="10.8984375" style="5" customWidth="1"/>
    <col min="8202" max="8202" width="11.796875" style="5" customWidth="1"/>
    <col min="8203" max="8203" width="13.19921875" style="5" customWidth="1"/>
    <col min="8204" max="8207" width="22.19921875" style="5" customWidth="1"/>
    <col min="8208" max="8208" width="5.09765625" style="5" customWidth="1"/>
    <col min="8209" max="8209" width="2.59765625" style="5" customWidth="1"/>
    <col min="8210" max="8448" width="9.69921875" style="5"/>
    <col min="8449" max="8449" width="1.09765625" style="5" customWidth="1"/>
    <col min="8450" max="8450" width="11.3984375" style="5" customWidth="1"/>
    <col min="8451" max="8451" width="9.59765625" style="5" customWidth="1"/>
    <col min="8452" max="8453" width="10.8984375" style="5" customWidth="1"/>
    <col min="8454" max="8454" width="17.5" style="5" customWidth="1"/>
    <col min="8455" max="8455" width="10.8984375" style="5" customWidth="1"/>
    <col min="8456" max="8456" width="11.796875" style="5" customWidth="1"/>
    <col min="8457" max="8457" width="10.8984375" style="5" customWidth="1"/>
    <col min="8458" max="8458" width="11.796875" style="5" customWidth="1"/>
    <col min="8459" max="8459" width="13.19921875" style="5" customWidth="1"/>
    <col min="8460" max="8463" width="22.19921875" style="5" customWidth="1"/>
    <col min="8464" max="8464" width="5.09765625" style="5" customWidth="1"/>
    <col min="8465" max="8465" width="2.59765625" style="5" customWidth="1"/>
    <col min="8466" max="8704" width="9.69921875" style="5"/>
    <col min="8705" max="8705" width="1.09765625" style="5" customWidth="1"/>
    <col min="8706" max="8706" width="11.3984375" style="5" customWidth="1"/>
    <col min="8707" max="8707" width="9.59765625" style="5" customWidth="1"/>
    <col min="8708" max="8709" width="10.8984375" style="5" customWidth="1"/>
    <col min="8710" max="8710" width="17.5" style="5" customWidth="1"/>
    <col min="8711" max="8711" width="10.8984375" style="5" customWidth="1"/>
    <col min="8712" max="8712" width="11.796875" style="5" customWidth="1"/>
    <col min="8713" max="8713" width="10.8984375" style="5" customWidth="1"/>
    <col min="8714" max="8714" width="11.796875" style="5" customWidth="1"/>
    <col min="8715" max="8715" width="13.19921875" style="5" customWidth="1"/>
    <col min="8716" max="8719" width="22.19921875" style="5" customWidth="1"/>
    <col min="8720" max="8720" width="5.09765625" style="5" customWidth="1"/>
    <col min="8721" max="8721" width="2.59765625" style="5" customWidth="1"/>
    <col min="8722" max="8960" width="9.69921875" style="5"/>
    <col min="8961" max="8961" width="1.09765625" style="5" customWidth="1"/>
    <col min="8962" max="8962" width="11.3984375" style="5" customWidth="1"/>
    <col min="8963" max="8963" width="9.59765625" style="5" customWidth="1"/>
    <col min="8964" max="8965" width="10.8984375" style="5" customWidth="1"/>
    <col min="8966" max="8966" width="17.5" style="5" customWidth="1"/>
    <col min="8967" max="8967" width="10.8984375" style="5" customWidth="1"/>
    <col min="8968" max="8968" width="11.796875" style="5" customWidth="1"/>
    <col min="8969" max="8969" width="10.8984375" style="5" customWidth="1"/>
    <col min="8970" max="8970" width="11.796875" style="5" customWidth="1"/>
    <col min="8971" max="8971" width="13.19921875" style="5" customWidth="1"/>
    <col min="8972" max="8975" width="22.19921875" style="5" customWidth="1"/>
    <col min="8976" max="8976" width="5.09765625" style="5" customWidth="1"/>
    <col min="8977" max="8977" width="2.59765625" style="5" customWidth="1"/>
    <col min="8978" max="9216" width="9.69921875" style="5"/>
    <col min="9217" max="9217" width="1.09765625" style="5" customWidth="1"/>
    <col min="9218" max="9218" width="11.3984375" style="5" customWidth="1"/>
    <col min="9219" max="9219" width="9.59765625" style="5" customWidth="1"/>
    <col min="9220" max="9221" width="10.8984375" style="5" customWidth="1"/>
    <col min="9222" max="9222" width="17.5" style="5" customWidth="1"/>
    <col min="9223" max="9223" width="10.8984375" style="5" customWidth="1"/>
    <col min="9224" max="9224" width="11.796875" style="5" customWidth="1"/>
    <col min="9225" max="9225" width="10.8984375" style="5" customWidth="1"/>
    <col min="9226" max="9226" width="11.796875" style="5" customWidth="1"/>
    <col min="9227" max="9227" width="13.19921875" style="5" customWidth="1"/>
    <col min="9228" max="9231" width="22.19921875" style="5" customWidth="1"/>
    <col min="9232" max="9232" width="5.09765625" style="5" customWidth="1"/>
    <col min="9233" max="9233" width="2.59765625" style="5" customWidth="1"/>
    <col min="9234" max="9472" width="9.69921875" style="5"/>
    <col min="9473" max="9473" width="1.09765625" style="5" customWidth="1"/>
    <col min="9474" max="9474" width="11.3984375" style="5" customWidth="1"/>
    <col min="9475" max="9475" width="9.59765625" style="5" customWidth="1"/>
    <col min="9476" max="9477" width="10.8984375" style="5" customWidth="1"/>
    <col min="9478" max="9478" width="17.5" style="5" customWidth="1"/>
    <col min="9479" max="9479" width="10.8984375" style="5" customWidth="1"/>
    <col min="9480" max="9480" width="11.796875" style="5" customWidth="1"/>
    <col min="9481" max="9481" width="10.8984375" style="5" customWidth="1"/>
    <col min="9482" max="9482" width="11.796875" style="5" customWidth="1"/>
    <col min="9483" max="9483" width="13.19921875" style="5" customWidth="1"/>
    <col min="9484" max="9487" width="22.19921875" style="5" customWidth="1"/>
    <col min="9488" max="9488" width="5.09765625" style="5" customWidth="1"/>
    <col min="9489" max="9489" width="2.59765625" style="5" customWidth="1"/>
    <col min="9490" max="9728" width="9.69921875" style="5"/>
    <col min="9729" max="9729" width="1.09765625" style="5" customWidth="1"/>
    <col min="9730" max="9730" width="11.3984375" style="5" customWidth="1"/>
    <col min="9731" max="9731" width="9.59765625" style="5" customWidth="1"/>
    <col min="9732" max="9733" width="10.8984375" style="5" customWidth="1"/>
    <col min="9734" max="9734" width="17.5" style="5" customWidth="1"/>
    <col min="9735" max="9735" width="10.8984375" style="5" customWidth="1"/>
    <col min="9736" max="9736" width="11.796875" style="5" customWidth="1"/>
    <col min="9737" max="9737" width="10.8984375" style="5" customWidth="1"/>
    <col min="9738" max="9738" width="11.796875" style="5" customWidth="1"/>
    <col min="9739" max="9739" width="13.19921875" style="5" customWidth="1"/>
    <col min="9740" max="9743" width="22.19921875" style="5" customWidth="1"/>
    <col min="9744" max="9744" width="5.09765625" style="5" customWidth="1"/>
    <col min="9745" max="9745" width="2.59765625" style="5" customWidth="1"/>
    <col min="9746" max="9984" width="9.69921875" style="5"/>
    <col min="9985" max="9985" width="1.09765625" style="5" customWidth="1"/>
    <col min="9986" max="9986" width="11.3984375" style="5" customWidth="1"/>
    <col min="9987" max="9987" width="9.59765625" style="5" customWidth="1"/>
    <col min="9988" max="9989" width="10.8984375" style="5" customWidth="1"/>
    <col min="9990" max="9990" width="17.5" style="5" customWidth="1"/>
    <col min="9991" max="9991" width="10.8984375" style="5" customWidth="1"/>
    <col min="9992" max="9992" width="11.796875" style="5" customWidth="1"/>
    <col min="9993" max="9993" width="10.8984375" style="5" customWidth="1"/>
    <col min="9994" max="9994" width="11.796875" style="5" customWidth="1"/>
    <col min="9995" max="9995" width="13.19921875" style="5" customWidth="1"/>
    <col min="9996" max="9999" width="22.19921875" style="5" customWidth="1"/>
    <col min="10000" max="10000" width="5.09765625" style="5" customWidth="1"/>
    <col min="10001" max="10001" width="2.59765625" style="5" customWidth="1"/>
    <col min="10002" max="10240" width="9.69921875" style="5"/>
    <col min="10241" max="10241" width="1.09765625" style="5" customWidth="1"/>
    <col min="10242" max="10242" width="11.3984375" style="5" customWidth="1"/>
    <col min="10243" max="10243" width="9.59765625" style="5" customWidth="1"/>
    <col min="10244" max="10245" width="10.8984375" style="5" customWidth="1"/>
    <col min="10246" max="10246" width="17.5" style="5" customWidth="1"/>
    <col min="10247" max="10247" width="10.8984375" style="5" customWidth="1"/>
    <col min="10248" max="10248" width="11.796875" style="5" customWidth="1"/>
    <col min="10249" max="10249" width="10.8984375" style="5" customWidth="1"/>
    <col min="10250" max="10250" width="11.796875" style="5" customWidth="1"/>
    <col min="10251" max="10251" width="13.19921875" style="5" customWidth="1"/>
    <col min="10252" max="10255" width="22.19921875" style="5" customWidth="1"/>
    <col min="10256" max="10256" width="5.09765625" style="5" customWidth="1"/>
    <col min="10257" max="10257" width="2.59765625" style="5" customWidth="1"/>
    <col min="10258" max="10496" width="9.69921875" style="5"/>
    <col min="10497" max="10497" width="1.09765625" style="5" customWidth="1"/>
    <col min="10498" max="10498" width="11.3984375" style="5" customWidth="1"/>
    <col min="10499" max="10499" width="9.59765625" style="5" customWidth="1"/>
    <col min="10500" max="10501" width="10.8984375" style="5" customWidth="1"/>
    <col min="10502" max="10502" width="17.5" style="5" customWidth="1"/>
    <col min="10503" max="10503" width="10.8984375" style="5" customWidth="1"/>
    <col min="10504" max="10504" width="11.796875" style="5" customWidth="1"/>
    <col min="10505" max="10505" width="10.8984375" style="5" customWidth="1"/>
    <col min="10506" max="10506" width="11.796875" style="5" customWidth="1"/>
    <col min="10507" max="10507" width="13.19921875" style="5" customWidth="1"/>
    <col min="10508" max="10511" width="22.19921875" style="5" customWidth="1"/>
    <col min="10512" max="10512" width="5.09765625" style="5" customWidth="1"/>
    <col min="10513" max="10513" width="2.59765625" style="5" customWidth="1"/>
    <col min="10514" max="10752" width="9.69921875" style="5"/>
    <col min="10753" max="10753" width="1.09765625" style="5" customWidth="1"/>
    <col min="10754" max="10754" width="11.3984375" style="5" customWidth="1"/>
    <col min="10755" max="10755" width="9.59765625" style="5" customWidth="1"/>
    <col min="10756" max="10757" width="10.8984375" style="5" customWidth="1"/>
    <col min="10758" max="10758" width="17.5" style="5" customWidth="1"/>
    <col min="10759" max="10759" width="10.8984375" style="5" customWidth="1"/>
    <col min="10760" max="10760" width="11.796875" style="5" customWidth="1"/>
    <col min="10761" max="10761" width="10.8984375" style="5" customWidth="1"/>
    <col min="10762" max="10762" width="11.796875" style="5" customWidth="1"/>
    <col min="10763" max="10763" width="13.19921875" style="5" customWidth="1"/>
    <col min="10764" max="10767" width="22.19921875" style="5" customWidth="1"/>
    <col min="10768" max="10768" width="5.09765625" style="5" customWidth="1"/>
    <col min="10769" max="10769" width="2.59765625" style="5" customWidth="1"/>
    <col min="10770" max="11008" width="9.69921875" style="5"/>
    <col min="11009" max="11009" width="1.09765625" style="5" customWidth="1"/>
    <col min="11010" max="11010" width="11.3984375" style="5" customWidth="1"/>
    <col min="11011" max="11011" width="9.59765625" style="5" customWidth="1"/>
    <col min="11012" max="11013" width="10.8984375" style="5" customWidth="1"/>
    <col min="11014" max="11014" width="17.5" style="5" customWidth="1"/>
    <col min="11015" max="11015" width="10.8984375" style="5" customWidth="1"/>
    <col min="11016" max="11016" width="11.796875" style="5" customWidth="1"/>
    <col min="11017" max="11017" width="10.8984375" style="5" customWidth="1"/>
    <col min="11018" max="11018" width="11.796875" style="5" customWidth="1"/>
    <col min="11019" max="11019" width="13.19921875" style="5" customWidth="1"/>
    <col min="11020" max="11023" width="22.19921875" style="5" customWidth="1"/>
    <col min="11024" max="11024" width="5.09765625" style="5" customWidth="1"/>
    <col min="11025" max="11025" width="2.59765625" style="5" customWidth="1"/>
    <col min="11026" max="11264" width="9.69921875" style="5"/>
    <col min="11265" max="11265" width="1.09765625" style="5" customWidth="1"/>
    <col min="11266" max="11266" width="11.3984375" style="5" customWidth="1"/>
    <col min="11267" max="11267" width="9.59765625" style="5" customWidth="1"/>
    <col min="11268" max="11269" width="10.8984375" style="5" customWidth="1"/>
    <col min="11270" max="11270" width="17.5" style="5" customWidth="1"/>
    <col min="11271" max="11271" width="10.8984375" style="5" customWidth="1"/>
    <col min="11272" max="11272" width="11.796875" style="5" customWidth="1"/>
    <col min="11273" max="11273" width="10.8984375" style="5" customWidth="1"/>
    <col min="11274" max="11274" width="11.796875" style="5" customWidth="1"/>
    <col min="11275" max="11275" width="13.19921875" style="5" customWidth="1"/>
    <col min="11276" max="11279" width="22.19921875" style="5" customWidth="1"/>
    <col min="11280" max="11280" width="5.09765625" style="5" customWidth="1"/>
    <col min="11281" max="11281" width="2.59765625" style="5" customWidth="1"/>
    <col min="11282" max="11520" width="9.69921875" style="5"/>
    <col min="11521" max="11521" width="1.09765625" style="5" customWidth="1"/>
    <col min="11522" max="11522" width="11.3984375" style="5" customWidth="1"/>
    <col min="11523" max="11523" width="9.59765625" style="5" customWidth="1"/>
    <col min="11524" max="11525" width="10.8984375" style="5" customWidth="1"/>
    <col min="11526" max="11526" width="17.5" style="5" customWidth="1"/>
    <col min="11527" max="11527" width="10.8984375" style="5" customWidth="1"/>
    <col min="11528" max="11528" width="11.796875" style="5" customWidth="1"/>
    <col min="11529" max="11529" width="10.8984375" style="5" customWidth="1"/>
    <col min="11530" max="11530" width="11.796875" style="5" customWidth="1"/>
    <col min="11531" max="11531" width="13.19921875" style="5" customWidth="1"/>
    <col min="11532" max="11535" width="22.19921875" style="5" customWidth="1"/>
    <col min="11536" max="11536" width="5.09765625" style="5" customWidth="1"/>
    <col min="11537" max="11537" width="2.59765625" style="5" customWidth="1"/>
    <col min="11538" max="11776" width="9.69921875" style="5"/>
    <col min="11777" max="11777" width="1.09765625" style="5" customWidth="1"/>
    <col min="11778" max="11778" width="11.3984375" style="5" customWidth="1"/>
    <col min="11779" max="11779" width="9.59765625" style="5" customWidth="1"/>
    <col min="11780" max="11781" width="10.8984375" style="5" customWidth="1"/>
    <col min="11782" max="11782" width="17.5" style="5" customWidth="1"/>
    <col min="11783" max="11783" width="10.8984375" style="5" customWidth="1"/>
    <col min="11784" max="11784" width="11.796875" style="5" customWidth="1"/>
    <col min="11785" max="11785" width="10.8984375" style="5" customWidth="1"/>
    <col min="11786" max="11786" width="11.796875" style="5" customWidth="1"/>
    <col min="11787" max="11787" width="13.19921875" style="5" customWidth="1"/>
    <col min="11788" max="11791" width="22.19921875" style="5" customWidth="1"/>
    <col min="11792" max="11792" width="5.09765625" style="5" customWidth="1"/>
    <col min="11793" max="11793" width="2.59765625" style="5" customWidth="1"/>
    <col min="11794" max="12032" width="9.69921875" style="5"/>
    <col min="12033" max="12033" width="1.09765625" style="5" customWidth="1"/>
    <col min="12034" max="12034" width="11.3984375" style="5" customWidth="1"/>
    <col min="12035" max="12035" width="9.59765625" style="5" customWidth="1"/>
    <col min="12036" max="12037" width="10.8984375" style="5" customWidth="1"/>
    <col min="12038" max="12038" width="17.5" style="5" customWidth="1"/>
    <col min="12039" max="12039" width="10.8984375" style="5" customWidth="1"/>
    <col min="12040" max="12040" width="11.796875" style="5" customWidth="1"/>
    <col min="12041" max="12041" width="10.8984375" style="5" customWidth="1"/>
    <col min="12042" max="12042" width="11.796875" style="5" customWidth="1"/>
    <col min="12043" max="12043" width="13.19921875" style="5" customWidth="1"/>
    <col min="12044" max="12047" width="22.19921875" style="5" customWidth="1"/>
    <col min="12048" max="12048" width="5.09765625" style="5" customWidth="1"/>
    <col min="12049" max="12049" width="2.59765625" style="5" customWidth="1"/>
    <col min="12050" max="12288" width="9.69921875" style="5"/>
    <col min="12289" max="12289" width="1.09765625" style="5" customWidth="1"/>
    <col min="12290" max="12290" width="11.3984375" style="5" customWidth="1"/>
    <col min="12291" max="12291" width="9.59765625" style="5" customWidth="1"/>
    <col min="12292" max="12293" width="10.8984375" style="5" customWidth="1"/>
    <col min="12294" max="12294" width="17.5" style="5" customWidth="1"/>
    <col min="12295" max="12295" width="10.8984375" style="5" customWidth="1"/>
    <col min="12296" max="12296" width="11.796875" style="5" customWidth="1"/>
    <col min="12297" max="12297" width="10.8984375" style="5" customWidth="1"/>
    <col min="12298" max="12298" width="11.796875" style="5" customWidth="1"/>
    <col min="12299" max="12299" width="13.19921875" style="5" customWidth="1"/>
    <col min="12300" max="12303" width="22.19921875" style="5" customWidth="1"/>
    <col min="12304" max="12304" width="5.09765625" style="5" customWidth="1"/>
    <col min="12305" max="12305" width="2.59765625" style="5" customWidth="1"/>
    <col min="12306" max="12544" width="9.69921875" style="5"/>
    <col min="12545" max="12545" width="1.09765625" style="5" customWidth="1"/>
    <col min="12546" max="12546" width="11.3984375" style="5" customWidth="1"/>
    <col min="12547" max="12547" width="9.59765625" style="5" customWidth="1"/>
    <col min="12548" max="12549" width="10.8984375" style="5" customWidth="1"/>
    <col min="12550" max="12550" width="17.5" style="5" customWidth="1"/>
    <col min="12551" max="12551" width="10.8984375" style="5" customWidth="1"/>
    <col min="12552" max="12552" width="11.796875" style="5" customWidth="1"/>
    <col min="12553" max="12553" width="10.8984375" style="5" customWidth="1"/>
    <col min="12554" max="12554" width="11.796875" style="5" customWidth="1"/>
    <col min="12555" max="12555" width="13.19921875" style="5" customWidth="1"/>
    <col min="12556" max="12559" width="22.19921875" style="5" customWidth="1"/>
    <col min="12560" max="12560" width="5.09765625" style="5" customWidth="1"/>
    <col min="12561" max="12561" width="2.59765625" style="5" customWidth="1"/>
    <col min="12562" max="12800" width="9.69921875" style="5"/>
    <col min="12801" max="12801" width="1.09765625" style="5" customWidth="1"/>
    <col min="12802" max="12802" width="11.3984375" style="5" customWidth="1"/>
    <col min="12803" max="12803" width="9.59765625" style="5" customWidth="1"/>
    <col min="12804" max="12805" width="10.8984375" style="5" customWidth="1"/>
    <col min="12806" max="12806" width="17.5" style="5" customWidth="1"/>
    <col min="12807" max="12807" width="10.8984375" style="5" customWidth="1"/>
    <col min="12808" max="12808" width="11.796875" style="5" customWidth="1"/>
    <col min="12809" max="12809" width="10.8984375" style="5" customWidth="1"/>
    <col min="12810" max="12810" width="11.796875" style="5" customWidth="1"/>
    <col min="12811" max="12811" width="13.19921875" style="5" customWidth="1"/>
    <col min="12812" max="12815" width="22.19921875" style="5" customWidth="1"/>
    <col min="12816" max="12816" width="5.09765625" style="5" customWidth="1"/>
    <col min="12817" max="12817" width="2.59765625" style="5" customWidth="1"/>
    <col min="12818" max="13056" width="9.69921875" style="5"/>
    <col min="13057" max="13057" width="1.09765625" style="5" customWidth="1"/>
    <col min="13058" max="13058" width="11.3984375" style="5" customWidth="1"/>
    <col min="13059" max="13059" width="9.59765625" style="5" customWidth="1"/>
    <col min="13060" max="13061" width="10.8984375" style="5" customWidth="1"/>
    <col min="13062" max="13062" width="17.5" style="5" customWidth="1"/>
    <col min="13063" max="13063" width="10.8984375" style="5" customWidth="1"/>
    <col min="13064" max="13064" width="11.796875" style="5" customWidth="1"/>
    <col min="13065" max="13065" width="10.8984375" style="5" customWidth="1"/>
    <col min="13066" max="13066" width="11.796875" style="5" customWidth="1"/>
    <col min="13067" max="13067" width="13.19921875" style="5" customWidth="1"/>
    <col min="13068" max="13071" width="22.19921875" style="5" customWidth="1"/>
    <col min="13072" max="13072" width="5.09765625" style="5" customWidth="1"/>
    <col min="13073" max="13073" width="2.59765625" style="5" customWidth="1"/>
    <col min="13074" max="13312" width="9.69921875" style="5"/>
    <col min="13313" max="13313" width="1.09765625" style="5" customWidth="1"/>
    <col min="13314" max="13314" width="11.3984375" style="5" customWidth="1"/>
    <col min="13315" max="13315" width="9.59765625" style="5" customWidth="1"/>
    <col min="13316" max="13317" width="10.8984375" style="5" customWidth="1"/>
    <col min="13318" max="13318" width="17.5" style="5" customWidth="1"/>
    <col min="13319" max="13319" width="10.8984375" style="5" customWidth="1"/>
    <col min="13320" max="13320" width="11.796875" style="5" customWidth="1"/>
    <col min="13321" max="13321" width="10.8984375" style="5" customWidth="1"/>
    <col min="13322" max="13322" width="11.796875" style="5" customWidth="1"/>
    <col min="13323" max="13323" width="13.19921875" style="5" customWidth="1"/>
    <col min="13324" max="13327" width="22.19921875" style="5" customWidth="1"/>
    <col min="13328" max="13328" width="5.09765625" style="5" customWidth="1"/>
    <col min="13329" max="13329" width="2.59765625" style="5" customWidth="1"/>
    <col min="13330" max="13568" width="9.69921875" style="5"/>
    <col min="13569" max="13569" width="1.09765625" style="5" customWidth="1"/>
    <col min="13570" max="13570" width="11.3984375" style="5" customWidth="1"/>
    <col min="13571" max="13571" width="9.59765625" style="5" customWidth="1"/>
    <col min="13572" max="13573" width="10.8984375" style="5" customWidth="1"/>
    <col min="13574" max="13574" width="17.5" style="5" customWidth="1"/>
    <col min="13575" max="13575" width="10.8984375" style="5" customWidth="1"/>
    <col min="13576" max="13576" width="11.796875" style="5" customWidth="1"/>
    <col min="13577" max="13577" width="10.8984375" style="5" customWidth="1"/>
    <col min="13578" max="13578" width="11.796875" style="5" customWidth="1"/>
    <col min="13579" max="13579" width="13.19921875" style="5" customWidth="1"/>
    <col min="13580" max="13583" width="22.19921875" style="5" customWidth="1"/>
    <col min="13584" max="13584" width="5.09765625" style="5" customWidth="1"/>
    <col min="13585" max="13585" width="2.59765625" style="5" customWidth="1"/>
    <col min="13586" max="13824" width="9.69921875" style="5"/>
    <col min="13825" max="13825" width="1.09765625" style="5" customWidth="1"/>
    <col min="13826" max="13826" width="11.3984375" style="5" customWidth="1"/>
    <col min="13827" max="13827" width="9.59765625" style="5" customWidth="1"/>
    <col min="13828" max="13829" width="10.8984375" style="5" customWidth="1"/>
    <col min="13830" max="13830" width="17.5" style="5" customWidth="1"/>
    <col min="13831" max="13831" width="10.8984375" style="5" customWidth="1"/>
    <col min="13832" max="13832" width="11.796875" style="5" customWidth="1"/>
    <col min="13833" max="13833" width="10.8984375" style="5" customWidth="1"/>
    <col min="13834" max="13834" width="11.796875" style="5" customWidth="1"/>
    <col min="13835" max="13835" width="13.19921875" style="5" customWidth="1"/>
    <col min="13836" max="13839" width="22.19921875" style="5" customWidth="1"/>
    <col min="13840" max="13840" width="5.09765625" style="5" customWidth="1"/>
    <col min="13841" max="13841" width="2.59765625" style="5" customWidth="1"/>
    <col min="13842" max="14080" width="9.69921875" style="5"/>
    <col min="14081" max="14081" width="1.09765625" style="5" customWidth="1"/>
    <col min="14082" max="14082" width="11.3984375" style="5" customWidth="1"/>
    <col min="14083" max="14083" width="9.59765625" style="5" customWidth="1"/>
    <col min="14084" max="14085" width="10.8984375" style="5" customWidth="1"/>
    <col min="14086" max="14086" width="17.5" style="5" customWidth="1"/>
    <col min="14087" max="14087" width="10.8984375" style="5" customWidth="1"/>
    <col min="14088" max="14088" width="11.796875" style="5" customWidth="1"/>
    <col min="14089" max="14089" width="10.8984375" style="5" customWidth="1"/>
    <col min="14090" max="14090" width="11.796875" style="5" customWidth="1"/>
    <col min="14091" max="14091" width="13.19921875" style="5" customWidth="1"/>
    <col min="14092" max="14095" width="22.19921875" style="5" customWidth="1"/>
    <col min="14096" max="14096" width="5.09765625" style="5" customWidth="1"/>
    <col min="14097" max="14097" width="2.59765625" style="5" customWidth="1"/>
    <col min="14098" max="14336" width="9.69921875" style="5"/>
    <col min="14337" max="14337" width="1.09765625" style="5" customWidth="1"/>
    <col min="14338" max="14338" width="11.3984375" style="5" customWidth="1"/>
    <col min="14339" max="14339" width="9.59765625" style="5" customWidth="1"/>
    <col min="14340" max="14341" width="10.8984375" style="5" customWidth="1"/>
    <col min="14342" max="14342" width="17.5" style="5" customWidth="1"/>
    <col min="14343" max="14343" width="10.8984375" style="5" customWidth="1"/>
    <col min="14344" max="14344" width="11.796875" style="5" customWidth="1"/>
    <col min="14345" max="14345" width="10.8984375" style="5" customWidth="1"/>
    <col min="14346" max="14346" width="11.796875" style="5" customWidth="1"/>
    <col min="14347" max="14347" width="13.19921875" style="5" customWidth="1"/>
    <col min="14348" max="14351" width="22.19921875" style="5" customWidth="1"/>
    <col min="14352" max="14352" width="5.09765625" style="5" customWidth="1"/>
    <col min="14353" max="14353" width="2.59765625" style="5" customWidth="1"/>
    <col min="14354" max="14592" width="9.69921875" style="5"/>
    <col min="14593" max="14593" width="1.09765625" style="5" customWidth="1"/>
    <col min="14594" max="14594" width="11.3984375" style="5" customWidth="1"/>
    <col min="14595" max="14595" width="9.59765625" style="5" customWidth="1"/>
    <col min="14596" max="14597" width="10.8984375" style="5" customWidth="1"/>
    <col min="14598" max="14598" width="17.5" style="5" customWidth="1"/>
    <col min="14599" max="14599" width="10.8984375" style="5" customWidth="1"/>
    <col min="14600" max="14600" width="11.796875" style="5" customWidth="1"/>
    <col min="14601" max="14601" width="10.8984375" style="5" customWidth="1"/>
    <col min="14602" max="14602" width="11.796875" style="5" customWidth="1"/>
    <col min="14603" max="14603" width="13.19921875" style="5" customWidth="1"/>
    <col min="14604" max="14607" width="22.19921875" style="5" customWidth="1"/>
    <col min="14608" max="14608" width="5.09765625" style="5" customWidth="1"/>
    <col min="14609" max="14609" width="2.59765625" style="5" customWidth="1"/>
    <col min="14610" max="14848" width="9.69921875" style="5"/>
    <col min="14849" max="14849" width="1.09765625" style="5" customWidth="1"/>
    <col min="14850" max="14850" width="11.3984375" style="5" customWidth="1"/>
    <col min="14851" max="14851" width="9.59765625" style="5" customWidth="1"/>
    <col min="14852" max="14853" width="10.8984375" style="5" customWidth="1"/>
    <col min="14854" max="14854" width="17.5" style="5" customWidth="1"/>
    <col min="14855" max="14855" width="10.8984375" style="5" customWidth="1"/>
    <col min="14856" max="14856" width="11.796875" style="5" customWidth="1"/>
    <col min="14857" max="14857" width="10.8984375" style="5" customWidth="1"/>
    <col min="14858" max="14858" width="11.796875" style="5" customWidth="1"/>
    <col min="14859" max="14859" width="13.19921875" style="5" customWidth="1"/>
    <col min="14860" max="14863" width="22.19921875" style="5" customWidth="1"/>
    <col min="14864" max="14864" width="5.09765625" style="5" customWidth="1"/>
    <col min="14865" max="14865" width="2.59765625" style="5" customWidth="1"/>
    <col min="14866" max="15104" width="9.69921875" style="5"/>
    <col min="15105" max="15105" width="1.09765625" style="5" customWidth="1"/>
    <col min="15106" max="15106" width="11.3984375" style="5" customWidth="1"/>
    <col min="15107" max="15107" width="9.59765625" style="5" customWidth="1"/>
    <col min="15108" max="15109" width="10.8984375" style="5" customWidth="1"/>
    <col min="15110" max="15110" width="17.5" style="5" customWidth="1"/>
    <col min="15111" max="15111" width="10.8984375" style="5" customWidth="1"/>
    <col min="15112" max="15112" width="11.796875" style="5" customWidth="1"/>
    <col min="15113" max="15113" width="10.8984375" style="5" customWidth="1"/>
    <col min="15114" max="15114" width="11.796875" style="5" customWidth="1"/>
    <col min="15115" max="15115" width="13.19921875" style="5" customWidth="1"/>
    <col min="15116" max="15119" width="22.19921875" style="5" customWidth="1"/>
    <col min="15120" max="15120" width="5.09765625" style="5" customWidth="1"/>
    <col min="15121" max="15121" width="2.59765625" style="5" customWidth="1"/>
    <col min="15122" max="15360" width="9.69921875" style="5"/>
    <col min="15361" max="15361" width="1.09765625" style="5" customWidth="1"/>
    <col min="15362" max="15362" width="11.3984375" style="5" customWidth="1"/>
    <col min="15363" max="15363" width="9.59765625" style="5" customWidth="1"/>
    <col min="15364" max="15365" width="10.8984375" style="5" customWidth="1"/>
    <col min="15366" max="15366" width="17.5" style="5" customWidth="1"/>
    <col min="15367" max="15367" width="10.8984375" style="5" customWidth="1"/>
    <col min="15368" max="15368" width="11.796875" style="5" customWidth="1"/>
    <col min="15369" max="15369" width="10.8984375" style="5" customWidth="1"/>
    <col min="15370" max="15370" width="11.796875" style="5" customWidth="1"/>
    <col min="15371" max="15371" width="13.19921875" style="5" customWidth="1"/>
    <col min="15372" max="15375" width="22.19921875" style="5" customWidth="1"/>
    <col min="15376" max="15376" width="5.09765625" style="5" customWidth="1"/>
    <col min="15377" max="15377" width="2.59765625" style="5" customWidth="1"/>
    <col min="15378" max="15616" width="9.69921875" style="5"/>
    <col min="15617" max="15617" width="1.09765625" style="5" customWidth="1"/>
    <col min="15618" max="15618" width="11.3984375" style="5" customWidth="1"/>
    <col min="15619" max="15619" width="9.59765625" style="5" customWidth="1"/>
    <col min="15620" max="15621" width="10.8984375" style="5" customWidth="1"/>
    <col min="15622" max="15622" width="17.5" style="5" customWidth="1"/>
    <col min="15623" max="15623" width="10.8984375" style="5" customWidth="1"/>
    <col min="15624" max="15624" width="11.796875" style="5" customWidth="1"/>
    <col min="15625" max="15625" width="10.8984375" style="5" customWidth="1"/>
    <col min="15626" max="15626" width="11.796875" style="5" customWidth="1"/>
    <col min="15627" max="15627" width="13.19921875" style="5" customWidth="1"/>
    <col min="15628" max="15631" width="22.19921875" style="5" customWidth="1"/>
    <col min="15632" max="15632" width="5.09765625" style="5" customWidth="1"/>
    <col min="15633" max="15633" width="2.59765625" style="5" customWidth="1"/>
    <col min="15634" max="15872" width="9.69921875" style="5"/>
    <col min="15873" max="15873" width="1.09765625" style="5" customWidth="1"/>
    <col min="15874" max="15874" width="11.3984375" style="5" customWidth="1"/>
    <col min="15875" max="15875" width="9.59765625" style="5" customWidth="1"/>
    <col min="15876" max="15877" width="10.8984375" style="5" customWidth="1"/>
    <col min="15878" max="15878" width="17.5" style="5" customWidth="1"/>
    <col min="15879" max="15879" width="10.8984375" style="5" customWidth="1"/>
    <col min="15880" max="15880" width="11.796875" style="5" customWidth="1"/>
    <col min="15881" max="15881" width="10.8984375" style="5" customWidth="1"/>
    <col min="15882" max="15882" width="11.796875" style="5" customWidth="1"/>
    <col min="15883" max="15883" width="13.19921875" style="5" customWidth="1"/>
    <col min="15884" max="15887" width="22.19921875" style="5" customWidth="1"/>
    <col min="15888" max="15888" width="5.09765625" style="5" customWidth="1"/>
    <col min="15889" max="15889" width="2.59765625" style="5" customWidth="1"/>
    <col min="15890" max="16128" width="9.69921875" style="5"/>
    <col min="16129" max="16129" width="1.09765625" style="5" customWidth="1"/>
    <col min="16130" max="16130" width="11.3984375" style="5" customWidth="1"/>
    <col min="16131" max="16131" width="9.59765625" style="5" customWidth="1"/>
    <col min="16132" max="16133" width="10.8984375" style="5" customWidth="1"/>
    <col min="16134" max="16134" width="17.5" style="5" customWidth="1"/>
    <col min="16135" max="16135" width="10.8984375" style="5" customWidth="1"/>
    <col min="16136" max="16136" width="11.796875" style="5" customWidth="1"/>
    <col min="16137" max="16137" width="10.8984375" style="5" customWidth="1"/>
    <col min="16138" max="16138" width="11.796875" style="5" customWidth="1"/>
    <col min="16139" max="16139" width="13.19921875" style="5" customWidth="1"/>
    <col min="16140" max="16143" width="22.19921875" style="5" customWidth="1"/>
    <col min="16144" max="16144" width="5.09765625" style="5" customWidth="1"/>
    <col min="16145" max="16145" width="2.59765625" style="5" customWidth="1"/>
    <col min="16146" max="16384" width="9.69921875" style="5"/>
  </cols>
  <sheetData>
    <row r="1" spans="2:17" ht="24" customHeight="1" thickBot="1">
      <c r="B1" s="1" t="s">
        <v>130</v>
      </c>
      <c r="C1" s="2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6" t="s">
        <v>128</v>
      </c>
      <c r="P1" s="4"/>
    </row>
    <row r="2" spans="2:17" ht="20.100000000000001" customHeight="1">
      <c r="B2" s="6"/>
      <c r="C2" s="7"/>
      <c r="D2" s="177" t="s">
        <v>122</v>
      </c>
      <c r="E2" s="178"/>
      <c r="F2" s="178"/>
      <c r="G2" s="178"/>
      <c r="H2" s="178"/>
      <c r="I2" s="230"/>
      <c r="J2" s="231"/>
      <c r="K2" s="358" t="s">
        <v>106</v>
      </c>
      <c r="L2" s="359"/>
      <c r="M2" s="359"/>
      <c r="N2" s="359"/>
      <c r="O2" s="360"/>
      <c r="P2" s="141" t="s">
        <v>3</v>
      </c>
      <c r="Q2" s="8"/>
    </row>
    <row r="3" spans="2:17" ht="20.100000000000001" customHeight="1">
      <c r="B3" s="8"/>
      <c r="C3" s="9"/>
      <c r="D3" s="386" t="s">
        <v>90</v>
      </c>
      <c r="E3" s="239" t="s">
        <v>131</v>
      </c>
      <c r="F3" s="237"/>
      <c r="G3" s="387"/>
      <c r="H3" s="362"/>
      <c r="I3" s="239" t="s">
        <v>93</v>
      </c>
      <c r="J3" s="363"/>
      <c r="K3" s="364"/>
      <c r="L3" s="365"/>
      <c r="M3" s="365"/>
      <c r="N3" s="365"/>
      <c r="O3" s="242"/>
      <c r="P3" s="142"/>
      <c r="Q3" s="8"/>
    </row>
    <row r="4" spans="2:17" ht="20.100000000000001" customHeight="1">
      <c r="B4" s="10" t="s">
        <v>5</v>
      </c>
      <c r="C4" s="9" t="s">
        <v>6</v>
      </c>
      <c r="D4" s="241"/>
      <c r="E4" s="241"/>
      <c r="F4" s="242"/>
      <c r="G4" s="368" t="s">
        <v>101</v>
      </c>
      <c r="H4" s="369"/>
      <c r="I4" s="241"/>
      <c r="J4" s="370"/>
      <c r="K4" s="371" t="s">
        <v>107</v>
      </c>
      <c r="L4" s="372" t="s">
        <v>15</v>
      </c>
      <c r="M4" s="372" t="s">
        <v>108</v>
      </c>
      <c r="N4" s="239" t="s">
        <v>124</v>
      </c>
      <c r="O4" s="372" t="s">
        <v>110</v>
      </c>
      <c r="P4" s="142"/>
      <c r="Q4" s="8"/>
    </row>
    <row r="5" spans="2:17" ht="20.100000000000001" customHeight="1">
      <c r="B5" s="8"/>
      <c r="C5" s="9"/>
      <c r="D5" s="187" t="s">
        <v>11</v>
      </c>
      <c r="E5" s="187" t="s">
        <v>102</v>
      </c>
      <c r="F5" s="244" t="s">
        <v>15</v>
      </c>
      <c r="G5" s="187" t="s">
        <v>102</v>
      </c>
      <c r="H5" s="388" t="s">
        <v>103</v>
      </c>
      <c r="I5" s="389" t="s">
        <v>104</v>
      </c>
      <c r="J5" s="188" t="s">
        <v>103</v>
      </c>
      <c r="K5" s="373"/>
      <c r="L5" s="374"/>
      <c r="M5" s="374"/>
      <c r="N5" s="390"/>
      <c r="O5" s="375"/>
      <c r="P5" s="142"/>
      <c r="Q5" s="8"/>
    </row>
    <row r="6" spans="2:17" ht="20.100000000000001" customHeight="1">
      <c r="B6" s="13"/>
      <c r="C6" s="14"/>
      <c r="D6" s="190" t="s">
        <v>16</v>
      </c>
      <c r="E6" s="190" t="s">
        <v>16</v>
      </c>
      <c r="F6" s="245" t="s">
        <v>18</v>
      </c>
      <c r="G6" s="190" t="s">
        <v>16</v>
      </c>
      <c r="H6" s="190" t="s">
        <v>18</v>
      </c>
      <c r="I6" s="190" t="s">
        <v>16</v>
      </c>
      <c r="J6" s="191" t="s">
        <v>18</v>
      </c>
      <c r="K6" s="192" t="s">
        <v>16</v>
      </c>
      <c r="L6" s="190" t="s">
        <v>18</v>
      </c>
      <c r="M6" s="190" t="s">
        <v>18</v>
      </c>
      <c r="N6" s="190" t="s">
        <v>18</v>
      </c>
      <c r="O6" s="190" t="s">
        <v>18</v>
      </c>
      <c r="P6" s="142"/>
      <c r="Q6" s="8"/>
    </row>
    <row r="7" spans="2:17" ht="17.100000000000001" customHeight="1">
      <c r="B7" s="8"/>
      <c r="C7" s="9"/>
      <c r="D7" s="76"/>
      <c r="E7" s="76"/>
      <c r="F7" s="88"/>
      <c r="G7" s="76"/>
      <c r="H7" s="76"/>
      <c r="I7" s="76"/>
      <c r="J7" s="193"/>
      <c r="K7" s="194"/>
      <c r="L7" s="76"/>
      <c r="M7" s="76"/>
      <c r="N7" s="76"/>
      <c r="O7" s="76"/>
      <c r="P7" s="142"/>
      <c r="Q7" s="8"/>
    </row>
    <row r="8" spans="2:17" ht="30" customHeight="1">
      <c r="B8" s="10" t="s">
        <v>21</v>
      </c>
      <c r="C8" s="9" t="s">
        <v>22</v>
      </c>
      <c r="D8" s="116">
        <v>243</v>
      </c>
      <c r="E8" s="116">
        <v>22475</v>
      </c>
      <c r="F8" s="246">
        <v>206730689</v>
      </c>
      <c r="G8" s="246">
        <v>0</v>
      </c>
      <c r="H8" s="246">
        <v>0</v>
      </c>
      <c r="I8" s="116">
        <v>3</v>
      </c>
      <c r="J8" s="351">
        <v>250920</v>
      </c>
      <c r="K8" s="352">
        <v>1238748</v>
      </c>
      <c r="L8" s="116">
        <v>29843524935</v>
      </c>
      <c r="M8" s="116">
        <v>24614617626</v>
      </c>
      <c r="N8" s="116">
        <v>6116632792</v>
      </c>
      <c r="O8" s="116">
        <v>230991195</v>
      </c>
      <c r="P8" s="142"/>
      <c r="Q8" s="8"/>
    </row>
    <row r="9" spans="2:17" ht="30" customHeight="1">
      <c r="B9" s="10" t="s">
        <v>23</v>
      </c>
      <c r="C9" s="9" t="s">
        <v>22</v>
      </c>
      <c r="D9" s="116">
        <v>263</v>
      </c>
      <c r="E9" s="116">
        <v>21462</v>
      </c>
      <c r="F9" s="246">
        <v>190626796</v>
      </c>
      <c r="G9" s="246">
        <v>0</v>
      </c>
      <c r="H9" s="246">
        <v>0</v>
      </c>
      <c r="I9" s="116">
        <v>2</v>
      </c>
      <c r="J9" s="351">
        <v>30000</v>
      </c>
      <c r="K9" s="352">
        <v>1237754</v>
      </c>
      <c r="L9" s="116">
        <v>29827200122</v>
      </c>
      <c r="M9" s="116">
        <v>23715254113</v>
      </c>
      <c r="N9" s="116">
        <v>5934334573</v>
      </c>
      <c r="O9" s="116">
        <v>177611436</v>
      </c>
      <c r="P9" s="142"/>
      <c r="Q9" s="8"/>
    </row>
    <row r="10" spans="2:17" ht="30" customHeight="1">
      <c r="B10" s="10" t="s">
        <v>24</v>
      </c>
      <c r="C10" s="9" t="s">
        <v>22</v>
      </c>
      <c r="D10" s="79">
        <f>SUM(D11:D12)</f>
        <v>166</v>
      </c>
      <c r="E10" s="79">
        <f t="shared" ref="E10:O10" si="0">SUM(E11:E12)</f>
        <v>21042</v>
      </c>
      <c r="F10" s="248">
        <f t="shared" si="0"/>
        <v>189240625</v>
      </c>
      <c r="G10" s="79">
        <f t="shared" si="0"/>
        <v>0</v>
      </c>
      <c r="H10" s="79">
        <f t="shared" si="0"/>
        <v>0</v>
      </c>
      <c r="I10" s="253">
        <f t="shared" si="0"/>
        <v>0</v>
      </c>
      <c r="J10" s="195">
        <f t="shared" si="0"/>
        <v>0</v>
      </c>
      <c r="K10" s="196">
        <f t="shared" si="0"/>
        <v>1182162</v>
      </c>
      <c r="L10" s="79">
        <f t="shared" si="0"/>
        <v>29332092157</v>
      </c>
      <c r="M10" s="79">
        <f t="shared" si="0"/>
        <v>23306966370</v>
      </c>
      <c r="N10" s="79">
        <f t="shared" si="0"/>
        <v>5887182672</v>
      </c>
      <c r="O10" s="79">
        <f t="shared" si="0"/>
        <v>137943115</v>
      </c>
      <c r="P10" s="142"/>
      <c r="Q10" s="8"/>
    </row>
    <row r="11" spans="2:17" ht="30" customHeight="1">
      <c r="B11" s="10" t="s">
        <v>132</v>
      </c>
      <c r="C11" s="9" t="s">
        <v>26</v>
      </c>
      <c r="D11" s="79">
        <f t="shared" ref="D11:N11" si="1">SUM(D13:D32)</f>
        <v>166</v>
      </c>
      <c r="E11" s="79">
        <f t="shared" si="1"/>
        <v>20843</v>
      </c>
      <c r="F11" s="248">
        <f t="shared" si="1"/>
        <v>187328936</v>
      </c>
      <c r="G11" s="79">
        <f t="shared" si="1"/>
        <v>0</v>
      </c>
      <c r="H11" s="79">
        <f t="shared" si="1"/>
        <v>0</v>
      </c>
      <c r="I11" s="253">
        <f t="shared" si="1"/>
        <v>0</v>
      </c>
      <c r="J11" s="195">
        <f t="shared" si="1"/>
        <v>0</v>
      </c>
      <c r="K11" s="196">
        <f t="shared" si="1"/>
        <v>1169011</v>
      </c>
      <c r="L11" s="79">
        <f t="shared" si="1"/>
        <v>28973451799</v>
      </c>
      <c r="M11" s="79">
        <f t="shared" si="1"/>
        <v>23022517991</v>
      </c>
      <c r="N11" s="79">
        <f t="shared" si="1"/>
        <v>5813736202</v>
      </c>
      <c r="O11" s="79">
        <f>SUM(O13:O32)</f>
        <v>137197606</v>
      </c>
      <c r="P11" s="142"/>
      <c r="Q11" s="8"/>
    </row>
    <row r="12" spans="2:17" ht="30" customHeight="1">
      <c r="B12" s="16" t="s">
        <v>27</v>
      </c>
      <c r="C12" s="14" t="s">
        <v>26</v>
      </c>
      <c r="D12" s="81">
        <f>SUM(D33:D35)</f>
        <v>0</v>
      </c>
      <c r="E12" s="136">
        <f t="shared" ref="E12:N12" si="2">SUM(E33:E35)</f>
        <v>199</v>
      </c>
      <c r="F12" s="391">
        <f t="shared" si="2"/>
        <v>1911689</v>
      </c>
      <c r="G12" s="136">
        <f t="shared" si="2"/>
        <v>0</v>
      </c>
      <c r="H12" s="136">
        <f t="shared" si="2"/>
        <v>0</v>
      </c>
      <c r="I12" s="81">
        <f t="shared" si="2"/>
        <v>0</v>
      </c>
      <c r="J12" s="251">
        <f t="shared" si="2"/>
        <v>0</v>
      </c>
      <c r="K12" s="198">
        <f t="shared" si="2"/>
        <v>13151</v>
      </c>
      <c r="L12" s="136">
        <f t="shared" si="2"/>
        <v>358640358</v>
      </c>
      <c r="M12" s="136">
        <f t="shared" si="2"/>
        <v>284448379</v>
      </c>
      <c r="N12" s="136">
        <f t="shared" si="2"/>
        <v>73446470</v>
      </c>
      <c r="O12" s="136">
        <f>SUM(O33:O35)</f>
        <v>745509</v>
      </c>
      <c r="P12" s="143"/>
      <c r="Q12" s="8"/>
    </row>
    <row r="13" spans="2:17" ht="30" customHeight="1">
      <c r="B13" s="20">
        <v>41001</v>
      </c>
      <c r="C13" s="21" t="s">
        <v>28</v>
      </c>
      <c r="D13" s="87">
        <v>-1</v>
      </c>
      <c r="E13" s="87">
        <v>5619</v>
      </c>
      <c r="F13" s="202">
        <v>50162598</v>
      </c>
      <c r="G13" s="87">
        <v>0</v>
      </c>
      <c r="H13" s="87">
        <v>0</v>
      </c>
      <c r="I13" s="87">
        <v>0</v>
      </c>
      <c r="J13" s="200">
        <v>0</v>
      </c>
      <c r="K13" s="376">
        <f>SUM('９表９'!M13+D13+E13+'９表１０'!I13)</f>
        <v>304449</v>
      </c>
      <c r="L13" s="377">
        <f>SUM('９表９'!O13+F13+'９表１０'!J13)</f>
        <v>7240173761</v>
      </c>
      <c r="M13" s="87">
        <v>5759212460</v>
      </c>
      <c r="N13" s="202">
        <v>1443273234</v>
      </c>
      <c r="O13" s="87">
        <v>37688067</v>
      </c>
      <c r="P13" s="22" t="s">
        <v>29</v>
      </c>
      <c r="Q13" s="8"/>
    </row>
    <row r="14" spans="2:17" ht="30" customHeight="1">
      <c r="B14" s="8">
        <v>41002</v>
      </c>
      <c r="C14" s="23" t="s">
        <v>30</v>
      </c>
      <c r="D14" s="88">
        <v>8</v>
      </c>
      <c r="E14" s="88">
        <v>2790</v>
      </c>
      <c r="F14" s="202">
        <v>21581427</v>
      </c>
      <c r="G14" s="88">
        <v>0</v>
      </c>
      <c r="H14" s="88">
        <v>0</v>
      </c>
      <c r="I14" s="88">
        <v>0</v>
      </c>
      <c r="J14" s="193">
        <v>0</v>
      </c>
      <c r="K14" s="378">
        <f>SUM('９表９'!M14+D14+E14+'９表１０'!I14)</f>
        <v>175605</v>
      </c>
      <c r="L14" s="379">
        <f>SUM('９表９'!O14+F14+'９表１０'!J14)</f>
        <v>4213684750</v>
      </c>
      <c r="M14" s="88">
        <v>3350474415</v>
      </c>
      <c r="N14" s="202">
        <v>845109431</v>
      </c>
      <c r="O14" s="88">
        <v>18100904</v>
      </c>
      <c r="P14" s="22" t="s">
        <v>31</v>
      </c>
      <c r="Q14" s="8"/>
    </row>
    <row r="15" spans="2:17" ht="30" customHeight="1">
      <c r="B15" s="8">
        <v>41003</v>
      </c>
      <c r="C15" s="23" t="s">
        <v>32</v>
      </c>
      <c r="D15" s="88">
        <v>39</v>
      </c>
      <c r="E15" s="88">
        <v>1712</v>
      </c>
      <c r="F15" s="202">
        <v>17159113</v>
      </c>
      <c r="G15" s="88">
        <v>0</v>
      </c>
      <c r="H15" s="88">
        <v>0</v>
      </c>
      <c r="I15" s="88">
        <v>0</v>
      </c>
      <c r="J15" s="193">
        <v>0</v>
      </c>
      <c r="K15" s="378">
        <f>SUM('９表９'!M15+D15+E15+'９表１０'!I15)</f>
        <v>80935</v>
      </c>
      <c r="L15" s="379">
        <f>SUM('９表９'!O15+F15+'９表１０'!J15)</f>
        <v>2136572849</v>
      </c>
      <c r="M15" s="88">
        <v>1696622918</v>
      </c>
      <c r="N15" s="202">
        <v>428242388</v>
      </c>
      <c r="O15" s="88">
        <v>11707543</v>
      </c>
      <c r="P15" s="22" t="s">
        <v>33</v>
      </c>
      <c r="Q15" s="8"/>
    </row>
    <row r="16" spans="2:17" ht="30" customHeight="1">
      <c r="B16" s="8">
        <v>41004</v>
      </c>
      <c r="C16" s="23" t="s">
        <v>34</v>
      </c>
      <c r="D16" s="88">
        <v>4</v>
      </c>
      <c r="E16" s="88">
        <v>375</v>
      </c>
      <c r="F16" s="202">
        <v>3835174</v>
      </c>
      <c r="G16" s="88">
        <v>0</v>
      </c>
      <c r="H16" s="88">
        <v>0</v>
      </c>
      <c r="I16" s="88">
        <v>0</v>
      </c>
      <c r="J16" s="193">
        <v>0</v>
      </c>
      <c r="K16" s="378">
        <f>SUM('９表９'!M16+D16+E16+'９表１０'!I16)</f>
        <v>32927</v>
      </c>
      <c r="L16" s="379">
        <f>SUM('９表９'!O16+F16+'９表１０'!J16)</f>
        <v>963104551</v>
      </c>
      <c r="M16" s="88">
        <v>766370115</v>
      </c>
      <c r="N16" s="202">
        <v>192830890</v>
      </c>
      <c r="O16" s="88">
        <v>3903546</v>
      </c>
      <c r="P16" s="22" t="s">
        <v>35</v>
      </c>
      <c r="Q16" s="8"/>
    </row>
    <row r="17" spans="2:17" ht="30" customHeight="1">
      <c r="B17" s="8">
        <v>41005</v>
      </c>
      <c r="C17" s="23" t="s">
        <v>36</v>
      </c>
      <c r="D17" s="88">
        <v>0</v>
      </c>
      <c r="E17" s="88">
        <v>1279</v>
      </c>
      <c r="F17" s="202">
        <v>13947553</v>
      </c>
      <c r="G17" s="88">
        <v>0</v>
      </c>
      <c r="H17" s="88">
        <v>0</v>
      </c>
      <c r="I17" s="88">
        <v>0</v>
      </c>
      <c r="J17" s="193">
        <v>0</v>
      </c>
      <c r="K17" s="378">
        <f>SUM('９表９'!M17+D17+E17+'９表１０'!I17)</f>
        <v>77188</v>
      </c>
      <c r="L17" s="379">
        <f>SUM('９表９'!O17+F17+'９表１０'!J17)</f>
        <v>2021156094</v>
      </c>
      <c r="M17" s="88">
        <v>1604350078</v>
      </c>
      <c r="N17" s="202">
        <v>407530094</v>
      </c>
      <c r="O17" s="88">
        <v>9275922</v>
      </c>
      <c r="P17" s="22" t="s">
        <v>37</v>
      </c>
      <c r="Q17" s="8"/>
    </row>
    <row r="18" spans="2:17" ht="30" customHeight="1">
      <c r="B18" s="8">
        <v>41006</v>
      </c>
      <c r="C18" s="23" t="s">
        <v>38</v>
      </c>
      <c r="D18" s="88">
        <v>0</v>
      </c>
      <c r="E18" s="88">
        <v>1416</v>
      </c>
      <c r="F18" s="202">
        <v>11086594</v>
      </c>
      <c r="G18" s="88">
        <v>0</v>
      </c>
      <c r="H18" s="88">
        <v>0</v>
      </c>
      <c r="I18" s="88">
        <v>0</v>
      </c>
      <c r="J18" s="193">
        <v>0</v>
      </c>
      <c r="K18" s="378">
        <f>SUM('９表９'!M18+D18+E18+'９表１０'!I18)</f>
        <v>82409</v>
      </c>
      <c r="L18" s="379">
        <f>SUM('９表９'!O18+F18+'９表１０'!J18)</f>
        <v>1860249178</v>
      </c>
      <c r="M18" s="88">
        <v>1477179406</v>
      </c>
      <c r="N18" s="202">
        <v>374324002</v>
      </c>
      <c r="O18" s="88">
        <v>8745770</v>
      </c>
      <c r="P18" s="22" t="s">
        <v>39</v>
      </c>
      <c r="Q18" s="8"/>
    </row>
    <row r="19" spans="2:17" ht="30" customHeight="1">
      <c r="B19" s="8">
        <v>41007</v>
      </c>
      <c r="C19" s="23" t="s">
        <v>40</v>
      </c>
      <c r="D19" s="89">
        <v>64</v>
      </c>
      <c r="E19" s="88">
        <v>1193</v>
      </c>
      <c r="F19" s="202">
        <v>9945363</v>
      </c>
      <c r="G19" s="88">
        <v>0</v>
      </c>
      <c r="H19" s="88">
        <v>0</v>
      </c>
      <c r="I19" s="88">
        <v>0</v>
      </c>
      <c r="J19" s="193">
        <v>0</v>
      </c>
      <c r="K19" s="378">
        <f>SUM('９表９'!M19+D19+E19+'９表１０'!I19)</f>
        <v>43229</v>
      </c>
      <c r="L19" s="379">
        <f>SUM('９表９'!O19+F19+'９表１０'!J19)</f>
        <v>1134265553</v>
      </c>
      <c r="M19" s="88">
        <v>900449644</v>
      </c>
      <c r="N19" s="202">
        <v>229505224</v>
      </c>
      <c r="O19" s="88">
        <v>4310685</v>
      </c>
      <c r="P19" s="22" t="s">
        <v>41</v>
      </c>
      <c r="Q19" s="8"/>
    </row>
    <row r="20" spans="2:17" ht="30" customHeight="1">
      <c r="B20" s="8">
        <v>41025</v>
      </c>
      <c r="C20" s="23" t="s">
        <v>116</v>
      </c>
      <c r="D20" s="88">
        <v>1</v>
      </c>
      <c r="E20" s="88">
        <v>984</v>
      </c>
      <c r="F20" s="202">
        <v>8621396</v>
      </c>
      <c r="G20" s="88">
        <v>0</v>
      </c>
      <c r="H20" s="88">
        <v>0</v>
      </c>
      <c r="I20" s="88">
        <v>0</v>
      </c>
      <c r="J20" s="193">
        <v>0</v>
      </c>
      <c r="K20" s="378">
        <f>SUM('９表９'!M20+D20+E20+'９表１０'!I20)</f>
        <v>59631</v>
      </c>
      <c r="L20" s="379">
        <f>SUM('９表９'!O20+F20+'９表１０'!J20)</f>
        <v>1435594141</v>
      </c>
      <c r="M20" s="88">
        <v>1140234094</v>
      </c>
      <c r="N20" s="202">
        <v>289147755</v>
      </c>
      <c r="O20" s="88">
        <v>6212292</v>
      </c>
      <c r="P20" s="22" t="s">
        <v>43</v>
      </c>
      <c r="Q20" s="8"/>
    </row>
    <row r="21" spans="2:17" ht="30" customHeight="1">
      <c r="B21" s="8">
        <v>41048</v>
      </c>
      <c r="C21" s="23" t="s">
        <v>117</v>
      </c>
      <c r="D21" s="88">
        <v>9</v>
      </c>
      <c r="E21" s="88">
        <v>768</v>
      </c>
      <c r="F21" s="202">
        <v>5576777</v>
      </c>
      <c r="G21" s="88">
        <v>0</v>
      </c>
      <c r="H21" s="88">
        <v>0</v>
      </c>
      <c r="I21" s="88">
        <v>0</v>
      </c>
      <c r="J21" s="193">
        <v>0</v>
      </c>
      <c r="K21" s="378">
        <f>SUM('９表９'!M21+D21+E21+'９表１０'!I21)</f>
        <v>41266</v>
      </c>
      <c r="L21" s="379">
        <f>SUM('９表９'!O21+F21+'９表１０'!J21)</f>
        <v>934297417</v>
      </c>
      <c r="M21" s="88">
        <v>742518648</v>
      </c>
      <c r="N21" s="202">
        <v>186921199</v>
      </c>
      <c r="O21" s="88">
        <v>4857570</v>
      </c>
      <c r="P21" s="22" t="s">
        <v>45</v>
      </c>
      <c r="Q21" s="8"/>
    </row>
    <row r="22" spans="2:17" ht="30" customHeight="1">
      <c r="B22" s="8">
        <v>41014</v>
      </c>
      <c r="C22" s="23" t="s">
        <v>118</v>
      </c>
      <c r="D22" s="88">
        <v>0</v>
      </c>
      <c r="E22" s="88">
        <v>1015</v>
      </c>
      <c r="F22" s="202">
        <v>9665484</v>
      </c>
      <c r="G22" s="88">
        <v>0</v>
      </c>
      <c r="H22" s="88">
        <v>0</v>
      </c>
      <c r="I22" s="88">
        <v>0</v>
      </c>
      <c r="J22" s="193">
        <v>0</v>
      </c>
      <c r="K22" s="378">
        <f>SUM('９表９'!M22+D22+E22+'９表１０'!I22)</f>
        <v>49935</v>
      </c>
      <c r="L22" s="379">
        <f>SUM('９表９'!O22+F22+'９表１０'!J22)</f>
        <v>1304969246</v>
      </c>
      <c r="M22" s="88">
        <v>1035909381</v>
      </c>
      <c r="N22" s="202">
        <v>262519348</v>
      </c>
      <c r="O22" s="88">
        <v>6540517</v>
      </c>
      <c r="P22" s="22" t="s">
        <v>47</v>
      </c>
      <c r="Q22" s="8"/>
    </row>
    <row r="23" spans="2:17" ht="30" customHeight="1">
      <c r="B23" s="8">
        <v>41016</v>
      </c>
      <c r="C23" s="23" t="s">
        <v>119</v>
      </c>
      <c r="D23" s="88">
        <v>2</v>
      </c>
      <c r="E23" s="88">
        <v>262</v>
      </c>
      <c r="F23" s="202">
        <v>2043811</v>
      </c>
      <c r="G23" s="88">
        <v>0</v>
      </c>
      <c r="H23" s="89">
        <v>0</v>
      </c>
      <c r="I23" s="88">
        <v>0</v>
      </c>
      <c r="J23" s="193">
        <v>0</v>
      </c>
      <c r="K23" s="378">
        <f>SUM('９表９'!M23+D23+E23+'９表１０'!I23)</f>
        <v>20498</v>
      </c>
      <c r="L23" s="379">
        <f>SUM('９表９'!O23+F23+'９表１０'!J23)</f>
        <v>480597235</v>
      </c>
      <c r="M23" s="88">
        <v>380874712</v>
      </c>
      <c r="N23" s="202">
        <v>96123866</v>
      </c>
      <c r="O23" s="88">
        <v>3598657</v>
      </c>
      <c r="P23" s="22" t="s">
        <v>49</v>
      </c>
      <c r="Q23" s="8"/>
    </row>
    <row r="24" spans="2:17" ht="30" customHeight="1">
      <c r="B24" s="8">
        <v>41020</v>
      </c>
      <c r="C24" s="23" t="s">
        <v>50</v>
      </c>
      <c r="D24" s="88">
        <v>2</v>
      </c>
      <c r="E24" s="89">
        <v>491</v>
      </c>
      <c r="F24" s="202">
        <v>5492947</v>
      </c>
      <c r="G24" s="88">
        <v>0</v>
      </c>
      <c r="H24" s="89">
        <v>0</v>
      </c>
      <c r="I24" s="88">
        <v>0</v>
      </c>
      <c r="J24" s="193">
        <v>0</v>
      </c>
      <c r="K24" s="378">
        <f>SUM('９表９'!M24+D24+E24+'９表１０'!I24)</f>
        <v>26647</v>
      </c>
      <c r="L24" s="379">
        <f>SUM('９表９'!O24+F24+'９表１０'!J24)</f>
        <v>776466743</v>
      </c>
      <c r="M24" s="88">
        <v>616203466</v>
      </c>
      <c r="N24" s="202">
        <v>156863276</v>
      </c>
      <c r="O24" s="88">
        <v>3400001</v>
      </c>
      <c r="P24" s="22" t="s">
        <v>51</v>
      </c>
      <c r="Q24" s="8"/>
    </row>
    <row r="25" spans="2:17" ht="30" customHeight="1">
      <c r="B25" s="8">
        <v>41024</v>
      </c>
      <c r="C25" s="23" t="s">
        <v>52</v>
      </c>
      <c r="D25" s="88">
        <v>9</v>
      </c>
      <c r="E25" s="89">
        <v>268</v>
      </c>
      <c r="F25" s="89">
        <v>2547633</v>
      </c>
      <c r="G25" s="88">
        <v>0</v>
      </c>
      <c r="H25" s="89">
        <v>0</v>
      </c>
      <c r="I25" s="88">
        <v>0</v>
      </c>
      <c r="J25" s="193">
        <v>0</v>
      </c>
      <c r="K25" s="378">
        <f>SUM('９表９'!M25+D25+E25+'９表１０'!I25)</f>
        <v>13324</v>
      </c>
      <c r="L25" s="379">
        <f>SUM('９表９'!O25+F25+'９表１０'!J25)</f>
        <v>357118903</v>
      </c>
      <c r="M25" s="89">
        <v>283291204</v>
      </c>
      <c r="N25" s="89">
        <v>72676607</v>
      </c>
      <c r="O25" s="88">
        <v>1151092</v>
      </c>
      <c r="P25" s="22" t="s">
        <v>53</v>
      </c>
      <c r="Q25" s="8"/>
    </row>
    <row r="26" spans="2:17" ht="30" customHeight="1">
      <c r="B26" s="8">
        <v>41021</v>
      </c>
      <c r="C26" s="23" t="s">
        <v>120</v>
      </c>
      <c r="D26" s="88">
        <v>3</v>
      </c>
      <c r="E26" s="89">
        <v>738</v>
      </c>
      <c r="F26" s="89">
        <v>7056957</v>
      </c>
      <c r="G26" s="88">
        <v>0</v>
      </c>
      <c r="H26" s="89">
        <v>0</v>
      </c>
      <c r="I26" s="89">
        <v>0</v>
      </c>
      <c r="J26" s="193">
        <v>0</v>
      </c>
      <c r="K26" s="378">
        <f>SUM('９表９'!M26+D26+E26+'９表１０'!I26)</f>
        <v>44124</v>
      </c>
      <c r="L26" s="379">
        <f>SUM('９表９'!O26+F26+'９表１０'!J26)</f>
        <v>1021869383</v>
      </c>
      <c r="M26" s="89">
        <v>810858192</v>
      </c>
      <c r="N26" s="89">
        <v>207138480</v>
      </c>
      <c r="O26" s="89">
        <v>3872711</v>
      </c>
      <c r="P26" s="22" t="s">
        <v>55</v>
      </c>
      <c r="Q26" s="8"/>
    </row>
    <row r="27" spans="2:17" ht="30" customHeight="1">
      <c r="B27" s="8">
        <v>41035</v>
      </c>
      <c r="C27" s="23" t="s">
        <v>56</v>
      </c>
      <c r="D27" s="88">
        <v>0</v>
      </c>
      <c r="E27" s="89">
        <v>98</v>
      </c>
      <c r="F27" s="89">
        <v>725649</v>
      </c>
      <c r="G27" s="88">
        <v>0</v>
      </c>
      <c r="H27" s="89">
        <v>0</v>
      </c>
      <c r="I27" s="89">
        <v>0</v>
      </c>
      <c r="J27" s="193">
        <v>0</v>
      </c>
      <c r="K27" s="378">
        <f>SUM('９表９'!M27+D27+E27+'９表１０'!I27)</f>
        <v>9153</v>
      </c>
      <c r="L27" s="379">
        <f>SUM('９表９'!O27+F27+'９表１０'!J27)</f>
        <v>231467053</v>
      </c>
      <c r="M27" s="89">
        <v>183967537</v>
      </c>
      <c r="N27" s="89">
        <v>46614769</v>
      </c>
      <c r="O27" s="89">
        <v>884747</v>
      </c>
      <c r="P27" s="22" t="s">
        <v>57</v>
      </c>
      <c r="Q27" s="8"/>
    </row>
    <row r="28" spans="2:17" ht="30" customHeight="1">
      <c r="B28" s="8">
        <v>41038</v>
      </c>
      <c r="C28" s="23" t="s">
        <v>58</v>
      </c>
      <c r="D28" s="88">
        <v>3</v>
      </c>
      <c r="E28" s="89">
        <v>320</v>
      </c>
      <c r="F28" s="89">
        <v>3718645</v>
      </c>
      <c r="G28" s="88">
        <v>0</v>
      </c>
      <c r="H28" s="89">
        <v>0</v>
      </c>
      <c r="I28" s="89">
        <v>0</v>
      </c>
      <c r="J28" s="193">
        <v>0</v>
      </c>
      <c r="K28" s="378">
        <f>SUM('９表９'!M28+D28+E28+'９表１０'!I28)</f>
        <v>32705</v>
      </c>
      <c r="L28" s="379">
        <f>SUM('９表９'!O28+F28+'９表１０'!J28)</f>
        <v>854508986</v>
      </c>
      <c r="M28" s="89">
        <v>679453457</v>
      </c>
      <c r="N28" s="89">
        <v>170495199</v>
      </c>
      <c r="O28" s="89">
        <v>4560330</v>
      </c>
      <c r="P28" s="22" t="s">
        <v>59</v>
      </c>
      <c r="Q28" s="8"/>
    </row>
    <row r="29" spans="2:17" ht="30" customHeight="1">
      <c r="B29" s="8">
        <v>41042</v>
      </c>
      <c r="C29" s="23" t="s">
        <v>60</v>
      </c>
      <c r="D29" s="88">
        <v>3</v>
      </c>
      <c r="E29" s="89">
        <v>105</v>
      </c>
      <c r="F29" s="89">
        <v>1237627</v>
      </c>
      <c r="G29" s="88">
        <v>0</v>
      </c>
      <c r="H29" s="89">
        <v>0</v>
      </c>
      <c r="I29" s="89">
        <v>0</v>
      </c>
      <c r="J29" s="193">
        <v>0</v>
      </c>
      <c r="K29" s="378">
        <f>SUM('９表９'!M29+D29+E29+'９表１０'!I29)</f>
        <v>12275</v>
      </c>
      <c r="L29" s="379">
        <f>SUM('９表９'!O29+F29+'９表１０'!J29)</f>
        <v>322023011</v>
      </c>
      <c r="M29" s="89">
        <v>255979026</v>
      </c>
      <c r="N29" s="89">
        <v>65202853</v>
      </c>
      <c r="O29" s="89">
        <v>841132</v>
      </c>
      <c r="P29" s="22" t="s">
        <v>61</v>
      </c>
      <c r="Q29" s="8"/>
    </row>
    <row r="30" spans="2:17" ht="30" customHeight="1">
      <c r="B30" s="8">
        <v>41043</v>
      </c>
      <c r="C30" s="23" t="s">
        <v>62</v>
      </c>
      <c r="D30" s="88">
        <v>0</v>
      </c>
      <c r="E30" s="89">
        <v>359</v>
      </c>
      <c r="F30" s="89">
        <v>3403637</v>
      </c>
      <c r="G30" s="88">
        <v>0</v>
      </c>
      <c r="H30" s="89">
        <v>0</v>
      </c>
      <c r="I30" s="89">
        <v>0</v>
      </c>
      <c r="J30" s="193">
        <v>0</v>
      </c>
      <c r="K30" s="378">
        <f>SUM('９表９'!M30+D30+E30+'９表１０'!I30)</f>
        <v>13659</v>
      </c>
      <c r="L30" s="379">
        <f>SUM('９表９'!O30+F30+'９表１０'!J30)</f>
        <v>316836992</v>
      </c>
      <c r="M30" s="89">
        <v>252439229</v>
      </c>
      <c r="N30" s="89">
        <v>63478880</v>
      </c>
      <c r="O30" s="88">
        <v>918883</v>
      </c>
      <c r="P30" s="22" t="s">
        <v>63</v>
      </c>
      <c r="Q30" s="8"/>
    </row>
    <row r="31" spans="2:17" ht="30" customHeight="1">
      <c r="B31" s="8">
        <v>41044</v>
      </c>
      <c r="C31" s="23" t="s">
        <v>64</v>
      </c>
      <c r="D31" s="88">
        <v>13</v>
      </c>
      <c r="E31" s="89">
        <v>659</v>
      </c>
      <c r="F31" s="89">
        <v>6176667</v>
      </c>
      <c r="G31" s="88">
        <v>0</v>
      </c>
      <c r="H31" s="88">
        <v>0</v>
      </c>
      <c r="I31" s="89">
        <v>0</v>
      </c>
      <c r="J31" s="193">
        <v>0</v>
      </c>
      <c r="K31" s="378">
        <f>SUM('９表９'!M31+D31+E31+'９表１０'!I31)</f>
        <v>35766</v>
      </c>
      <c r="L31" s="379">
        <f>SUM('９表９'!O31+F31+'９表１０'!J31)</f>
        <v>967179943</v>
      </c>
      <c r="M31" s="89">
        <v>768150686</v>
      </c>
      <c r="N31" s="89">
        <v>194350124</v>
      </c>
      <c r="O31" s="88">
        <v>4679133</v>
      </c>
      <c r="P31" s="22" t="s">
        <v>65</v>
      </c>
      <c r="Q31" s="8"/>
    </row>
    <row r="32" spans="2:17" ht="30" customHeight="1">
      <c r="B32" s="24">
        <v>41047</v>
      </c>
      <c r="C32" s="25" t="s">
        <v>66</v>
      </c>
      <c r="D32" s="91">
        <v>7</v>
      </c>
      <c r="E32" s="89">
        <v>392</v>
      </c>
      <c r="F32" s="91">
        <v>3343884</v>
      </c>
      <c r="G32" s="89">
        <v>0</v>
      </c>
      <c r="H32" s="88">
        <v>0</v>
      </c>
      <c r="I32" s="89">
        <v>0</v>
      </c>
      <c r="J32" s="208">
        <v>0</v>
      </c>
      <c r="K32" s="380">
        <f>SUM('９表９'!M32+D32+E32+'９表１０'!I32)</f>
        <v>13286</v>
      </c>
      <c r="L32" s="392">
        <f>SUM('９表９'!O32+F32+'９表１０'!J32)</f>
        <v>401316010</v>
      </c>
      <c r="M32" s="89">
        <v>317979323</v>
      </c>
      <c r="N32" s="91">
        <v>81388583</v>
      </c>
      <c r="O32" s="88">
        <v>1948104</v>
      </c>
      <c r="P32" s="26" t="s">
        <v>67</v>
      </c>
      <c r="Q32" s="8"/>
    </row>
    <row r="33" spans="2:17" ht="30" customHeight="1">
      <c r="B33" s="8">
        <v>41301</v>
      </c>
      <c r="C33" s="27" t="s">
        <v>68</v>
      </c>
      <c r="D33" s="88">
        <v>0</v>
      </c>
      <c r="E33" s="92">
        <v>0</v>
      </c>
      <c r="F33" s="89">
        <v>0</v>
      </c>
      <c r="G33" s="92">
        <v>0</v>
      </c>
      <c r="H33" s="92">
        <v>0</v>
      </c>
      <c r="I33" s="92">
        <v>0</v>
      </c>
      <c r="J33" s="193">
        <v>0</v>
      </c>
      <c r="K33" s="382">
        <f>SUM('９表９'!M33+D33+E33+'９表１０'!I33)</f>
        <v>490</v>
      </c>
      <c r="L33" s="379">
        <f>SUM('９表９'!O33+F33+'９表１０'!J33)</f>
        <v>8686180</v>
      </c>
      <c r="M33" s="92">
        <v>6850490</v>
      </c>
      <c r="N33" s="89">
        <v>1835690</v>
      </c>
      <c r="O33" s="92">
        <v>0</v>
      </c>
      <c r="P33" s="11" t="s">
        <v>69</v>
      </c>
      <c r="Q33" s="8"/>
    </row>
    <row r="34" spans="2:17" ht="30" customHeight="1">
      <c r="B34" s="8">
        <v>41302</v>
      </c>
      <c r="C34" s="23" t="s">
        <v>70</v>
      </c>
      <c r="D34" s="88">
        <v>0</v>
      </c>
      <c r="E34" s="89">
        <v>20</v>
      </c>
      <c r="F34" s="89">
        <v>179824</v>
      </c>
      <c r="G34" s="88">
        <v>0</v>
      </c>
      <c r="H34" s="88">
        <v>0</v>
      </c>
      <c r="I34" s="89">
        <v>0</v>
      </c>
      <c r="J34" s="193">
        <v>0</v>
      </c>
      <c r="K34" s="378">
        <f>SUM('９表９'!M34+D34+E34+'９表１０'!I34)</f>
        <v>559</v>
      </c>
      <c r="L34" s="379">
        <f>SUM('９表９'!O34+F34+'９表１０'!J34)</f>
        <v>13389286</v>
      </c>
      <c r="M34" s="89">
        <v>10613245</v>
      </c>
      <c r="N34" s="89">
        <v>2776041</v>
      </c>
      <c r="O34" s="202">
        <v>0</v>
      </c>
      <c r="P34" s="11" t="s">
        <v>71</v>
      </c>
      <c r="Q34" s="8"/>
    </row>
    <row r="35" spans="2:17" ht="30" customHeight="1" thickBot="1">
      <c r="B35" s="28">
        <v>41303</v>
      </c>
      <c r="C35" s="64" t="s">
        <v>72</v>
      </c>
      <c r="D35" s="93">
        <v>0</v>
      </c>
      <c r="E35" s="93">
        <v>179</v>
      </c>
      <c r="F35" s="93">
        <v>1731865</v>
      </c>
      <c r="G35" s="93">
        <v>0</v>
      </c>
      <c r="H35" s="93">
        <v>0</v>
      </c>
      <c r="I35" s="93">
        <v>0</v>
      </c>
      <c r="J35" s="216">
        <v>0</v>
      </c>
      <c r="K35" s="384">
        <f>SUM('９表９'!M35+D35+E35+'９表１０'!I35)</f>
        <v>12102</v>
      </c>
      <c r="L35" s="385">
        <f>SUM('９表９'!O35+F35+'９表１０'!J35)</f>
        <v>336564892</v>
      </c>
      <c r="M35" s="93">
        <v>266984644</v>
      </c>
      <c r="N35" s="93">
        <v>68834739</v>
      </c>
      <c r="O35" s="93">
        <v>745509</v>
      </c>
      <c r="P35" s="70" t="s">
        <v>73</v>
      </c>
      <c r="Q35" s="8"/>
    </row>
    <row r="36" spans="2:17" ht="17.100000000000001" customHeight="1">
      <c r="E36" s="357"/>
      <c r="F36" s="357"/>
      <c r="G36" s="357"/>
      <c r="H36" s="357"/>
      <c r="I36" s="357"/>
      <c r="N36" s="357"/>
    </row>
  </sheetData>
  <mergeCells count="12">
    <mergeCell ref="N4:N5"/>
    <mergeCell ref="O4:O5"/>
    <mergeCell ref="D2:J2"/>
    <mergeCell ref="K2:O3"/>
    <mergeCell ref="P2:P12"/>
    <mergeCell ref="D3:D4"/>
    <mergeCell ref="E3:F4"/>
    <mergeCell ref="I3:J4"/>
    <mergeCell ref="G4:H4"/>
    <mergeCell ref="K4:K5"/>
    <mergeCell ref="L4:L5"/>
    <mergeCell ref="M4:M5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colBreaks count="1" manualBreakCount="1">
    <brk id="10" max="3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18877-108F-4E4F-B971-D3534052A630}">
  <sheetPr>
    <tabColor theme="4"/>
  </sheetPr>
  <dimension ref="B1:AE36"/>
  <sheetViews>
    <sheetView showGridLines="0" view="pageBreakPreview" zoomScale="85" zoomScaleNormal="75" zoomScaleSheetLayoutView="85" workbookViewId="0">
      <pane xSplit="3" ySplit="12" topLeftCell="D13" activePane="bottomRight" state="frozen"/>
      <selection activeCell="D2" sqref="D2:O5"/>
      <selection pane="topRight" activeCell="D2" sqref="D2:O5"/>
      <selection pane="bottomLeft" activeCell="D2" sqref="D2:O5"/>
      <selection pane="bottomRight" activeCell="B4" sqref="B4"/>
    </sheetView>
  </sheetViews>
  <sheetFormatPr defaultColWidth="9.69921875" defaultRowHeight="17.100000000000001" customHeight="1"/>
  <cols>
    <col min="1" max="1" width="0.8984375" style="5" customWidth="1"/>
    <col min="2" max="2" width="11.3984375" style="5" customWidth="1"/>
    <col min="3" max="3" width="9.59765625" style="5" customWidth="1"/>
    <col min="4" max="4" width="12.3984375" style="202" customWidth="1"/>
    <col min="5" max="5" width="12.296875" style="202" customWidth="1"/>
    <col min="6" max="6" width="21.3984375" style="202" customWidth="1"/>
    <col min="7" max="7" width="12.3984375" style="202" customWidth="1"/>
    <col min="8" max="8" width="12.59765625" style="202" customWidth="1"/>
    <col min="9" max="9" width="21.09765625" style="202" customWidth="1"/>
    <col min="10" max="11" width="16.796875" style="202" customWidth="1"/>
    <col min="12" max="12" width="22.19921875" style="202" customWidth="1"/>
    <col min="13" max="14" width="16.796875" style="202" customWidth="1"/>
    <col min="15" max="15" width="22.19921875" style="202" customWidth="1"/>
    <col min="16" max="16" width="5.09765625" style="12" customWidth="1"/>
    <col min="17" max="17" width="3.59765625" style="5" customWidth="1"/>
    <col min="18" max="255" width="9.69921875" style="5" customWidth="1"/>
    <col min="256" max="256" width="9.69921875" style="5"/>
    <col min="257" max="257" width="0.8984375" style="5" customWidth="1"/>
    <col min="258" max="258" width="11.3984375" style="5" customWidth="1"/>
    <col min="259" max="259" width="9.59765625" style="5" customWidth="1"/>
    <col min="260" max="260" width="12.3984375" style="5" customWidth="1"/>
    <col min="261" max="261" width="12.296875" style="5" customWidth="1"/>
    <col min="262" max="262" width="21.3984375" style="5" customWidth="1"/>
    <col min="263" max="263" width="12.3984375" style="5" customWidth="1"/>
    <col min="264" max="264" width="12.59765625" style="5" customWidth="1"/>
    <col min="265" max="265" width="21.09765625" style="5" customWidth="1"/>
    <col min="266" max="267" width="16.796875" style="5" customWidth="1"/>
    <col min="268" max="268" width="22.19921875" style="5" customWidth="1"/>
    <col min="269" max="270" width="16.796875" style="5" customWidth="1"/>
    <col min="271" max="271" width="22.19921875" style="5" customWidth="1"/>
    <col min="272" max="272" width="5.09765625" style="5" customWidth="1"/>
    <col min="273" max="273" width="3.59765625" style="5" customWidth="1"/>
    <col min="274" max="512" width="9.69921875" style="5"/>
    <col min="513" max="513" width="0.8984375" style="5" customWidth="1"/>
    <col min="514" max="514" width="11.3984375" style="5" customWidth="1"/>
    <col min="515" max="515" width="9.59765625" style="5" customWidth="1"/>
    <col min="516" max="516" width="12.3984375" style="5" customWidth="1"/>
    <col min="517" max="517" width="12.296875" style="5" customWidth="1"/>
    <col min="518" max="518" width="21.3984375" style="5" customWidth="1"/>
    <col min="519" max="519" width="12.3984375" style="5" customWidth="1"/>
    <col min="520" max="520" width="12.59765625" style="5" customWidth="1"/>
    <col min="521" max="521" width="21.09765625" style="5" customWidth="1"/>
    <col min="522" max="523" width="16.796875" style="5" customWidth="1"/>
    <col min="524" max="524" width="22.19921875" style="5" customWidth="1"/>
    <col min="525" max="526" width="16.796875" style="5" customWidth="1"/>
    <col min="527" max="527" width="22.19921875" style="5" customWidth="1"/>
    <col min="528" max="528" width="5.09765625" style="5" customWidth="1"/>
    <col min="529" max="529" width="3.59765625" style="5" customWidth="1"/>
    <col min="530" max="768" width="9.69921875" style="5"/>
    <col min="769" max="769" width="0.8984375" style="5" customWidth="1"/>
    <col min="770" max="770" width="11.3984375" style="5" customWidth="1"/>
    <col min="771" max="771" width="9.59765625" style="5" customWidth="1"/>
    <col min="772" max="772" width="12.3984375" style="5" customWidth="1"/>
    <col min="773" max="773" width="12.296875" style="5" customWidth="1"/>
    <col min="774" max="774" width="21.3984375" style="5" customWidth="1"/>
    <col min="775" max="775" width="12.3984375" style="5" customWidth="1"/>
    <col min="776" max="776" width="12.59765625" style="5" customWidth="1"/>
    <col min="777" max="777" width="21.09765625" style="5" customWidth="1"/>
    <col min="778" max="779" width="16.796875" style="5" customWidth="1"/>
    <col min="780" max="780" width="22.19921875" style="5" customWidth="1"/>
    <col min="781" max="782" width="16.796875" style="5" customWidth="1"/>
    <col min="783" max="783" width="22.19921875" style="5" customWidth="1"/>
    <col min="784" max="784" width="5.09765625" style="5" customWidth="1"/>
    <col min="785" max="785" width="3.59765625" style="5" customWidth="1"/>
    <col min="786" max="1024" width="9.69921875" style="5"/>
    <col min="1025" max="1025" width="0.8984375" style="5" customWidth="1"/>
    <col min="1026" max="1026" width="11.3984375" style="5" customWidth="1"/>
    <col min="1027" max="1027" width="9.59765625" style="5" customWidth="1"/>
    <col min="1028" max="1028" width="12.3984375" style="5" customWidth="1"/>
    <col min="1029" max="1029" width="12.296875" style="5" customWidth="1"/>
    <col min="1030" max="1030" width="21.3984375" style="5" customWidth="1"/>
    <col min="1031" max="1031" width="12.3984375" style="5" customWidth="1"/>
    <col min="1032" max="1032" width="12.59765625" style="5" customWidth="1"/>
    <col min="1033" max="1033" width="21.09765625" style="5" customWidth="1"/>
    <col min="1034" max="1035" width="16.796875" style="5" customWidth="1"/>
    <col min="1036" max="1036" width="22.19921875" style="5" customWidth="1"/>
    <col min="1037" max="1038" width="16.796875" style="5" customWidth="1"/>
    <col min="1039" max="1039" width="22.19921875" style="5" customWidth="1"/>
    <col min="1040" max="1040" width="5.09765625" style="5" customWidth="1"/>
    <col min="1041" max="1041" width="3.59765625" style="5" customWidth="1"/>
    <col min="1042" max="1280" width="9.69921875" style="5"/>
    <col min="1281" max="1281" width="0.8984375" style="5" customWidth="1"/>
    <col min="1282" max="1282" width="11.3984375" style="5" customWidth="1"/>
    <col min="1283" max="1283" width="9.59765625" style="5" customWidth="1"/>
    <col min="1284" max="1284" width="12.3984375" style="5" customWidth="1"/>
    <col min="1285" max="1285" width="12.296875" style="5" customWidth="1"/>
    <col min="1286" max="1286" width="21.3984375" style="5" customWidth="1"/>
    <col min="1287" max="1287" width="12.3984375" style="5" customWidth="1"/>
    <col min="1288" max="1288" width="12.59765625" style="5" customWidth="1"/>
    <col min="1289" max="1289" width="21.09765625" style="5" customWidth="1"/>
    <col min="1290" max="1291" width="16.796875" style="5" customWidth="1"/>
    <col min="1292" max="1292" width="22.19921875" style="5" customWidth="1"/>
    <col min="1293" max="1294" width="16.796875" style="5" customWidth="1"/>
    <col min="1295" max="1295" width="22.19921875" style="5" customWidth="1"/>
    <col min="1296" max="1296" width="5.09765625" style="5" customWidth="1"/>
    <col min="1297" max="1297" width="3.59765625" style="5" customWidth="1"/>
    <col min="1298" max="1536" width="9.69921875" style="5"/>
    <col min="1537" max="1537" width="0.8984375" style="5" customWidth="1"/>
    <col min="1538" max="1538" width="11.3984375" style="5" customWidth="1"/>
    <col min="1539" max="1539" width="9.59765625" style="5" customWidth="1"/>
    <col min="1540" max="1540" width="12.3984375" style="5" customWidth="1"/>
    <col min="1541" max="1541" width="12.296875" style="5" customWidth="1"/>
    <col min="1542" max="1542" width="21.3984375" style="5" customWidth="1"/>
    <col min="1543" max="1543" width="12.3984375" style="5" customWidth="1"/>
    <col min="1544" max="1544" width="12.59765625" style="5" customWidth="1"/>
    <col min="1545" max="1545" width="21.09765625" style="5" customWidth="1"/>
    <col min="1546" max="1547" width="16.796875" style="5" customWidth="1"/>
    <col min="1548" max="1548" width="22.19921875" style="5" customWidth="1"/>
    <col min="1549" max="1550" width="16.796875" style="5" customWidth="1"/>
    <col min="1551" max="1551" width="22.19921875" style="5" customWidth="1"/>
    <col min="1552" max="1552" width="5.09765625" style="5" customWidth="1"/>
    <col min="1553" max="1553" width="3.59765625" style="5" customWidth="1"/>
    <col min="1554" max="1792" width="9.69921875" style="5"/>
    <col min="1793" max="1793" width="0.8984375" style="5" customWidth="1"/>
    <col min="1794" max="1794" width="11.3984375" style="5" customWidth="1"/>
    <col min="1795" max="1795" width="9.59765625" style="5" customWidth="1"/>
    <col min="1796" max="1796" width="12.3984375" style="5" customWidth="1"/>
    <col min="1797" max="1797" width="12.296875" style="5" customWidth="1"/>
    <col min="1798" max="1798" width="21.3984375" style="5" customWidth="1"/>
    <col min="1799" max="1799" width="12.3984375" style="5" customWidth="1"/>
    <col min="1800" max="1800" width="12.59765625" style="5" customWidth="1"/>
    <col min="1801" max="1801" width="21.09765625" style="5" customWidth="1"/>
    <col min="1802" max="1803" width="16.796875" style="5" customWidth="1"/>
    <col min="1804" max="1804" width="22.19921875" style="5" customWidth="1"/>
    <col min="1805" max="1806" width="16.796875" style="5" customWidth="1"/>
    <col min="1807" max="1807" width="22.19921875" style="5" customWidth="1"/>
    <col min="1808" max="1808" width="5.09765625" style="5" customWidth="1"/>
    <col min="1809" max="1809" width="3.59765625" style="5" customWidth="1"/>
    <col min="1810" max="2048" width="9.69921875" style="5"/>
    <col min="2049" max="2049" width="0.8984375" style="5" customWidth="1"/>
    <col min="2050" max="2050" width="11.3984375" style="5" customWidth="1"/>
    <col min="2051" max="2051" width="9.59765625" style="5" customWidth="1"/>
    <col min="2052" max="2052" width="12.3984375" style="5" customWidth="1"/>
    <col min="2053" max="2053" width="12.296875" style="5" customWidth="1"/>
    <col min="2054" max="2054" width="21.3984375" style="5" customWidth="1"/>
    <col min="2055" max="2055" width="12.3984375" style="5" customWidth="1"/>
    <col min="2056" max="2056" width="12.59765625" style="5" customWidth="1"/>
    <col min="2057" max="2057" width="21.09765625" style="5" customWidth="1"/>
    <col min="2058" max="2059" width="16.796875" style="5" customWidth="1"/>
    <col min="2060" max="2060" width="22.19921875" style="5" customWidth="1"/>
    <col min="2061" max="2062" width="16.796875" style="5" customWidth="1"/>
    <col min="2063" max="2063" width="22.19921875" style="5" customWidth="1"/>
    <col min="2064" max="2064" width="5.09765625" style="5" customWidth="1"/>
    <col min="2065" max="2065" width="3.59765625" style="5" customWidth="1"/>
    <col min="2066" max="2304" width="9.69921875" style="5"/>
    <col min="2305" max="2305" width="0.8984375" style="5" customWidth="1"/>
    <col min="2306" max="2306" width="11.3984375" style="5" customWidth="1"/>
    <col min="2307" max="2307" width="9.59765625" style="5" customWidth="1"/>
    <col min="2308" max="2308" width="12.3984375" style="5" customWidth="1"/>
    <col min="2309" max="2309" width="12.296875" style="5" customWidth="1"/>
    <col min="2310" max="2310" width="21.3984375" style="5" customWidth="1"/>
    <col min="2311" max="2311" width="12.3984375" style="5" customWidth="1"/>
    <col min="2312" max="2312" width="12.59765625" style="5" customWidth="1"/>
    <col min="2313" max="2313" width="21.09765625" style="5" customWidth="1"/>
    <col min="2314" max="2315" width="16.796875" style="5" customWidth="1"/>
    <col min="2316" max="2316" width="22.19921875" style="5" customWidth="1"/>
    <col min="2317" max="2318" width="16.796875" style="5" customWidth="1"/>
    <col min="2319" max="2319" width="22.19921875" style="5" customWidth="1"/>
    <col min="2320" max="2320" width="5.09765625" style="5" customWidth="1"/>
    <col min="2321" max="2321" width="3.59765625" style="5" customWidth="1"/>
    <col min="2322" max="2560" width="9.69921875" style="5"/>
    <col min="2561" max="2561" width="0.8984375" style="5" customWidth="1"/>
    <col min="2562" max="2562" width="11.3984375" style="5" customWidth="1"/>
    <col min="2563" max="2563" width="9.59765625" style="5" customWidth="1"/>
    <col min="2564" max="2564" width="12.3984375" style="5" customWidth="1"/>
    <col min="2565" max="2565" width="12.296875" style="5" customWidth="1"/>
    <col min="2566" max="2566" width="21.3984375" style="5" customWidth="1"/>
    <col min="2567" max="2567" width="12.3984375" style="5" customWidth="1"/>
    <col min="2568" max="2568" width="12.59765625" style="5" customWidth="1"/>
    <col min="2569" max="2569" width="21.09765625" style="5" customWidth="1"/>
    <col min="2570" max="2571" width="16.796875" style="5" customWidth="1"/>
    <col min="2572" max="2572" width="22.19921875" style="5" customWidth="1"/>
    <col min="2573" max="2574" width="16.796875" style="5" customWidth="1"/>
    <col min="2575" max="2575" width="22.19921875" style="5" customWidth="1"/>
    <col min="2576" max="2576" width="5.09765625" style="5" customWidth="1"/>
    <col min="2577" max="2577" width="3.59765625" style="5" customWidth="1"/>
    <col min="2578" max="2816" width="9.69921875" style="5"/>
    <col min="2817" max="2817" width="0.8984375" style="5" customWidth="1"/>
    <col min="2818" max="2818" width="11.3984375" style="5" customWidth="1"/>
    <col min="2819" max="2819" width="9.59765625" style="5" customWidth="1"/>
    <col min="2820" max="2820" width="12.3984375" style="5" customWidth="1"/>
    <col min="2821" max="2821" width="12.296875" style="5" customWidth="1"/>
    <col min="2822" max="2822" width="21.3984375" style="5" customWidth="1"/>
    <col min="2823" max="2823" width="12.3984375" style="5" customWidth="1"/>
    <col min="2824" max="2824" width="12.59765625" style="5" customWidth="1"/>
    <col min="2825" max="2825" width="21.09765625" style="5" customWidth="1"/>
    <col min="2826" max="2827" width="16.796875" style="5" customWidth="1"/>
    <col min="2828" max="2828" width="22.19921875" style="5" customWidth="1"/>
    <col min="2829" max="2830" width="16.796875" style="5" customWidth="1"/>
    <col min="2831" max="2831" width="22.19921875" style="5" customWidth="1"/>
    <col min="2832" max="2832" width="5.09765625" style="5" customWidth="1"/>
    <col min="2833" max="2833" width="3.59765625" style="5" customWidth="1"/>
    <col min="2834" max="3072" width="9.69921875" style="5"/>
    <col min="3073" max="3073" width="0.8984375" style="5" customWidth="1"/>
    <col min="3074" max="3074" width="11.3984375" style="5" customWidth="1"/>
    <col min="3075" max="3075" width="9.59765625" style="5" customWidth="1"/>
    <col min="3076" max="3076" width="12.3984375" style="5" customWidth="1"/>
    <col min="3077" max="3077" width="12.296875" style="5" customWidth="1"/>
    <col min="3078" max="3078" width="21.3984375" style="5" customWidth="1"/>
    <col min="3079" max="3079" width="12.3984375" style="5" customWidth="1"/>
    <col min="3080" max="3080" width="12.59765625" style="5" customWidth="1"/>
    <col min="3081" max="3081" width="21.09765625" style="5" customWidth="1"/>
    <col min="3082" max="3083" width="16.796875" style="5" customWidth="1"/>
    <col min="3084" max="3084" width="22.19921875" style="5" customWidth="1"/>
    <col min="3085" max="3086" width="16.796875" style="5" customWidth="1"/>
    <col min="3087" max="3087" width="22.19921875" style="5" customWidth="1"/>
    <col min="3088" max="3088" width="5.09765625" style="5" customWidth="1"/>
    <col min="3089" max="3089" width="3.59765625" style="5" customWidth="1"/>
    <col min="3090" max="3328" width="9.69921875" style="5"/>
    <col min="3329" max="3329" width="0.8984375" style="5" customWidth="1"/>
    <col min="3330" max="3330" width="11.3984375" style="5" customWidth="1"/>
    <col min="3331" max="3331" width="9.59765625" style="5" customWidth="1"/>
    <col min="3332" max="3332" width="12.3984375" style="5" customWidth="1"/>
    <col min="3333" max="3333" width="12.296875" style="5" customWidth="1"/>
    <col min="3334" max="3334" width="21.3984375" style="5" customWidth="1"/>
    <col min="3335" max="3335" width="12.3984375" style="5" customWidth="1"/>
    <col min="3336" max="3336" width="12.59765625" style="5" customWidth="1"/>
    <col min="3337" max="3337" width="21.09765625" style="5" customWidth="1"/>
    <col min="3338" max="3339" width="16.796875" style="5" customWidth="1"/>
    <col min="3340" max="3340" width="22.19921875" style="5" customWidth="1"/>
    <col min="3341" max="3342" width="16.796875" style="5" customWidth="1"/>
    <col min="3343" max="3343" width="22.19921875" style="5" customWidth="1"/>
    <col min="3344" max="3344" width="5.09765625" style="5" customWidth="1"/>
    <col min="3345" max="3345" width="3.59765625" style="5" customWidth="1"/>
    <col min="3346" max="3584" width="9.69921875" style="5"/>
    <col min="3585" max="3585" width="0.8984375" style="5" customWidth="1"/>
    <col min="3586" max="3586" width="11.3984375" style="5" customWidth="1"/>
    <col min="3587" max="3587" width="9.59765625" style="5" customWidth="1"/>
    <col min="3588" max="3588" width="12.3984375" style="5" customWidth="1"/>
    <col min="3589" max="3589" width="12.296875" style="5" customWidth="1"/>
    <col min="3590" max="3590" width="21.3984375" style="5" customWidth="1"/>
    <col min="3591" max="3591" width="12.3984375" style="5" customWidth="1"/>
    <col min="3592" max="3592" width="12.59765625" style="5" customWidth="1"/>
    <col min="3593" max="3593" width="21.09765625" style="5" customWidth="1"/>
    <col min="3594" max="3595" width="16.796875" style="5" customWidth="1"/>
    <col min="3596" max="3596" width="22.19921875" style="5" customWidth="1"/>
    <col min="3597" max="3598" width="16.796875" style="5" customWidth="1"/>
    <col min="3599" max="3599" width="22.19921875" style="5" customWidth="1"/>
    <col min="3600" max="3600" width="5.09765625" style="5" customWidth="1"/>
    <col min="3601" max="3601" width="3.59765625" style="5" customWidth="1"/>
    <col min="3602" max="3840" width="9.69921875" style="5"/>
    <col min="3841" max="3841" width="0.8984375" style="5" customWidth="1"/>
    <col min="3842" max="3842" width="11.3984375" style="5" customWidth="1"/>
    <col min="3843" max="3843" width="9.59765625" style="5" customWidth="1"/>
    <col min="3844" max="3844" width="12.3984375" style="5" customWidth="1"/>
    <col min="3845" max="3845" width="12.296875" style="5" customWidth="1"/>
    <col min="3846" max="3846" width="21.3984375" style="5" customWidth="1"/>
    <col min="3847" max="3847" width="12.3984375" style="5" customWidth="1"/>
    <col min="3848" max="3848" width="12.59765625" style="5" customWidth="1"/>
    <col min="3849" max="3849" width="21.09765625" style="5" customWidth="1"/>
    <col min="3850" max="3851" width="16.796875" style="5" customWidth="1"/>
    <col min="3852" max="3852" width="22.19921875" style="5" customWidth="1"/>
    <col min="3853" max="3854" width="16.796875" style="5" customWidth="1"/>
    <col min="3855" max="3855" width="22.19921875" style="5" customWidth="1"/>
    <col min="3856" max="3856" width="5.09765625" style="5" customWidth="1"/>
    <col min="3857" max="3857" width="3.59765625" style="5" customWidth="1"/>
    <col min="3858" max="4096" width="9.69921875" style="5"/>
    <col min="4097" max="4097" width="0.8984375" style="5" customWidth="1"/>
    <col min="4098" max="4098" width="11.3984375" style="5" customWidth="1"/>
    <col min="4099" max="4099" width="9.59765625" style="5" customWidth="1"/>
    <col min="4100" max="4100" width="12.3984375" style="5" customWidth="1"/>
    <col min="4101" max="4101" width="12.296875" style="5" customWidth="1"/>
    <col min="4102" max="4102" width="21.3984375" style="5" customWidth="1"/>
    <col min="4103" max="4103" width="12.3984375" style="5" customWidth="1"/>
    <col min="4104" max="4104" width="12.59765625" style="5" customWidth="1"/>
    <col min="4105" max="4105" width="21.09765625" style="5" customWidth="1"/>
    <col min="4106" max="4107" width="16.796875" style="5" customWidth="1"/>
    <col min="4108" max="4108" width="22.19921875" style="5" customWidth="1"/>
    <col min="4109" max="4110" width="16.796875" style="5" customWidth="1"/>
    <col min="4111" max="4111" width="22.19921875" style="5" customWidth="1"/>
    <col min="4112" max="4112" width="5.09765625" style="5" customWidth="1"/>
    <col min="4113" max="4113" width="3.59765625" style="5" customWidth="1"/>
    <col min="4114" max="4352" width="9.69921875" style="5"/>
    <col min="4353" max="4353" width="0.8984375" style="5" customWidth="1"/>
    <col min="4354" max="4354" width="11.3984375" style="5" customWidth="1"/>
    <col min="4355" max="4355" width="9.59765625" style="5" customWidth="1"/>
    <col min="4356" max="4356" width="12.3984375" style="5" customWidth="1"/>
    <col min="4357" max="4357" width="12.296875" style="5" customWidth="1"/>
    <col min="4358" max="4358" width="21.3984375" style="5" customWidth="1"/>
    <col min="4359" max="4359" width="12.3984375" style="5" customWidth="1"/>
    <col min="4360" max="4360" width="12.59765625" style="5" customWidth="1"/>
    <col min="4361" max="4361" width="21.09765625" style="5" customWidth="1"/>
    <col min="4362" max="4363" width="16.796875" style="5" customWidth="1"/>
    <col min="4364" max="4364" width="22.19921875" style="5" customWidth="1"/>
    <col min="4365" max="4366" width="16.796875" style="5" customWidth="1"/>
    <col min="4367" max="4367" width="22.19921875" style="5" customWidth="1"/>
    <col min="4368" max="4368" width="5.09765625" style="5" customWidth="1"/>
    <col min="4369" max="4369" width="3.59765625" style="5" customWidth="1"/>
    <col min="4370" max="4608" width="9.69921875" style="5"/>
    <col min="4609" max="4609" width="0.8984375" style="5" customWidth="1"/>
    <col min="4610" max="4610" width="11.3984375" style="5" customWidth="1"/>
    <col min="4611" max="4611" width="9.59765625" style="5" customWidth="1"/>
    <col min="4612" max="4612" width="12.3984375" style="5" customWidth="1"/>
    <col min="4613" max="4613" width="12.296875" style="5" customWidth="1"/>
    <col min="4614" max="4614" width="21.3984375" style="5" customWidth="1"/>
    <col min="4615" max="4615" width="12.3984375" style="5" customWidth="1"/>
    <col min="4616" max="4616" width="12.59765625" style="5" customWidth="1"/>
    <col min="4617" max="4617" width="21.09765625" style="5" customWidth="1"/>
    <col min="4618" max="4619" width="16.796875" style="5" customWidth="1"/>
    <col min="4620" max="4620" width="22.19921875" style="5" customWidth="1"/>
    <col min="4621" max="4622" width="16.796875" style="5" customWidth="1"/>
    <col min="4623" max="4623" width="22.19921875" style="5" customWidth="1"/>
    <col min="4624" max="4624" width="5.09765625" style="5" customWidth="1"/>
    <col min="4625" max="4625" width="3.59765625" style="5" customWidth="1"/>
    <col min="4626" max="4864" width="9.69921875" style="5"/>
    <col min="4865" max="4865" width="0.8984375" style="5" customWidth="1"/>
    <col min="4866" max="4866" width="11.3984375" style="5" customWidth="1"/>
    <col min="4867" max="4867" width="9.59765625" style="5" customWidth="1"/>
    <col min="4868" max="4868" width="12.3984375" style="5" customWidth="1"/>
    <col min="4869" max="4869" width="12.296875" style="5" customWidth="1"/>
    <col min="4870" max="4870" width="21.3984375" style="5" customWidth="1"/>
    <col min="4871" max="4871" width="12.3984375" style="5" customWidth="1"/>
    <col min="4872" max="4872" width="12.59765625" style="5" customWidth="1"/>
    <col min="4873" max="4873" width="21.09765625" style="5" customWidth="1"/>
    <col min="4874" max="4875" width="16.796875" style="5" customWidth="1"/>
    <col min="4876" max="4876" width="22.19921875" style="5" customWidth="1"/>
    <col min="4877" max="4878" width="16.796875" style="5" customWidth="1"/>
    <col min="4879" max="4879" width="22.19921875" style="5" customWidth="1"/>
    <col min="4880" max="4880" width="5.09765625" style="5" customWidth="1"/>
    <col min="4881" max="4881" width="3.59765625" style="5" customWidth="1"/>
    <col min="4882" max="5120" width="9.69921875" style="5"/>
    <col min="5121" max="5121" width="0.8984375" style="5" customWidth="1"/>
    <col min="5122" max="5122" width="11.3984375" style="5" customWidth="1"/>
    <col min="5123" max="5123" width="9.59765625" style="5" customWidth="1"/>
    <col min="5124" max="5124" width="12.3984375" style="5" customWidth="1"/>
    <col min="5125" max="5125" width="12.296875" style="5" customWidth="1"/>
    <col min="5126" max="5126" width="21.3984375" style="5" customWidth="1"/>
    <col min="5127" max="5127" width="12.3984375" style="5" customWidth="1"/>
    <col min="5128" max="5128" width="12.59765625" style="5" customWidth="1"/>
    <col min="5129" max="5129" width="21.09765625" style="5" customWidth="1"/>
    <col min="5130" max="5131" width="16.796875" style="5" customWidth="1"/>
    <col min="5132" max="5132" width="22.19921875" style="5" customWidth="1"/>
    <col min="5133" max="5134" width="16.796875" style="5" customWidth="1"/>
    <col min="5135" max="5135" width="22.19921875" style="5" customWidth="1"/>
    <col min="5136" max="5136" width="5.09765625" style="5" customWidth="1"/>
    <col min="5137" max="5137" width="3.59765625" style="5" customWidth="1"/>
    <col min="5138" max="5376" width="9.69921875" style="5"/>
    <col min="5377" max="5377" width="0.8984375" style="5" customWidth="1"/>
    <col min="5378" max="5378" width="11.3984375" style="5" customWidth="1"/>
    <col min="5379" max="5379" width="9.59765625" style="5" customWidth="1"/>
    <col min="5380" max="5380" width="12.3984375" style="5" customWidth="1"/>
    <col min="5381" max="5381" width="12.296875" style="5" customWidth="1"/>
    <col min="5382" max="5382" width="21.3984375" style="5" customWidth="1"/>
    <col min="5383" max="5383" width="12.3984375" style="5" customWidth="1"/>
    <col min="5384" max="5384" width="12.59765625" style="5" customWidth="1"/>
    <col min="5385" max="5385" width="21.09765625" style="5" customWidth="1"/>
    <col min="5386" max="5387" width="16.796875" style="5" customWidth="1"/>
    <col min="5388" max="5388" width="22.19921875" style="5" customWidth="1"/>
    <col min="5389" max="5390" width="16.796875" style="5" customWidth="1"/>
    <col min="5391" max="5391" width="22.19921875" style="5" customWidth="1"/>
    <col min="5392" max="5392" width="5.09765625" style="5" customWidth="1"/>
    <col min="5393" max="5393" width="3.59765625" style="5" customWidth="1"/>
    <col min="5394" max="5632" width="9.69921875" style="5"/>
    <col min="5633" max="5633" width="0.8984375" style="5" customWidth="1"/>
    <col min="5634" max="5634" width="11.3984375" style="5" customWidth="1"/>
    <col min="5635" max="5635" width="9.59765625" style="5" customWidth="1"/>
    <col min="5636" max="5636" width="12.3984375" style="5" customWidth="1"/>
    <col min="5637" max="5637" width="12.296875" style="5" customWidth="1"/>
    <col min="5638" max="5638" width="21.3984375" style="5" customWidth="1"/>
    <col min="5639" max="5639" width="12.3984375" style="5" customWidth="1"/>
    <col min="5640" max="5640" width="12.59765625" style="5" customWidth="1"/>
    <col min="5641" max="5641" width="21.09765625" style="5" customWidth="1"/>
    <col min="5642" max="5643" width="16.796875" style="5" customWidth="1"/>
    <col min="5644" max="5644" width="22.19921875" style="5" customWidth="1"/>
    <col min="5645" max="5646" width="16.796875" style="5" customWidth="1"/>
    <col min="5647" max="5647" width="22.19921875" style="5" customWidth="1"/>
    <col min="5648" max="5648" width="5.09765625" style="5" customWidth="1"/>
    <col min="5649" max="5649" width="3.59765625" style="5" customWidth="1"/>
    <col min="5650" max="5888" width="9.69921875" style="5"/>
    <col min="5889" max="5889" width="0.8984375" style="5" customWidth="1"/>
    <col min="5890" max="5890" width="11.3984375" style="5" customWidth="1"/>
    <col min="5891" max="5891" width="9.59765625" style="5" customWidth="1"/>
    <col min="5892" max="5892" width="12.3984375" style="5" customWidth="1"/>
    <col min="5893" max="5893" width="12.296875" style="5" customWidth="1"/>
    <col min="5894" max="5894" width="21.3984375" style="5" customWidth="1"/>
    <col min="5895" max="5895" width="12.3984375" style="5" customWidth="1"/>
    <col min="5896" max="5896" width="12.59765625" style="5" customWidth="1"/>
    <col min="5897" max="5897" width="21.09765625" style="5" customWidth="1"/>
    <col min="5898" max="5899" width="16.796875" style="5" customWidth="1"/>
    <col min="5900" max="5900" width="22.19921875" style="5" customWidth="1"/>
    <col min="5901" max="5902" width="16.796875" style="5" customWidth="1"/>
    <col min="5903" max="5903" width="22.19921875" style="5" customWidth="1"/>
    <col min="5904" max="5904" width="5.09765625" style="5" customWidth="1"/>
    <col min="5905" max="5905" width="3.59765625" style="5" customWidth="1"/>
    <col min="5906" max="6144" width="9.69921875" style="5"/>
    <col min="6145" max="6145" width="0.8984375" style="5" customWidth="1"/>
    <col min="6146" max="6146" width="11.3984375" style="5" customWidth="1"/>
    <col min="6147" max="6147" width="9.59765625" style="5" customWidth="1"/>
    <col min="6148" max="6148" width="12.3984375" style="5" customWidth="1"/>
    <col min="6149" max="6149" width="12.296875" style="5" customWidth="1"/>
    <col min="6150" max="6150" width="21.3984375" style="5" customWidth="1"/>
    <col min="6151" max="6151" width="12.3984375" style="5" customWidth="1"/>
    <col min="6152" max="6152" width="12.59765625" style="5" customWidth="1"/>
    <col min="6153" max="6153" width="21.09765625" style="5" customWidth="1"/>
    <col min="6154" max="6155" width="16.796875" style="5" customWidth="1"/>
    <col min="6156" max="6156" width="22.19921875" style="5" customWidth="1"/>
    <col min="6157" max="6158" width="16.796875" style="5" customWidth="1"/>
    <col min="6159" max="6159" width="22.19921875" style="5" customWidth="1"/>
    <col min="6160" max="6160" width="5.09765625" style="5" customWidth="1"/>
    <col min="6161" max="6161" width="3.59765625" style="5" customWidth="1"/>
    <col min="6162" max="6400" width="9.69921875" style="5"/>
    <col min="6401" max="6401" width="0.8984375" style="5" customWidth="1"/>
    <col min="6402" max="6402" width="11.3984375" style="5" customWidth="1"/>
    <col min="6403" max="6403" width="9.59765625" style="5" customWidth="1"/>
    <col min="6404" max="6404" width="12.3984375" style="5" customWidth="1"/>
    <col min="6405" max="6405" width="12.296875" style="5" customWidth="1"/>
    <col min="6406" max="6406" width="21.3984375" style="5" customWidth="1"/>
    <col min="6407" max="6407" width="12.3984375" style="5" customWidth="1"/>
    <col min="6408" max="6408" width="12.59765625" style="5" customWidth="1"/>
    <col min="6409" max="6409" width="21.09765625" style="5" customWidth="1"/>
    <col min="6410" max="6411" width="16.796875" style="5" customWidth="1"/>
    <col min="6412" max="6412" width="22.19921875" style="5" customWidth="1"/>
    <col min="6413" max="6414" width="16.796875" style="5" customWidth="1"/>
    <col min="6415" max="6415" width="22.19921875" style="5" customWidth="1"/>
    <col min="6416" max="6416" width="5.09765625" style="5" customWidth="1"/>
    <col min="6417" max="6417" width="3.59765625" style="5" customWidth="1"/>
    <col min="6418" max="6656" width="9.69921875" style="5"/>
    <col min="6657" max="6657" width="0.8984375" style="5" customWidth="1"/>
    <col min="6658" max="6658" width="11.3984375" style="5" customWidth="1"/>
    <col min="6659" max="6659" width="9.59765625" style="5" customWidth="1"/>
    <col min="6660" max="6660" width="12.3984375" style="5" customWidth="1"/>
    <col min="6661" max="6661" width="12.296875" style="5" customWidth="1"/>
    <col min="6662" max="6662" width="21.3984375" style="5" customWidth="1"/>
    <col min="6663" max="6663" width="12.3984375" style="5" customWidth="1"/>
    <col min="6664" max="6664" width="12.59765625" style="5" customWidth="1"/>
    <col min="6665" max="6665" width="21.09765625" style="5" customWidth="1"/>
    <col min="6666" max="6667" width="16.796875" style="5" customWidth="1"/>
    <col min="6668" max="6668" width="22.19921875" style="5" customWidth="1"/>
    <col min="6669" max="6670" width="16.796875" style="5" customWidth="1"/>
    <col min="6671" max="6671" width="22.19921875" style="5" customWidth="1"/>
    <col min="6672" max="6672" width="5.09765625" style="5" customWidth="1"/>
    <col min="6673" max="6673" width="3.59765625" style="5" customWidth="1"/>
    <col min="6674" max="6912" width="9.69921875" style="5"/>
    <col min="6913" max="6913" width="0.8984375" style="5" customWidth="1"/>
    <col min="6914" max="6914" width="11.3984375" style="5" customWidth="1"/>
    <col min="6915" max="6915" width="9.59765625" style="5" customWidth="1"/>
    <col min="6916" max="6916" width="12.3984375" style="5" customWidth="1"/>
    <col min="6917" max="6917" width="12.296875" style="5" customWidth="1"/>
    <col min="6918" max="6918" width="21.3984375" style="5" customWidth="1"/>
    <col min="6919" max="6919" width="12.3984375" style="5" customWidth="1"/>
    <col min="6920" max="6920" width="12.59765625" style="5" customWidth="1"/>
    <col min="6921" max="6921" width="21.09765625" style="5" customWidth="1"/>
    <col min="6922" max="6923" width="16.796875" style="5" customWidth="1"/>
    <col min="6924" max="6924" width="22.19921875" style="5" customWidth="1"/>
    <col min="6925" max="6926" width="16.796875" style="5" customWidth="1"/>
    <col min="6927" max="6927" width="22.19921875" style="5" customWidth="1"/>
    <col min="6928" max="6928" width="5.09765625" style="5" customWidth="1"/>
    <col min="6929" max="6929" width="3.59765625" style="5" customWidth="1"/>
    <col min="6930" max="7168" width="9.69921875" style="5"/>
    <col min="7169" max="7169" width="0.8984375" style="5" customWidth="1"/>
    <col min="7170" max="7170" width="11.3984375" style="5" customWidth="1"/>
    <col min="7171" max="7171" width="9.59765625" style="5" customWidth="1"/>
    <col min="7172" max="7172" width="12.3984375" style="5" customWidth="1"/>
    <col min="7173" max="7173" width="12.296875" style="5" customWidth="1"/>
    <col min="7174" max="7174" width="21.3984375" style="5" customWidth="1"/>
    <col min="7175" max="7175" width="12.3984375" style="5" customWidth="1"/>
    <col min="7176" max="7176" width="12.59765625" style="5" customWidth="1"/>
    <col min="7177" max="7177" width="21.09765625" style="5" customWidth="1"/>
    <col min="7178" max="7179" width="16.796875" style="5" customWidth="1"/>
    <col min="7180" max="7180" width="22.19921875" style="5" customWidth="1"/>
    <col min="7181" max="7182" width="16.796875" style="5" customWidth="1"/>
    <col min="7183" max="7183" width="22.19921875" style="5" customWidth="1"/>
    <col min="7184" max="7184" width="5.09765625" style="5" customWidth="1"/>
    <col min="7185" max="7185" width="3.59765625" style="5" customWidth="1"/>
    <col min="7186" max="7424" width="9.69921875" style="5"/>
    <col min="7425" max="7425" width="0.8984375" style="5" customWidth="1"/>
    <col min="7426" max="7426" width="11.3984375" style="5" customWidth="1"/>
    <col min="7427" max="7427" width="9.59765625" style="5" customWidth="1"/>
    <col min="7428" max="7428" width="12.3984375" style="5" customWidth="1"/>
    <col min="7429" max="7429" width="12.296875" style="5" customWidth="1"/>
    <col min="7430" max="7430" width="21.3984375" style="5" customWidth="1"/>
    <col min="7431" max="7431" width="12.3984375" style="5" customWidth="1"/>
    <col min="7432" max="7432" width="12.59765625" style="5" customWidth="1"/>
    <col min="7433" max="7433" width="21.09765625" style="5" customWidth="1"/>
    <col min="7434" max="7435" width="16.796875" style="5" customWidth="1"/>
    <col min="7436" max="7436" width="22.19921875" style="5" customWidth="1"/>
    <col min="7437" max="7438" width="16.796875" style="5" customWidth="1"/>
    <col min="7439" max="7439" width="22.19921875" style="5" customWidth="1"/>
    <col min="7440" max="7440" width="5.09765625" style="5" customWidth="1"/>
    <col min="7441" max="7441" width="3.59765625" style="5" customWidth="1"/>
    <col min="7442" max="7680" width="9.69921875" style="5"/>
    <col min="7681" max="7681" width="0.8984375" style="5" customWidth="1"/>
    <col min="7682" max="7682" width="11.3984375" style="5" customWidth="1"/>
    <col min="7683" max="7683" width="9.59765625" style="5" customWidth="1"/>
    <col min="7684" max="7684" width="12.3984375" style="5" customWidth="1"/>
    <col min="7685" max="7685" width="12.296875" style="5" customWidth="1"/>
    <col min="7686" max="7686" width="21.3984375" style="5" customWidth="1"/>
    <col min="7687" max="7687" width="12.3984375" style="5" customWidth="1"/>
    <col min="7688" max="7688" width="12.59765625" style="5" customWidth="1"/>
    <col min="7689" max="7689" width="21.09765625" style="5" customWidth="1"/>
    <col min="7690" max="7691" width="16.796875" style="5" customWidth="1"/>
    <col min="7692" max="7692" width="22.19921875" style="5" customWidth="1"/>
    <col min="7693" max="7694" width="16.796875" style="5" customWidth="1"/>
    <col min="7695" max="7695" width="22.19921875" style="5" customWidth="1"/>
    <col min="7696" max="7696" width="5.09765625" style="5" customWidth="1"/>
    <col min="7697" max="7697" width="3.59765625" style="5" customWidth="1"/>
    <col min="7698" max="7936" width="9.69921875" style="5"/>
    <col min="7937" max="7937" width="0.8984375" style="5" customWidth="1"/>
    <col min="7938" max="7938" width="11.3984375" style="5" customWidth="1"/>
    <col min="7939" max="7939" width="9.59765625" style="5" customWidth="1"/>
    <col min="7940" max="7940" width="12.3984375" style="5" customWidth="1"/>
    <col min="7941" max="7941" width="12.296875" style="5" customWidth="1"/>
    <col min="7942" max="7942" width="21.3984375" style="5" customWidth="1"/>
    <col min="7943" max="7943" width="12.3984375" style="5" customWidth="1"/>
    <col min="7944" max="7944" width="12.59765625" style="5" customWidth="1"/>
    <col min="7945" max="7945" width="21.09765625" style="5" customWidth="1"/>
    <col min="7946" max="7947" width="16.796875" style="5" customWidth="1"/>
    <col min="7948" max="7948" width="22.19921875" style="5" customWidth="1"/>
    <col min="7949" max="7950" width="16.796875" style="5" customWidth="1"/>
    <col min="7951" max="7951" width="22.19921875" style="5" customWidth="1"/>
    <col min="7952" max="7952" width="5.09765625" style="5" customWidth="1"/>
    <col min="7953" max="7953" width="3.59765625" style="5" customWidth="1"/>
    <col min="7954" max="8192" width="9.69921875" style="5"/>
    <col min="8193" max="8193" width="0.8984375" style="5" customWidth="1"/>
    <col min="8194" max="8194" width="11.3984375" style="5" customWidth="1"/>
    <col min="8195" max="8195" width="9.59765625" style="5" customWidth="1"/>
    <col min="8196" max="8196" width="12.3984375" style="5" customWidth="1"/>
    <col min="8197" max="8197" width="12.296875" style="5" customWidth="1"/>
    <col min="8198" max="8198" width="21.3984375" style="5" customWidth="1"/>
    <col min="8199" max="8199" width="12.3984375" style="5" customWidth="1"/>
    <col min="8200" max="8200" width="12.59765625" style="5" customWidth="1"/>
    <col min="8201" max="8201" width="21.09765625" style="5" customWidth="1"/>
    <col min="8202" max="8203" width="16.796875" style="5" customWidth="1"/>
    <col min="8204" max="8204" width="22.19921875" style="5" customWidth="1"/>
    <col min="8205" max="8206" width="16.796875" style="5" customWidth="1"/>
    <col min="8207" max="8207" width="22.19921875" style="5" customWidth="1"/>
    <col min="8208" max="8208" width="5.09765625" style="5" customWidth="1"/>
    <col min="8209" max="8209" width="3.59765625" style="5" customWidth="1"/>
    <col min="8210" max="8448" width="9.69921875" style="5"/>
    <col min="8449" max="8449" width="0.8984375" style="5" customWidth="1"/>
    <col min="8450" max="8450" width="11.3984375" style="5" customWidth="1"/>
    <col min="8451" max="8451" width="9.59765625" style="5" customWidth="1"/>
    <col min="8452" max="8452" width="12.3984375" style="5" customWidth="1"/>
    <col min="8453" max="8453" width="12.296875" style="5" customWidth="1"/>
    <col min="8454" max="8454" width="21.3984375" style="5" customWidth="1"/>
    <col min="8455" max="8455" width="12.3984375" style="5" customWidth="1"/>
    <col min="8456" max="8456" width="12.59765625" style="5" customWidth="1"/>
    <col min="8457" max="8457" width="21.09765625" style="5" customWidth="1"/>
    <col min="8458" max="8459" width="16.796875" style="5" customWidth="1"/>
    <col min="8460" max="8460" width="22.19921875" style="5" customWidth="1"/>
    <col min="8461" max="8462" width="16.796875" style="5" customWidth="1"/>
    <col min="8463" max="8463" width="22.19921875" style="5" customWidth="1"/>
    <col min="8464" max="8464" width="5.09765625" style="5" customWidth="1"/>
    <col min="8465" max="8465" width="3.59765625" style="5" customWidth="1"/>
    <col min="8466" max="8704" width="9.69921875" style="5"/>
    <col min="8705" max="8705" width="0.8984375" style="5" customWidth="1"/>
    <col min="8706" max="8706" width="11.3984375" style="5" customWidth="1"/>
    <col min="8707" max="8707" width="9.59765625" style="5" customWidth="1"/>
    <col min="8708" max="8708" width="12.3984375" style="5" customWidth="1"/>
    <col min="8709" max="8709" width="12.296875" style="5" customWidth="1"/>
    <col min="8710" max="8710" width="21.3984375" style="5" customWidth="1"/>
    <col min="8711" max="8711" width="12.3984375" style="5" customWidth="1"/>
    <col min="8712" max="8712" width="12.59765625" style="5" customWidth="1"/>
    <col min="8713" max="8713" width="21.09765625" style="5" customWidth="1"/>
    <col min="8714" max="8715" width="16.796875" style="5" customWidth="1"/>
    <col min="8716" max="8716" width="22.19921875" style="5" customWidth="1"/>
    <col min="8717" max="8718" width="16.796875" style="5" customWidth="1"/>
    <col min="8719" max="8719" width="22.19921875" style="5" customWidth="1"/>
    <col min="8720" max="8720" width="5.09765625" style="5" customWidth="1"/>
    <col min="8721" max="8721" width="3.59765625" style="5" customWidth="1"/>
    <col min="8722" max="8960" width="9.69921875" style="5"/>
    <col min="8961" max="8961" width="0.8984375" style="5" customWidth="1"/>
    <col min="8962" max="8962" width="11.3984375" style="5" customWidth="1"/>
    <col min="8963" max="8963" width="9.59765625" style="5" customWidth="1"/>
    <col min="8964" max="8964" width="12.3984375" style="5" customWidth="1"/>
    <col min="8965" max="8965" width="12.296875" style="5" customWidth="1"/>
    <col min="8966" max="8966" width="21.3984375" style="5" customWidth="1"/>
    <col min="8967" max="8967" width="12.3984375" style="5" customWidth="1"/>
    <col min="8968" max="8968" width="12.59765625" style="5" customWidth="1"/>
    <col min="8969" max="8969" width="21.09765625" style="5" customWidth="1"/>
    <col min="8970" max="8971" width="16.796875" style="5" customWidth="1"/>
    <col min="8972" max="8972" width="22.19921875" style="5" customWidth="1"/>
    <col min="8973" max="8974" width="16.796875" style="5" customWidth="1"/>
    <col min="8975" max="8975" width="22.19921875" style="5" customWidth="1"/>
    <col min="8976" max="8976" width="5.09765625" style="5" customWidth="1"/>
    <col min="8977" max="8977" width="3.59765625" style="5" customWidth="1"/>
    <col min="8978" max="9216" width="9.69921875" style="5"/>
    <col min="9217" max="9217" width="0.8984375" style="5" customWidth="1"/>
    <col min="9218" max="9218" width="11.3984375" style="5" customWidth="1"/>
    <col min="9219" max="9219" width="9.59765625" style="5" customWidth="1"/>
    <col min="9220" max="9220" width="12.3984375" style="5" customWidth="1"/>
    <col min="9221" max="9221" width="12.296875" style="5" customWidth="1"/>
    <col min="9222" max="9222" width="21.3984375" style="5" customWidth="1"/>
    <col min="9223" max="9223" width="12.3984375" style="5" customWidth="1"/>
    <col min="9224" max="9224" width="12.59765625" style="5" customWidth="1"/>
    <col min="9225" max="9225" width="21.09765625" style="5" customWidth="1"/>
    <col min="9226" max="9227" width="16.796875" style="5" customWidth="1"/>
    <col min="9228" max="9228" width="22.19921875" style="5" customWidth="1"/>
    <col min="9229" max="9230" width="16.796875" style="5" customWidth="1"/>
    <col min="9231" max="9231" width="22.19921875" style="5" customWidth="1"/>
    <col min="9232" max="9232" width="5.09765625" style="5" customWidth="1"/>
    <col min="9233" max="9233" width="3.59765625" style="5" customWidth="1"/>
    <col min="9234" max="9472" width="9.69921875" style="5"/>
    <col min="9473" max="9473" width="0.8984375" style="5" customWidth="1"/>
    <col min="9474" max="9474" width="11.3984375" style="5" customWidth="1"/>
    <col min="9475" max="9475" width="9.59765625" style="5" customWidth="1"/>
    <col min="9476" max="9476" width="12.3984375" style="5" customWidth="1"/>
    <col min="9477" max="9477" width="12.296875" style="5" customWidth="1"/>
    <col min="9478" max="9478" width="21.3984375" style="5" customWidth="1"/>
    <col min="9479" max="9479" width="12.3984375" style="5" customWidth="1"/>
    <col min="9480" max="9480" width="12.59765625" style="5" customWidth="1"/>
    <col min="9481" max="9481" width="21.09765625" style="5" customWidth="1"/>
    <col min="9482" max="9483" width="16.796875" style="5" customWidth="1"/>
    <col min="9484" max="9484" width="22.19921875" style="5" customWidth="1"/>
    <col min="9485" max="9486" width="16.796875" style="5" customWidth="1"/>
    <col min="9487" max="9487" width="22.19921875" style="5" customWidth="1"/>
    <col min="9488" max="9488" width="5.09765625" style="5" customWidth="1"/>
    <col min="9489" max="9489" width="3.59765625" style="5" customWidth="1"/>
    <col min="9490" max="9728" width="9.69921875" style="5"/>
    <col min="9729" max="9729" width="0.8984375" style="5" customWidth="1"/>
    <col min="9730" max="9730" width="11.3984375" style="5" customWidth="1"/>
    <col min="9731" max="9731" width="9.59765625" style="5" customWidth="1"/>
    <col min="9732" max="9732" width="12.3984375" style="5" customWidth="1"/>
    <col min="9733" max="9733" width="12.296875" style="5" customWidth="1"/>
    <col min="9734" max="9734" width="21.3984375" style="5" customWidth="1"/>
    <col min="9735" max="9735" width="12.3984375" style="5" customWidth="1"/>
    <col min="9736" max="9736" width="12.59765625" style="5" customWidth="1"/>
    <col min="9737" max="9737" width="21.09765625" style="5" customWidth="1"/>
    <col min="9738" max="9739" width="16.796875" style="5" customWidth="1"/>
    <col min="9740" max="9740" width="22.19921875" style="5" customWidth="1"/>
    <col min="9741" max="9742" width="16.796875" style="5" customWidth="1"/>
    <col min="9743" max="9743" width="22.19921875" style="5" customWidth="1"/>
    <col min="9744" max="9744" width="5.09765625" style="5" customWidth="1"/>
    <col min="9745" max="9745" width="3.59765625" style="5" customWidth="1"/>
    <col min="9746" max="9984" width="9.69921875" style="5"/>
    <col min="9985" max="9985" width="0.8984375" style="5" customWidth="1"/>
    <col min="9986" max="9986" width="11.3984375" style="5" customWidth="1"/>
    <col min="9987" max="9987" width="9.59765625" style="5" customWidth="1"/>
    <col min="9988" max="9988" width="12.3984375" style="5" customWidth="1"/>
    <col min="9989" max="9989" width="12.296875" style="5" customWidth="1"/>
    <col min="9990" max="9990" width="21.3984375" style="5" customWidth="1"/>
    <col min="9991" max="9991" width="12.3984375" style="5" customWidth="1"/>
    <col min="9992" max="9992" width="12.59765625" style="5" customWidth="1"/>
    <col min="9993" max="9993" width="21.09765625" style="5" customWidth="1"/>
    <col min="9994" max="9995" width="16.796875" style="5" customWidth="1"/>
    <col min="9996" max="9996" width="22.19921875" style="5" customWidth="1"/>
    <col min="9997" max="9998" width="16.796875" style="5" customWidth="1"/>
    <col min="9999" max="9999" width="22.19921875" style="5" customWidth="1"/>
    <col min="10000" max="10000" width="5.09765625" style="5" customWidth="1"/>
    <col min="10001" max="10001" width="3.59765625" style="5" customWidth="1"/>
    <col min="10002" max="10240" width="9.69921875" style="5"/>
    <col min="10241" max="10241" width="0.8984375" style="5" customWidth="1"/>
    <col min="10242" max="10242" width="11.3984375" style="5" customWidth="1"/>
    <col min="10243" max="10243" width="9.59765625" style="5" customWidth="1"/>
    <col min="10244" max="10244" width="12.3984375" style="5" customWidth="1"/>
    <col min="10245" max="10245" width="12.296875" style="5" customWidth="1"/>
    <col min="10246" max="10246" width="21.3984375" style="5" customWidth="1"/>
    <col min="10247" max="10247" width="12.3984375" style="5" customWidth="1"/>
    <col min="10248" max="10248" width="12.59765625" style="5" customWidth="1"/>
    <col min="10249" max="10249" width="21.09765625" style="5" customWidth="1"/>
    <col min="10250" max="10251" width="16.796875" style="5" customWidth="1"/>
    <col min="10252" max="10252" width="22.19921875" style="5" customWidth="1"/>
    <col min="10253" max="10254" width="16.796875" style="5" customWidth="1"/>
    <col min="10255" max="10255" width="22.19921875" style="5" customWidth="1"/>
    <col min="10256" max="10256" width="5.09765625" style="5" customWidth="1"/>
    <col min="10257" max="10257" width="3.59765625" style="5" customWidth="1"/>
    <col min="10258" max="10496" width="9.69921875" style="5"/>
    <col min="10497" max="10497" width="0.8984375" style="5" customWidth="1"/>
    <col min="10498" max="10498" width="11.3984375" style="5" customWidth="1"/>
    <col min="10499" max="10499" width="9.59765625" style="5" customWidth="1"/>
    <col min="10500" max="10500" width="12.3984375" style="5" customWidth="1"/>
    <col min="10501" max="10501" width="12.296875" style="5" customWidth="1"/>
    <col min="10502" max="10502" width="21.3984375" style="5" customWidth="1"/>
    <col min="10503" max="10503" width="12.3984375" style="5" customWidth="1"/>
    <col min="10504" max="10504" width="12.59765625" style="5" customWidth="1"/>
    <col min="10505" max="10505" width="21.09765625" style="5" customWidth="1"/>
    <col min="10506" max="10507" width="16.796875" style="5" customWidth="1"/>
    <col min="10508" max="10508" width="22.19921875" style="5" customWidth="1"/>
    <col min="10509" max="10510" width="16.796875" style="5" customWidth="1"/>
    <col min="10511" max="10511" width="22.19921875" style="5" customWidth="1"/>
    <col min="10512" max="10512" width="5.09765625" style="5" customWidth="1"/>
    <col min="10513" max="10513" width="3.59765625" style="5" customWidth="1"/>
    <col min="10514" max="10752" width="9.69921875" style="5"/>
    <col min="10753" max="10753" width="0.8984375" style="5" customWidth="1"/>
    <col min="10754" max="10754" width="11.3984375" style="5" customWidth="1"/>
    <col min="10755" max="10755" width="9.59765625" style="5" customWidth="1"/>
    <col min="10756" max="10756" width="12.3984375" style="5" customWidth="1"/>
    <col min="10757" max="10757" width="12.296875" style="5" customWidth="1"/>
    <col min="10758" max="10758" width="21.3984375" style="5" customWidth="1"/>
    <col min="10759" max="10759" width="12.3984375" style="5" customWidth="1"/>
    <col min="10760" max="10760" width="12.59765625" style="5" customWidth="1"/>
    <col min="10761" max="10761" width="21.09765625" style="5" customWidth="1"/>
    <col min="10762" max="10763" width="16.796875" style="5" customWidth="1"/>
    <col min="10764" max="10764" width="22.19921875" style="5" customWidth="1"/>
    <col min="10765" max="10766" width="16.796875" style="5" customWidth="1"/>
    <col min="10767" max="10767" width="22.19921875" style="5" customWidth="1"/>
    <col min="10768" max="10768" width="5.09765625" style="5" customWidth="1"/>
    <col min="10769" max="10769" width="3.59765625" style="5" customWidth="1"/>
    <col min="10770" max="11008" width="9.69921875" style="5"/>
    <col min="11009" max="11009" width="0.8984375" style="5" customWidth="1"/>
    <col min="11010" max="11010" width="11.3984375" style="5" customWidth="1"/>
    <col min="11011" max="11011" width="9.59765625" style="5" customWidth="1"/>
    <col min="11012" max="11012" width="12.3984375" style="5" customWidth="1"/>
    <col min="11013" max="11013" width="12.296875" style="5" customWidth="1"/>
    <col min="11014" max="11014" width="21.3984375" style="5" customWidth="1"/>
    <col min="11015" max="11015" width="12.3984375" style="5" customWidth="1"/>
    <col min="11016" max="11016" width="12.59765625" style="5" customWidth="1"/>
    <col min="11017" max="11017" width="21.09765625" style="5" customWidth="1"/>
    <col min="11018" max="11019" width="16.796875" style="5" customWidth="1"/>
    <col min="11020" max="11020" width="22.19921875" style="5" customWidth="1"/>
    <col min="11021" max="11022" width="16.796875" style="5" customWidth="1"/>
    <col min="11023" max="11023" width="22.19921875" style="5" customWidth="1"/>
    <col min="11024" max="11024" width="5.09765625" style="5" customWidth="1"/>
    <col min="11025" max="11025" width="3.59765625" style="5" customWidth="1"/>
    <col min="11026" max="11264" width="9.69921875" style="5"/>
    <col min="11265" max="11265" width="0.8984375" style="5" customWidth="1"/>
    <col min="11266" max="11266" width="11.3984375" style="5" customWidth="1"/>
    <col min="11267" max="11267" width="9.59765625" style="5" customWidth="1"/>
    <col min="11268" max="11268" width="12.3984375" style="5" customWidth="1"/>
    <col min="11269" max="11269" width="12.296875" style="5" customWidth="1"/>
    <col min="11270" max="11270" width="21.3984375" style="5" customWidth="1"/>
    <col min="11271" max="11271" width="12.3984375" style="5" customWidth="1"/>
    <col min="11272" max="11272" width="12.59765625" style="5" customWidth="1"/>
    <col min="11273" max="11273" width="21.09765625" style="5" customWidth="1"/>
    <col min="11274" max="11275" width="16.796875" style="5" customWidth="1"/>
    <col min="11276" max="11276" width="22.19921875" style="5" customWidth="1"/>
    <col min="11277" max="11278" width="16.796875" style="5" customWidth="1"/>
    <col min="11279" max="11279" width="22.19921875" style="5" customWidth="1"/>
    <col min="11280" max="11280" width="5.09765625" style="5" customWidth="1"/>
    <col min="11281" max="11281" width="3.59765625" style="5" customWidth="1"/>
    <col min="11282" max="11520" width="9.69921875" style="5"/>
    <col min="11521" max="11521" width="0.8984375" style="5" customWidth="1"/>
    <col min="11522" max="11522" width="11.3984375" style="5" customWidth="1"/>
    <col min="11523" max="11523" width="9.59765625" style="5" customWidth="1"/>
    <col min="11524" max="11524" width="12.3984375" style="5" customWidth="1"/>
    <col min="11525" max="11525" width="12.296875" style="5" customWidth="1"/>
    <col min="11526" max="11526" width="21.3984375" style="5" customWidth="1"/>
    <col min="11527" max="11527" width="12.3984375" style="5" customWidth="1"/>
    <col min="11528" max="11528" width="12.59765625" style="5" customWidth="1"/>
    <col min="11529" max="11529" width="21.09765625" style="5" customWidth="1"/>
    <col min="11530" max="11531" width="16.796875" style="5" customWidth="1"/>
    <col min="11532" max="11532" width="22.19921875" style="5" customWidth="1"/>
    <col min="11533" max="11534" width="16.796875" style="5" customWidth="1"/>
    <col min="11535" max="11535" width="22.19921875" style="5" customWidth="1"/>
    <col min="11536" max="11536" width="5.09765625" style="5" customWidth="1"/>
    <col min="11537" max="11537" width="3.59765625" style="5" customWidth="1"/>
    <col min="11538" max="11776" width="9.69921875" style="5"/>
    <col min="11777" max="11777" width="0.8984375" style="5" customWidth="1"/>
    <col min="11778" max="11778" width="11.3984375" style="5" customWidth="1"/>
    <col min="11779" max="11779" width="9.59765625" style="5" customWidth="1"/>
    <col min="11780" max="11780" width="12.3984375" style="5" customWidth="1"/>
    <col min="11781" max="11781" width="12.296875" style="5" customWidth="1"/>
    <col min="11782" max="11782" width="21.3984375" style="5" customWidth="1"/>
    <col min="11783" max="11783" width="12.3984375" style="5" customWidth="1"/>
    <col min="11784" max="11784" width="12.59765625" style="5" customWidth="1"/>
    <col min="11785" max="11785" width="21.09765625" style="5" customWidth="1"/>
    <col min="11786" max="11787" width="16.796875" style="5" customWidth="1"/>
    <col min="11788" max="11788" width="22.19921875" style="5" customWidth="1"/>
    <col min="11789" max="11790" width="16.796875" style="5" customWidth="1"/>
    <col min="11791" max="11791" width="22.19921875" style="5" customWidth="1"/>
    <col min="11792" max="11792" width="5.09765625" style="5" customWidth="1"/>
    <col min="11793" max="11793" width="3.59765625" style="5" customWidth="1"/>
    <col min="11794" max="12032" width="9.69921875" style="5"/>
    <col min="12033" max="12033" width="0.8984375" style="5" customWidth="1"/>
    <col min="12034" max="12034" width="11.3984375" style="5" customWidth="1"/>
    <col min="12035" max="12035" width="9.59765625" style="5" customWidth="1"/>
    <col min="12036" max="12036" width="12.3984375" style="5" customWidth="1"/>
    <col min="12037" max="12037" width="12.296875" style="5" customWidth="1"/>
    <col min="12038" max="12038" width="21.3984375" style="5" customWidth="1"/>
    <col min="12039" max="12039" width="12.3984375" style="5" customWidth="1"/>
    <col min="12040" max="12040" width="12.59765625" style="5" customWidth="1"/>
    <col min="12041" max="12041" width="21.09765625" style="5" customWidth="1"/>
    <col min="12042" max="12043" width="16.796875" style="5" customWidth="1"/>
    <col min="12044" max="12044" width="22.19921875" style="5" customWidth="1"/>
    <col min="12045" max="12046" width="16.796875" style="5" customWidth="1"/>
    <col min="12047" max="12047" width="22.19921875" style="5" customWidth="1"/>
    <col min="12048" max="12048" width="5.09765625" style="5" customWidth="1"/>
    <col min="12049" max="12049" width="3.59765625" style="5" customWidth="1"/>
    <col min="12050" max="12288" width="9.69921875" style="5"/>
    <col min="12289" max="12289" width="0.8984375" style="5" customWidth="1"/>
    <col min="12290" max="12290" width="11.3984375" style="5" customWidth="1"/>
    <col min="12291" max="12291" width="9.59765625" style="5" customWidth="1"/>
    <col min="12292" max="12292" width="12.3984375" style="5" customWidth="1"/>
    <col min="12293" max="12293" width="12.296875" style="5" customWidth="1"/>
    <col min="12294" max="12294" width="21.3984375" style="5" customWidth="1"/>
    <col min="12295" max="12295" width="12.3984375" style="5" customWidth="1"/>
    <col min="12296" max="12296" width="12.59765625" style="5" customWidth="1"/>
    <col min="12297" max="12297" width="21.09765625" style="5" customWidth="1"/>
    <col min="12298" max="12299" width="16.796875" style="5" customWidth="1"/>
    <col min="12300" max="12300" width="22.19921875" style="5" customWidth="1"/>
    <col min="12301" max="12302" width="16.796875" style="5" customWidth="1"/>
    <col min="12303" max="12303" width="22.19921875" style="5" customWidth="1"/>
    <col min="12304" max="12304" width="5.09765625" style="5" customWidth="1"/>
    <col min="12305" max="12305" width="3.59765625" style="5" customWidth="1"/>
    <col min="12306" max="12544" width="9.69921875" style="5"/>
    <col min="12545" max="12545" width="0.8984375" style="5" customWidth="1"/>
    <col min="12546" max="12546" width="11.3984375" style="5" customWidth="1"/>
    <col min="12547" max="12547" width="9.59765625" style="5" customWidth="1"/>
    <col min="12548" max="12548" width="12.3984375" style="5" customWidth="1"/>
    <col min="12549" max="12549" width="12.296875" style="5" customWidth="1"/>
    <col min="12550" max="12550" width="21.3984375" style="5" customWidth="1"/>
    <col min="12551" max="12551" width="12.3984375" style="5" customWidth="1"/>
    <col min="12552" max="12552" width="12.59765625" style="5" customWidth="1"/>
    <col min="12553" max="12553" width="21.09765625" style="5" customWidth="1"/>
    <col min="12554" max="12555" width="16.796875" style="5" customWidth="1"/>
    <col min="12556" max="12556" width="22.19921875" style="5" customWidth="1"/>
    <col min="12557" max="12558" width="16.796875" style="5" customWidth="1"/>
    <col min="12559" max="12559" width="22.19921875" style="5" customWidth="1"/>
    <col min="12560" max="12560" width="5.09765625" style="5" customWidth="1"/>
    <col min="12561" max="12561" width="3.59765625" style="5" customWidth="1"/>
    <col min="12562" max="12800" width="9.69921875" style="5"/>
    <col min="12801" max="12801" width="0.8984375" style="5" customWidth="1"/>
    <col min="12802" max="12802" width="11.3984375" style="5" customWidth="1"/>
    <col min="12803" max="12803" width="9.59765625" style="5" customWidth="1"/>
    <col min="12804" max="12804" width="12.3984375" style="5" customWidth="1"/>
    <col min="12805" max="12805" width="12.296875" style="5" customWidth="1"/>
    <col min="12806" max="12806" width="21.3984375" style="5" customWidth="1"/>
    <col min="12807" max="12807" width="12.3984375" style="5" customWidth="1"/>
    <col min="12808" max="12808" width="12.59765625" style="5" customWidth="1"/>
    <col min="12809" max="12809" width="21.09765625" style="5" customWidth="1"/>
    <col min="12810" max="12811" width="16.796875" style="5" customWidth="1"/>
    <col min="12812" max="12812" width="22.19921875" style="5" customWidth="1"/>
    <col min="12813" max="12814" width="16.796875" style="5" customWidth="1"/>
    <col min="12815" max="12815" width="22.19921875" style="5" customWidth="1"/>
    <col min="12816" max="12816" width="5.09765625" style="5" customWidth="1"/>
    <col min="12817" max="12817" width="3.59765625" style="5" customWidth="1"/>
    <col min="12818" max="13056" width="9.69921875" style="5"/>
    <col min="13057" max="13057" width="0.8984375" style="5" customWidth="1"/>
    <col min="13058" max="13058" width="11.3984375" style="5" customWidth="1"/>
    <col min="13059" max="13059" width="9.59765625" style="5" customWidth="1"/>
    <col min="13060" max="13060" width="12.3984375" style="5" customWidth="1"/>
    <col min="13061" max="13061" width="12.296875" style="5" customWidth="1"/>
    <col min="13062" max="13062" width="21.3984375" style="5" customWidth="1"/>
    <col min="13063" max="13063" width="12.3984375" style="5" customWidth="1"/>
    <col min="13064" max="13064" width="12.59765625" style="5" customWidth="1"/>
    <col min="13065" max="13065" width="21.09765625" style="5" customWidth="1"/>
    <col min="13066" max="13067" width="16.796875" style="5" customWidth="1"/>
    <col min="13068" max="13068" width="22.19921875" style="5" customWidth="1"/>
    <col min="13069" max="13070" width="16.796875" style="5" customWidth="1"/>
    <col min="13071" max="13071" width="22.19921875" style="5" customWidth="1"/>
    <col min="13072" max="13072" width="5.09765625" style="5" customWidth="1"/>
    <col min="13073" max="13073" width="3.59765625" style="5" customWidth="1"/>
    <col min="13074" max="13312" width="9.69921875" style="5"/>
    <col min="13313" max="13313" width="0.8984375" style="5" customWidth="1"/>
    <col min="13314" max="13314" width="11.3984375" style="5" customWidth="1"/>
    <col min="13315" max="13315" width="9.59765625" style="5" customWidth="1"/>
    <col min="13316" max="13316" width="12.3984375" style="5" customWidth="1"/>
    <col min="13317" max="13317" width="12.296875" style="5" customWidth="1"/>
    <col min="13318" max="13318" width="21.3984375" style="5" customWidth="1"/>
    <col min="13319" max="13319" width="12.3984375" style="5" customWidth="1"/>
    <col min="13320" max="13320" width="12.59765625" style="5" customWidth="1"/>
    <col min="13321" max="13321" width="21.09765625" style="5" customWidth="1"/>
    <col min="13322" max="13323" width="16.796875" style="5" customWidth="1"/>
    <col min="13324" max="13324" width="22.19921875" style="5" customWidth="1"/>
    <col min="13325" max="13326" width="16.796875" style="5" customWidth="1"/>
    <col min="13327" max="13327" width="22.19921875" style="5" customWidth="1"/>
    <col min="13328" max="13328" width="5.09765625" style="5" customWidth="1"/>
    <col min="13329" max="13329" width="3.59765625" style="5" customWidth="1"/>
    <col min="13330" max="13568" width="9.69921875" style="5"/>
    <col min="13569" max="13569" width="0.8984375" style="5" customWidth="1"/>
    <col min="13570" max="13570" width="11.3984375" style="5" customWidth="1"/>
    <col min="13571" max="13571" width="9.59765625" style="5" customWidth="1"/>
    <col min="13572" max="13572" width="12.3984375" style="5" customWidth="1"/>
    <col min="13573" max="13573" width="12.296875" style="5" customWidth="1"/>
    <col min="13574" max="13574" width="21.3984375" style="5" customWidth="1"/>
    <col min="13575" max="13575" width="12.3984375" style="5" customWidth="1"/>
    <col min="13576" max="13576" width="12.59765625" style="5" customWidth="1"/>
    <col min="13577" max="13577" width="21.09765625" style="5" customWidth="1"/>
    <col min="13578" max="13579" width="16.796875" style="5" customWidth="1"/>
    <col min="13580" max="13580" width="22.19921875" style="5" customWidth="1"/>
    <col min="13581" max="13582" width="16.796875" style="5" customWidth="1"/>
    <col min="13583" max="13583" width="22.19921875" style="5" customWidth="1"/>
    <col min="13584" max="13584" width="5.09765625" style="5" customWidth="1"/>
    <col min="13585" max="13585" width="3.59765625" style="5" customWidth="1"/>
    <col min="13586" max="13824" width="9.69921875" style="5"/>
    <col min="13825" max="13825" width="0.8984375" style="5" customWidth="1"/>
    <col min="13826" max="13826" width="11.3984375" style="5" customWidth="1"/>
    <col min="13827" max="13827" width="9.59765625" style="5" customWidth="1"/>
    <col min="13828" max="13828" width="12.3984375" style="5" customWidth="1"/>
    <col min="13829" max="13829" width="12.296875" style="5" customWidth="1"/>
    <col min="13830" max="13830" width="21.3984375" style="5" customWidth="1"/>
    <col min="13831" max="13831" width="12.3984375" style="5" customWidth="1"/>
    <col min="13832" max="13832" width="12.59765625" style="5" customWidth="1"/>
    <col min="13833" max="13833" width="21.09765625" style="5" customWidth="1"/>
    <col min="13834" max="13835" width="16.796875" style="5" customWidth="1"/>
    <col min="13836" max="13836" width="22.19921875" style="5" customWidth="1"/>
    <col min="13837" max="13838" width="16.796875" style="5" customWidth="1"/>
    <col min="13839" max="13839" width="22.19921875" style="5" customWidth="1"/>
    <col min="13840" max="13840" width="5.09765625" style="5" customWidth="1"/>
    <col min="13841" max="13841" width="3.59765625" style="5" customWidth="1"/>
    <col min="13842" max="14080" width="9.69921875" style="5"/>
    <col min="14081" max="14081" width="0.8984375" style="5" customWidth="1"/>
    <col min="14082" max="14082" width="11.3984375" style="5" customWidth="1"/>
    <col min="14083" max="14083" width="9.59765625" style="5" customWidth="1"/>
    <col min="14084" max="14084" width="12.3984375" style="5" customWidth="1"/>
    <col min="14085" max="14085" width="12.296875" style="5" customWidth="1"/>
    <col min="14086" max="14086" width="21.3984375" style="5" customWidth="1"/>
    <col min="14087" max="14087" width="12.3984375" style="5" customWidth="1"/>
    <col min="14088" max="14088" width="12.59765625" style="5" customWidth="1"/>
    <col min="14089" max="14089" width="21.09765625" style="5" customWidth="1"/>
    <col min="14090" max="14091" width="16.796875" style="5" customWidth="1"/>
    <col min="14092" max="14092" width="22.19921875" style="5" customWidth="1"/>
    <col min="14093" max="14094" width="16.796875" style="5" customWidth="1"/>
    <col min="14095" max="14095" width="22.19921875" style="5" customWidth="1"/>
    <col min="14096" max="14096" width="5.09765625" style="5" customWidth="1"/>
    <col min="14097" max="14097" width="3.59765625" style="5" customWidth="1"/>
    <col min="14098" max="14336" width="9.69921875" style="5"/>
    <col min="14337" max="14337" width="0.8984375" style="5" customWidth="1"/>
    <col min="14338" max="14338" width="11.3984375" style="5" customWidth="1"/>
    <col min="14339" max="14339" width="9.59765625" style="5" customWidth="1"/>
    <col min="14340" max="14340" width="12.3984375" style="5" customWidth="1"/>
    <col min="14341" max="14341" width="12.296875" style="5" customWidth="1"/>
    <col min="14342" max="14342" width="21.3984375" style="5" customWidth="1"/>
    <col min="14343" max="14343" width="12.3984375" style="5" customWidth="1"/>
    <col min="14344" max="14344" width="12.59765625" style="5" customWidth="1"/>
    <col min="14345" max="14345" width="21.09765625" style="5" customWidth="1"/>
    <col min="14346" max="14347" width="16.796875" style="5" customWidth="1"/>
    <col min="14348" max="14348" width="22.19921875" style="5" customWidth="1"/>
    <col min="14349" max="14350" width="16.796875" style="5" customWidth="1"/>
    <col min="14351" max="14351" width="22.19921875" style="5" customWidth="1"/>
    <col min="14352" max="14352" width="5.09765625" style="5" customWidth="1"/>
    <col min="14353" max="14353" width="3.59765625" style="5" customWidth="1"/>
    <col min="14354" max="14592" width="9.69921875" style="5"/>
    <col min="14593" max="14593" width="0.8984375" style="5" customWidth="1"/>
    <col min="14594" max="14594" width="11.3984375" style="5" customWidth="1"/>
    <col min="14595" max="14595" width="9.59765625" style="5" customWidth="1"/>
    <col min="14596" max="14596" width="12.3984375" style="5" customWidth="1"/>
    <col min="14597" max="14597" width="12.296875" style="5" customWidth="1"/>
    <col min="14598" max="14598" width="21.3984375" style="5" customWidth="1"/>
    <col min="14599" max="14599" width="12.3984375" style="5" customWidth="1"/>
    <col min="14600" max="14600" width="12.59765625" style="5" customWidth="1"/>
    <col min="14601" max="14601" width="21.09765625" style="5" customWidth="1"/>
    <col min="14602" max="14603" width="16.796875" style="5" customWidth="1"/>
    <col min="14604" max="14604" width="22.19921875" style="5" customWidth="1"/>
    <col min="14605" max="14606" width="16.796875" style="5" customWidth="1"/>
    <col min="14607" max="14607" width="22.19921875" style="5" customWidth="1"/>
    <col min="14608" max="14608" width="5.09765625" style="5" customWidth="1"/>
    <col min="14609" max="14609" width="3.59765625" style="5" customWidth="1"/>
    <col min="14610" max="14848" width="9.69921875" style="5"/>
    <col min="14849" max="14849" width="0.8984375" style="5" customWidth="1"/>
    <col min="14850" max="14850" width="11.3984375" style="5" customWidth="1"/>
    <col min="14851" max="14851" width="9.59765625" style="5" customWidth="1"/>
    <col min="14852" max="14852" width="12.3984375" style="5" customWidth="1"/>
    <col min="14853" max="14853" width="12.296875" style="5" customWidth="1"/>
    <col min="14854" max="14854" width="21.3984375" style="5" customWidth="1"/>
    <col min="14855" max="14855" width="12.3984375" style="5" customWidth="1"/>
    <col min="14856" max="14856" width="12.59765625" style="5" customWidth="1"/>
    <col min="14857" max="14857" width="21.09765625" style="5" customWidth="1"/>
    <col min="14858" max="14859" width="16.796875" style="5" customWidth="1"/>
    <col min="14860" max="14860" width="22.19921875" style="5" customWidth="1"/>
    <col min="14861" max="14862" width="16.796875" style="5" customWidth="1"/>
    <col min="14863" max="14863" width="22.19921875" style="5" customWidth="1"/>
    <col min="14864" max="14864" width="5.09765625" style="5" customWidth="1"/>
    <col min="14865" max="14865" width="3.59765625" style="5" customWidth="1"/>
    <col min="14866" max="15104" width="9.69921875" style="5"/>
    <col min="15105" max="15105" width="0.8984375" style="5" customWidth="1"/>
    <col min="15106" max="15106" width="11.3984375" style="5" customWidth="1"/>
    <col min="15107" max="15107" width="9.59765625" style="5" customWidth="1"/>
    <col min="15108" max="15108" width="12.3984375" style="5" customWidth="1"/>
    <col min="15109" max="15109" width="12.296875" style="5" customWidth="1"/>
    <col min="15110" max="15110" width="21.3984375" style="5" customWidth="1"/>
    <col min="15111" max="15111" width="12.3984375" style="5" customWidth="1"/>
    <col min="15112" max="15112" width="12.59765625" style="5" customWidth="1"/>
    <col min="15113" max="15113" width="21.09765625" style="5" customWidth="1"/>
    <col min="15114" max="15115" width="16.796875" style="5" customWidth="1"/>
    <col min="15116" max="15116" width="22.19921875" style="5" customWidth="1"/>
    <col min="15117" max="15118" width="16.796875" style="5" customWidth="1"/>
    <col min="15119" max="15119" width="22.19921875" style="5" customWidth="1"/>
    <col min="15120" max="15120" width="5.09765625" style="5" customWidth="1"/>
    <col min="15121" max="15121" width="3.59765625" style="5" customWidth="1"/>
    <col min="15122" max="15360" width="9.69921875" style="5"/>
    <col min="15361" max="15361" width="0.8984375" style="5" customWidth="1"/>
    <col min="15362" max="15362" width="11.3984375" style="5" customWidth="1"/>
    <col min="15363" max="15363" width="9.59765625" style="5" customWidth="1"/>
    <col min="15364" max="15364" width="12.3984375" style="5" customWidth="1"/>
    <col min="15365" max="15365" width="12.296875" style="5" customWidth="1"/>
    <col min="15366" max="15366" width="21.3984375" style="5" customWidth="1"/>
    <col min="15367" max="15367" width="12.3984375" style="5" customWidth="1"/>
    <col min="15368" max="15368" width="12.59765625" style="5" customWidth="1"/>
    <col min="15369" max="15369" width="21.09765625" style="5" customWidth="1"/>
    <col min="15370" max="15371" width="16.796875" style="5" customWidth="1"/>
    <col min="15372" max="15372" width="22.19921875" style="5" customWidth="1"/>
    <col min="15373" max="15374" width="16.796875" style="5" customWidth="1"/>
    <col min="15375" max="15375" width="22.19921875" style="5" customWidth="1"/>
    <col min="15376" max="15376" width="5.09765625" style="5" customWidth="1"/>
    <col min="15377" max="15377" width="3.59765625" style="5" customWidth="1"/>
    <col min="15378" max="15616" width="9.69921875" style="5"/>
    <col min="15617" max="15617" width="0.8984375" style="5" customWidth="1"/>
    <col min="15618" max="15618" width="11.3984375" style="5" customWidth="1"/>
    <col min="15619" max="15619" width="9.59765625" style="5" customWidth="1"/>
    <col min="15620" max="15620" width="12.3984375" style="5" customWidth="1"/>
    <col min="15621" max="15621" width="12.296875" style="5" customWidth="1"/>
    <col min="15622" max="15622" width="21.3984375" style="5" customWidth="1"/>
    <col min="15623" max="15623" width="12.3984375" style="5" customWidth="1"/>
    <col min="15624" max="15624" width="12.59765625" style="5" customWidth="1"/>
    <col min="15625" max="15625" width="21.09765625" style="5" customWidth="1"/>
    <col min="15626" max="15627" width="16.796875" style="5" customWidth="1"/>
    <col min="15628" max="15628" width="22.19921875" style="5" customWidth="1"/>
    <col min="15629" max="15630" width="16.796875" style="5" customWidth="1"/>
    <col min="15631" max="15631" width="22.19921875" style="5" customWidth="1"/>
    <col min="15632" max="15632" width="5.09765625" style="5" customWidth="1"/>
    <col min="15633" max="15633" width="3.59765625" style="5" customWidth="1"/>
    <col min="15634" max="15872" width="9.69921875" style="5"/>
    <col min="15873" max="15873" width="0.8984375" style="5" customWidth="1"/>
    <col min="15874" max="15874" width="11.3984375" style="5" customWidth="1"/>
    <col min="15875" max="15875" width="9.59765625" style="5" customWidth="1"/>
    <col min="15876" max="15876" width="12.3984375" style="5" customWidth="1"/>
    <col min="15877" max="15877" width="12.296875" style="5" customWidth="1"/>
    <col min="15878" max="15878" width="21.3984375" style="5" customWidth="1"/>
    <col min="15879" max="15879" width="12.3984375" style="5" customWidth="1"/>
    <col min="15880" max="15880" width="12.59765625" style="5" customWidth="1"/>
    <col min="15881" max="15881" width="21.09765625" style="5" customWidth="1"/>
    <col min="15882" max="15883" width="16.796875" style="5" customWidth="1"/>
    <col min="15884" max="15884" width="22.19921875" style="5" customWidth="1"/>
    <col min="15885" max="15886" width="16.796875" style="5" customWidth="1"/>
    <col min="15887" max="15887" width="22.19921875" style="5" customWidth="1"/>
    <col min="15888" max="15888" width="5.09765625" style="5" customWidth="1"/>
    <col min="15889" max="15889" width="3.59765625" style="5" customWidth="1"/>
    <col min="15890" max="16128" width="9.69921875" style="5"/>
    <col min="16129" max="16129" width="0.8984375" style="5" customWidth="1"/>
    <col min="16130" max="16130" width="11.3984375" style="5" customWidth="1"/>
    <col min="16131" max="16131" width="9.59765625" style="5" customWidth="1"/>
    <col min="16132" max="16132" width="12.3984375" style="5" customWidth="1"/>
    <col min="16133" max="16133" width="12.296875" style="5" customWidth="1"/>
    <col min="16134" max="16134" width="21.3984375" style="5" customWidth="1"/>
    <col min="16135" max="16135" width="12.3984375" style="5" customWidth="1"/>
    <col min="16136" max="16136" width="12.59765625" style="5" customWidth="1"/>
    <col min="16137" max="16137" width="21.09765625" style="5" customWidth="1"/>
    <col min="16138" max="16139" width="16.796875" style="5" customWidth="1"/>
    <col min="16140" max="16140" width="22.19921875" style="5" customWidth="1"/>
    <col min="16141" max="16142" width="16.796875" style="5" customWidth="1"/>
    <col min="16143" max="16143" width="22.19921875" style="5" customWidth="1"/>
    <col min="16144" max="16144" width="5.09765625" style="5" customWidth="1"/>
    <col min="16145" max="16145" width="3.59765625" style="5" customWidth="1"/>
    <col min="16146" max="16384" width="9.69921875" style="5"/>
  </cols>
  <sheetData>
    <row r="1" spans="2:31" ht="24" customHeight="1" thickBot="1">
      <c r="B1" s="117" t="s">
        <v>133</v>
      </c>
      <c r="C1" s="2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6" t="s">
        <v>134</v>
      </c>
      <c r="P1" s="4"/>
    </row>
    <row r="2" spans="2:31" ht="20.100000000000001" customHeight="1">
      <c r="B2" s="6"/>
      <c r="C2" s="7"/>
      <c r="D2" s="177" t="s">
        <v>2</v>
      </c>
      <c r="E2" s="178"/>
      <c r="F2" s="178"/>
      <c r="G2" s="178"/>
      <c r="H2" s="178"/>
      <c r="I2" s="179"/>
      <c r="J2" s="180" t="s">
        <v>2</v>
      </c>
      <c r="K2" s="178"/>
      <c r="L2" s="178"/>
      <c r="M2" s="178"/>
      <c r="N2" s="178"/>
      <c r="O2" s="181"/>
      <c r="P2" s="141" t="s">
        <v>3</v>
      </c>
    </row>
    <row r="3" spans="2:31" ht="20.100000000000001" customHeight="1">
      <c r="B3" s="8"/>
      <c r="C3" s="9"/>
      <c r="D3" s="182" t="s">
        <v>4</v>
      </c>
      <c r="E3" s="183"/>
      <c r="F3" s="183"/>
      <c r="G3" s="183"/>
      <c r="H3" s="183"/>
      <c r="I3" s="184"/>
      <c r="J3" s="185" t="s">
        <v>4</v>
      </c>
      <c r="K3" s="183"/>
      <c r="L3" s="183"/>
      <c r="M3" s="183"/>
      <c r="N3" s="183"/>
      <c r="O3" s="186"/>
      <c r="P3" s="142"/>
    </row>
    <row r="4" spans="2:31" ht="20.100000000000001" customHeight="1">
      <c r="B4" s="10" t="s">
        <v>5</v>
      </c>
      <c r="C4" s="9" t="s">
        <v>6</v>
      </c>
      <c r="D4" s="182" t="s">
        <v>7</v>
      </c>
      <c r="E4" s="183"/>
      <c r="F4" s="186"/>
      <c r="G4" s="182" t="s">
        <v>8</v>
      </c>
      <c r="H4" s="183"/>
      <c r="I4" s="184"/>
      <c r="J4" s="185" t="s">
        <v>9</v>
      </c>
      <c r="K4" s="183"/>
      <c r="L4" s="186"/>
      <c r="M4" s="182" t="s">
        <v>10</v>
      </c>
      <c r="N4" s="183"/>
      <c r="O4" s="186"/>
      <c r="P4" s="142"/>
    </row>
    <row r="5" spans="2:31" ht="20.100000000000001" customHeight="1">
      <c r="B5" s="8"/>
      <c r="C5" s="9"/>
      <c r="D5" s="187" t="s">
        <v>11</v>
      </c>
      <c r="E5" s="187" t="s">
        <v>12</v>
      </c>
      <c r="F5" s="187" t="s">
        <v>13</v>
      </c>
      <c r="G5" s="187" t="s">
        <v>11</v>
      </c>
      <c r="H5" s="187" t="s">
        <v>12</v>
      </c>
      <c r="I5" s="188" t="s">
        <v>13</v>
      </c>
      <c r="J5" s="189" t="s">
        <v>11</v>
      </c>
      <c r="K5" s="187" t="s">
        <v>12</v>
      </c>
      <c r="L5" s="187" t="s">
        <v>15</v>
      </c>
      <c r="M5" s="187" t="s">
        <v>11</v>
      </c>
      <c r="N5" s="187" t="s">
        <v>12</v>
      </c>
      <c r="O5" s="244" t="s">
        <v>13</v>
      </c>
      <c r="P5" s="14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2:31" ht="20.100000000000001" customHeight="1">
      <c r="B6" s="13"/>
      <c r="C6" s="14"/>
      <c r="D6" s="190" t="s">
        <v>16</v>
      </c>
      <c r="E6" s="190" t="s">
        <v>17</v>
      </c>
      <c r="F6" s="190" t="s">
        <v>18</v>
      </c>
      <c r="G6" s="190" t="s">
        <v>16</v>
      </c>
      <c r="H6" s="190" t="s">
        <v>17</v>
      </c>
      <c r="I6" s="191" t="s">
        <v>18</v>
      </c>
      <c r="J6" s="192" t="s">
        <v>16</v>
      </c>
      <c r="K6" s="190" t="s">
        <v>17</v>
      </c>
      <c r="L6" s="190" t="s">
        <v>18</v>
      </c>
      <c r="M6" s="190" t="s">
        <v>16</v>
      </c>
      <c r="N6" s="190" t="s">
        <v>17</v>
      </c>
      <c r="O6" s="245" t="s">
        <v>18</v>
      </c>
      <c r="P6" s="14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2:31" ht="17.100000000000001" customHeight="1">
      <c r="B7" s="8"/>
      <c r="C7" s="9"/>
      <c r="D7" s="76"/>
      <c r="E7" s="76"/>
      <c r="F7" s="76"/>
      <c r="G7" s="76"/>
      <c r="H7" s="76"/>
      <c r="I7" s="193"/>
      <c r="J7" s="194"/>
      <c r="K7" s="76"/>
      <c r="L7" s="76"/>
      <c r="M7" s="76"/>
      <c r="N7" s="76"/>
      <c r="O7" s="88"/>
      <c r="P7" s="142"/>
    </row>
    <row r="8" spans="2:31" ht="29.25" customHeight="1">
      <c r="B8" s="10" t="s">
        <v>21</v>
      </c>
      <c r="C8" s="9" t="s">
        <v>22</v>
      </c>
      <c r="D8" s="116">
        <v>969</v>
      </c>
      <c r="E8" s="116">
        <v>11108</v>
      </c>
      <c r="F8" s="116">
        <v>612931933</v>
      </c>
      <c r="G8" s="116">
        <v>38069</v>
      </c>
      <c r="H8" s="116">
        <v>57945</v>
      </c>
      <c r="I8" s="351">
        <v>606037910</v>
      </c>
      <c r="J8" s="352">
        <v>8010</v>
      </c>
      <c r="K8" s="116">
        <v>14215</v>
      </c>
      <c r="L8" s="116">
        <v>112334950</v>
      </c>
      <c r="M8" s="116">
        <v>47048</v>
      </c>
      <c r="N8" s="116">
        <v>83268</v>
      </c>
      <c r="O8" s="246">
        <v>1331304793</v>
      </c>
      <c r="P8" s="142"/>
    </row>
    <row r="9" spans="2:31" ht="30" customHeight="1">
      <c r="B9" s="10" t="s">
        <v>23</v>
      </c>
      <c r="C9" s="9" t="s">
        <v>22</v>
      </c>
      <c r="D9" s="116">
        <v>1064</v>
      </c>
      <c r="E9" s="116">
        <v>12843</v>
      </c>
      <c r="F9" s="116">
        <v>712289620</v>
      </c>
      <c r="G9" s="116">
        <v>40374</v>
      </c>
      <c r="H9" s="116">
        <v>61530</v>
      </c>
      <c r="I9" s="351">
        <v>676219948</v>
      </c>
      <c r="J9" s="352">
        <v>8348</v>
      </c>
      <c r="K9" s="116">
        <v>14548</v>
      </c>
      <c r="L9" s="116">
        <v>113949598</v>
      </c>
      <c r="M9" s="116">
        <v>49786</v>
      </c>
      <c r="N9" s="116">
        <v>88921</v>
      </c>
      <c r="O9" s="246">
        <v>1502459166</v>
      </c>
      <c r="P9" s="142"/>
    </row>
    <row r="10" spans="2:31" ht="30" customHeight="1">
      <c r="B10" s="10" t="s">
        <v>24</v>
      </c>
      <c r="C10" s="9" t="s">
        <v>22</v>
      </c>
      <c r="D10" s="79">
        <f>SUM(D11:D12)</f>
        <v>996</v>
      </c>
      <c r="E10" s="79">
        <f t="shared" ref="E10:O10" si="0">SUM(E11:E12)</f>
        <v>12239</v>
      </c>
      <c r="F10" s="79">
        <f t="shared" si="0"/>
        <v>691412601</v>
      </c>
      <c r="G10" s="79">
        <f t="shared" si="0"/>
        <v>38880</v>
      </c>
      <c r="H10" s="79">
        <f t="shared" si="0"/>
        <v>58238</v>
      </c>
      <c r="I10" s="195">
        <f t="shared" si="0"/>
        <v>667213599</v>
      </c>
      <c r="J10" s="196">
        <f t="shared" si="0"/>
        <v>8432</v>
      </c>
      <c r="K10" s="79">
        <f t="shared" si="0"/>
        <v>14587</v>
      </c>
      <c r="L10" s="79">
        <f t="shared" si="0"/>
        <v>114584995</v>
      </c>
      <c r="M10" s="79">
        <f t="shared" si="0"/>
        <v>48308</v>
      </c>
      <c r="N10" s="79">
        <f t="shared" si="0"/>
        <v>85064</v>
      </c>
      <c r="O10" s="248">
        <f t="shared" si="0"/>
        <v>1473211195</v>
      </c>
      <c r="P10" s="142"/>
    </row>
    <row r="11" spans="2:31" ht="30" customHeight="1">
      <c r="B11" s="10" t="s">
        <v>115</v>
      </c>
      <c r="C11" s="9" t="s">
        <v>26</v>
      </c>
      <c r="D11" s="79">
        <f t="shared" ref="D11:O11" si="1">SUM(D13:D32)</f>
        <v>925</v>
      </c>
      <c r="E11" s="79">
        <f t="shared" si="1"/>
        <v>11500</v>
      </c>
      <c r="F11" s="79">
        <f t="shared" si="1"/>
        <v>640950151</v>
      </c>
      <c r="G11" s="79">
        <f t="shared" si="1"/>
        <v>35321</v>
      </c>
      <c r="H11" s="79">
        <f t="shared" si="1"/>
        <v>53009</v>
      </c>
      <c r="I11" s="195">
        <f t="shared" si="1"/>
        <v>590330669</v>
      </c>
      <c r="J11" s="196">
        <f t="shared" si="1"/>
        <v>7714</v>
      </c>
      <c r="K11" s="79">
        <f t="shared" si="1"/>
        <v>13474</v>
      </c>
      <c r="L11" s="79">
        <f t="shared" si="1"/>
        <v>105995255</v>
      </c>
      <c r="M11" s="79">
        <f t="shared" si="1"/>
        <v>43960</v>
      </c>
      <c r="N11" s="79">
        <f t="shared" si="1"/>
        <v>77983</v>
      </c>
      <c r="O11" s="248">
        <f t="shared" si="1"/>
        <v>1337276075</v>
      </c>
      <c r="P11" s="142"/>
    </row>
    <row r="12" spans="2:31" ht="30" customHeight="1">
      <c r="B12" s="16" t="s">
        <v>27</v>
      </c>
      <c r="C12" s="14" t="s">
        <v>26</v>
      </c>
      <c r="D12" s="136">
        <f>SUM(D33:D35)</f>
        <v>71</v>
      </c>
      <c r="E12" s="136">
        <f t="shared" ref="E12:O12" si="2">SUM(E33:E35)</f>
        <v>739</v>
      </c>
      <c r="F12" s="136">
        <f t="shared" si="2"/>
        <v>50462450</v>
      </c>
      <c r="G12" s="136">
        <f t="shared" si="2"/>
        <v>3559</v>
      </c>
      <c r="H12" s="136">
        <f t="shared" si="2"/>
        <v>5229</v>
      </c>
      <c r="I12" s="197">
        <f t="shared" si="2"/>
        <v>76882930</v>
      </c>
      <c r="J12" s="196">
        <f t="shared" si="2"/>
        <v>718</v>
      </c>
      <c r="K12" s="136">
        <f t="shared" si="2"/>
        <v>1113</v>
      </c>
      <c r="L12" s="136">
        <f t="shared" si="2"/>
        <v>8589740</v>
      </c>
      <c r="M12" s="136">
        <f t="shared" si="2"/>
        <v>4348</v>
      </c>
      <c r="N12" s="136">
        <f t="shared" si="2"/>
        <v>7081</v>
      </c>
      <c r="O12" s="391">
        <f t="shared" si="2"/>
        <v>135935120</v>
      </c>
      <c r="P12" s="143"/>
    </row>
    <row r="13" spans="2:31" ht="30" customHeight="1">
      <c r="B13" s="20">
        <v>41001</v>
      </c>
      <c r="C13" s="21" t="s">
        <v>28</v>
      </c>
      <c r="D13" s="87">
        <v>301</v>
      </c>
      <c r="E13" s="199">
        <v>3818</v>
      </c>
      <c r="F13" s="87">
        <v>192887200</v>
      </c>
      <c r="G13" s="87">
        <v>10964</v>
      </c>
      <c r="H13" s="87">
        <v>16590</v>
      </c>
      <c r="I13" s="200">
        <v>182122154</v>
      </c>
      <c r="J13" s="201">
        <v>2267</v>
      </c>
      <c r="K13" s="199">
        <v>3970</v>
      </c>
      <c r="L13" s="202">
        <v>31237900</v>
      </c>
      <c r="M13" s="203">
        <f>D13+G13+J13</f>
        <v>13532</v>
      </c>
      <c r="N13" s="203">
        <f>E13+H13+K13</f>
        <v>24378</v>
      </c>
      <c r="O13" s="204">
        <f>F13+I13+L13</f>
        <v>406247254</v>
      </c>
      <c r="P13" s="22" t="s">
        <v>29</v>
      </c>
    </row>
    <row r="14" spans="2:31" ht="30" customHeight="1">
      <c r="B14" s="8">
        <v>41002</v>
      </c>
      <c r="C14" s="23" t="s">
        <v>30</v>
      </c>
      <c r="D14" s="88">
        <v>102</v>
      </c>
      <c r="E14" s="89">
        <v>1199</v>
      </c>
      <c r="F14" s="88">
        <v>73439080</v>
      </c>
      <c r="G14" s="88">
        <v>4300</v>
      </c>
      <c r="H14" s="88">
        <v>6661</v>
      </c>
      <c r="I14" s="193">
        <v>78579350</v>
      </c>
      <c r="J14" s="194">
        <v>1023</v>
      </c>
      <c r="K14" s="88">
        <v>1654</v>
      </c>
      <c r="L14" s="202">
        <v>12025770</v>
      </c>
      <c r="M14" s="206">
        <f t="shared" ref="M14:O35" si="3">D14+G14+J14</f>
        <v>5425</v>
      </c>
      <c r="N14" s="206">
        <f t="shared" si="3"/>
        <v>9514</v>
      </c>
      <c r="O14" s="207">
        <f t="shared" si="3"/>
        <v>164044200</v>
      </c>
      <c r="P14" s="22" t="s">
        <v>31</v>
      </c>
    </row>
    <row r="15" spans="2:31" ht="30" customHeight="1">
      <c r="B15" s="8">
        <v>41003</v>
      </c>
      <c r="C15" s="23" t="s">
        <v>32</v>
      </c>
      <c r="D15" s="88">
        <v>82</v>
      </c>
      <c r="E15" s="89">
        <v>1020</v>
      </c>
      <c r="F15" s="88">
        <v>55864420</v>
      </c>
      <c r="G15" s="88">
        <v>2650</v>
      </c>
      <c r="H15" s="88">
        <v>3985</v>
      </c>
      <c r="I15" s="193">
        <v>41151706</v>
      </c>
      <c r="J15" s="205">
        <v>629</v>
      </c>
      <c r="K15" s="89">
        <v>1147</v>
      </c>
      <c r="L15" s="202">
        <v>8486635</v>
      </c>
      <c r="M15" s="206">
        <f t="shared" si="3"/>
        <v>3361</v>
      </c>
      <c r="N15" s="206">
        <f t="shared" si="3"/>
        <v>6152</v>
      </c>
      <c r="O15" s="207">
        <f t="shared" si="3"/>
        <v>105502761</v>
      </c>
      <c r="P15" s="22" t="s">
        <v>33</v>
      </c>
    </row>
    <row r="16" spans="2:31" ht="30" customHeight="1">
      <c r="B16" s="8">
        <v>41004</v>
      </c>
      <c r="C16" s="23" t="s">
        <v>34</v>
      </c>
      <c r="D16" s="88">
        <v>13</v>
      </c>
      <c r="E16" s="89">
        <v>65</v>
      </c>
      <c r="F16" s="88">
        <v>7865610</v>
      </c>
      <c r="G16" s="88">
        <v>702</v>
      </c>
      <c r="H16" s="88">
        <v>1096</v>
      </c>
      <c r="I16" s="193">
        <v>26456040</v>
      </c>
      <c r="J16" s="205">
        <v>136</v>
      </c>
      <c r="K16" s="89">
        <v>311</v>
      </c>
      <c r="L16" s="202">
        <v>1809110</v>
      </c>
      <c r="M16" s="206">
        <f t="shared" si="3"/>
        <v>851</v>
      </c>
      <c r="N16" s="206">
        <f t="shared" si="3"/>
        <v>1472</v>
      </c>
      <c r="O16" s="207">
        <f t="shared" si="3"/>
        <v>36130760</v>
      </c>
      <c r="P16" s="22" t="s">
        <v>35</v>
      </c>
    </row>
    <row r="17" spans="2:16" ht="30" customHeight="1">
      <c r="B17" s="8">
        <v>41005</v>
      </c>
      <c r="C17" s="23" t="s">
        <v>36</v>
      </c>
      <c r="D17" s="88">
        <v>68</v>
      </c>
      <c r="E17" s="89">
        <v>737</v>
      </c>
      <c r="F17" s="88">
        <v>64037570</v>
      </c>
      <c r="G17" s="88">
        <v>2464</v>
      </c>
      <c r="H17" s="88">
        <v>3539</v>
      </c>
      <c r="I17" s="193">
        <v>38603250</v>
      </c>
      <c r="J17" s="205">
        <v>540</v>
      </c>
      <c r="K17" s="89">
        <v>942</v>
      </c>
      <c r="L17" s="202">
        <v>7291900</v>
      </c>
      <c r="M17" s="206">
        <f t="shared" si="3"/>
        <v>3072</v>
      </c>
      <c r="N17" s="206">
        <f t="shared" si="3"/>
        <v>5218</v>
      </c>
      <c r="O17" s="207">
        <f t="shared" si="3"/>
        <v>109932720</v>
      </c>
      <c r="P17" s="22" t="s">
        <v>37</v>
      </c>
    </row>
    <row r="18" spans="2:16" ht="30" customHeight="1">
      <c r="B18" s="8">
        <v>41006</v>
      </c>
      <c r="C18" s="9" t="s">
        <v>38</v>
      </c>
      <c r="D18" s="88">
        <v>14</v>
      </c>
      <c r="E18" s="89">
        <v>113</v>
      </c>
      <c r="F18" s="88">
        <v>7864720</v>
      </c>
      <c r="G18" s="88">
        <v>1361</v>
      </c>
      <c r="H18" s="88">
        <v>2013</v>
      </c>
      <c r="I18" s="193">
        <v>17115791</v>
      </c>
      <c r="J18" s="205">
        <v>316</v>
      </c>
      <c r="K18" s="89">
        <v>517</v>
      </c>
      <c r="L18" s="202">
        <v>4200910</v>
      </c>
      <c r="M18" s="206">
        <f t="shared" si="3"/>
        <v>1691</v>
      </c>
      <c r="N18" s="206">
        <f t="shared" si="3"/>
        <v>2643</v>
      </c>
      <c r="O18" s="207">
        <f t="shared" si="3"/>
        <v>29181421</v>
      </c>
      <c r="P18" s="22" t="s">
        <v>39</v>
      </c>
    </row>
    <row r="19" spans="2:16" ht="30" customHeight="1">
      <c r="B19" s="8">
        <v>41007</v>
      </c>
      <c r="C19" s="23" t="s">
        <v>40</v>
      </c>
      <c r="D19" s="89">
        <v>38</v>
      </c>
      <c r="E19" s="89">
        <v>373</v>
      </c>
      <c r="F19" s="88">
        <v>26753730</v>
      </c>
      <c r="G19" s="88">
        <v>1303</v>
      </c>
      <c r="H19" s="88">
        <v>1794</v>
      </c>
      <c r="I19" s="193">
        <v>21673470</v>
      </c>
      <c r="J19" s="205">
        <v>311</v>
      </c>
      <c r="K19" s="89">
        <v>537</v>
      </c>
      <c r="L19" s="202">
        <v>3978520</v>
      </c>
      <c r="M19" s="206">
        <f t="shared" si="3"/>
        <v>1652</v>
      </c>
      <c r="N19" s="206">
        <f t="shared" si="3"/>
        <v>2704</v>
      </c>
      <c r="O19" s="207">
        <f t="shared" si="3"/>
        <v>52405720</v>
      </c>
      <c r="P19" s="22" t="s">
        <v>41</v>
      </c>
    </row>
    <row r="20" spans="2:16" ht="30" customHeight="1">
      <c r="B20" s="8">
        <v>41025</v>
      </c>
      <c r="C20" s="9" t="s">
        <v>116</v>
      </c>
      <c r="D20" s="88">
        <v>48</v>
      </c>
      <c r="E20" s="89">
        <v>798</v>
      </c>
      <c r="F20" s="88">
        <v>31301420</v>
      </c>
      <c r="G20" s="88">
        <v>1598</v>
      </c>
      <c r="H20" s="88">
        <v>2228</v>
      </c>
      <c r="I20" s="193">
        <v>21911110</v>
      </c>
      <c r="J20" s="205">
        <v>346</v>
      </c>
      <c r="K20" s="89">
        <v>660</v>
      </c>
      <c r="L20" s="202">
        <v>5076220</v>
      </c>
      <c r="M20" s="206">
        <f t="shared" si="3"/>
        <v>1992</v>
      </c>
      <c r="N20" s="206">
        <f t="shared" si="3"/>
        <v>3686</v>
      </c>
      <c r="O20" s="207">
        <f t="shared" si="3"/>
        <v>58288750</v>
      </c>
      <c r="P20" s="22" t="s">
        <v>43</v>
      </c>
    </row>
    <row r="21" spans="2:16" ht="30" customHeight="1">
      <c r="B21" s="8">
        <v>41048</v>
      </c>
      <c r="C21" s="9" t="s">
        <v>117</v>
      </c>
      <c r="D21" s="88">
        <v>32</v>
      </c>
      <c r="E21" s="89">
        <v>370</v>
      </c>
      <c r="F21" s="88">
        <v>21925090</v>
      </c>
      <c r="G21" s="88">
        <v>730</v>
      </c>
      <c r="H21" s="88">
        <v>1036</v>
      </c>
      <c r="I21" s="193">
        <v>20155140</v>
      </c>
      <c r="J21" s="205">
        <v>199</v>
      </c>
      <c r="K21" s="89">
        <v>310</v>
      </c>
      <c r="L21" s="202">
        <v>2222130</v>
      </c>
      <c r="M21" s="206">
        <f t="shared" si="3"/>
        <v>961</v>
      </c>
      <c r="N21" s="206">
        <f t="shared" si="3"/>
        <v>1716</v>
      </c>
      <c r="O21" s="207">
        <f t="shared" si="3"/>
        <v>44302360</v>
      </c>
      <c r="P21" s="22" t="s">
        <v>45</v>
      </c>
    </row>
    <row r="22" spans="2:16" ht="30" customHeight="1">
      <c r="B22" s="8">
        <v>41014</v>
      </c>
      <c r="C22" s="23" t="s">
        <v>118</v>
      </c>
      <c r="D22" s="88">
        <v>31</v>
      </c>
      <c r="E22" s="89">
        <v>267</v>
      </c>
      <c r="F22" s="88">
        <v>18984380</v>
      </c>
      <c r="G22" s="88">
        <v>1533</v>
      </c>
      <c r="H22" s="88">
        <v>2888</v>
      </c>
      <c r="I22" s="193">
        <v>32235160</v>
      </c>
      <c r="J22" s="205">
        <v>349</v>
      </c>
      <c r="K22" s="89">
        <v>667</v>
      </c>
      <c r="L22" s="202">
        <v>6527030</v>
      </c>
      <c r="M22" s="206">
        <f t="shared" si="3"/>
        <v>1913</v>
      </c>
      <c r="N22" s="206">
        <f t="shared" si="3"/>
        <v>3822</v>
      </c>
      <c r="O22" s="207">
        <f t="shared" si="3"/>
        <v>57746570</v>
      </c>
      <c r="P22" s="22" t="s">
        <v>47</v>
      </c>
    </row>
    <row r="23" spans="2:16" ht="30" customHeight="1">
      <c r="B23" s="8">
        <v>41016</v>
      </c>
      <c r="C23" s="23" t="s">
        <v>119</v>
      </c>
      <c r="D23" s="89">
        <v>18</v>
      </c>
      <c r="E23" s="89">
        <v>329</v>
      </c>
      <c r="F23" s="88">
        <v>11223590</v>
      </c>
      <c r="G23" s="88">
        <v>460</v>
      </c>
      <c r="H23" s="88">
        <v>675</v>
      </c>
      <c r="I23" s="193">
        <v>6385120</v>
      </c>
      <c r="J23" s="205">
        <v>102</v>
      </c>
      <c r="K23" s="89">
        <v>146</v>
      </c>
      <c r="L23" s="202">
        <v>1125330</v>
      </c>
      <c r="M23" s="206">
        <f t="shared" si="3"/>
        <v>580</v>
      </c>
      <c r="N23" s="206">
        <f t="shared" si="3"/>
        <v>1150</v>
      </c>
      <c r="O23" s="207">
        <f t="shared" si="3"/>
        <v>18734040</v>
      </c>
      <c r="P23" s="22" t="s">
        <v>49</v>
      </c>
    </row>
    <row r="24" spans="2:16" ht="30" customHeight="1">
      <c r="B24" s="8">
        <v>41020</v>
      </c>
      <c r="C24" s="23" t="s">
        <v>50</v>
      </c>
      <c r="D24" s="88">
        <v>37</v>
      </c>
      <c r="E24" s="89">
        <v>537</v>
      </c>
      <c r="F24" s="88">
        <v>31802340</v>
      </c>
      <c r="G24" s="88">
        <v>1304</v>
      </c>
      <c r="H24" s="88">
        <v>1954</v>
      </c>
      <c r="I24" s="193">
        <v>20741120</v>
      </c>
      <c r="J24" s="205">
        <v>291</v>
      </c>
      <c r="K24" s="89">
        <v>491</v>
      </c>
      <c r="L24" s="202">
        <v>3476160</v>
      </c>
      <c r="M24" s="206">
        <f t="shared" si="3"/>
        <v>1632</v>
      </c>
      <c r="N24" s="206">
        <f t="shared" si="3"/>
        <v>2982</v>
      </c>
      <c r="O24" s="207">
        <f t="shared" si="3"/>
        <v>56019620</v>
      </c>
      <c r="P24" s="22" t="s">
        <v>51</v>
      </c>
    </row>
    <row r="25" spans="2:16" ht="30" customHeight="1">
      <c r="B25" s="8">
        <v>41024</v>
      </c>
      <c r="C25" s="23" t="s">
        <v>52</v>
      </c>
      <c r="D25" s="88">
        <v>8</v>
      </c>
      <c r="E25" s="89">
        <v>153</v>
      </c>
      <c r="F25" s="88">
        <v>5830510</v>
      </c>
      <c r="G25" s="88">
        <v>308</v>
      </c>
      <c r="H25" s="88">
        <v>426</v>
      </c>
      <c r="I25" s="193">
        <v>3092650</v>
      </c>
      <c r="J25" s="205">
        <v>65</v>
      </c>
      <c r="K25" s="89">
        <v>84</v>
      </c>
      <c r="L25" s="202">
        <v>791720</v>
      </c>
      <c r="M25" s="206">
        <f t="shared" si="3"/>
        <v>381</v>
      </c>
      <c r="N25" s="206">
        <f t="shared" si="3"/>
        <v>663</v>
      </c>
      <c r="O25" s="207">
        <f t="shared" si="3"/>
        <v>9714880</v>
      </c>
      <c r="P25" s="22" t="s">
        <v>53</v>
      </c>
    </row>
    <row r="26" spans="2:16" ht="30" customHeight="1">
      <c r="B26" s="8">
        <v>41021</v>
      </c>
      <c r="C26" s="9" t="s">
        <v>120</v>
      </c>
      <c r="D26" s="88">
        <v>46</v>
      </c>
      <c r="E26" s="89">
        <v>744</v>
      </c>
      <c r="F26" s="88">
        <v>32672849</v>
      </c>
      <c r="G26" s="88">
        <v>1299</v>
      </c>
      <c r="H26" s="88">
        <v>1969</v>
      </c>
      <c r="I26" s="193">
        <v>21454630</v>
      </c>
      <c r="J26" s="205">
        <v>281</v>
      </c>
      <c r="K26" s="88">
        <v>443</v>
      </c>
      <c r="L26" s="202">
        <v>3409160</v>
      </c>
      <c r="M26" s="206">
        <f t="shared" si="3"/>
        <v>1626</v>
      </c>
      <c r="N26" s="206">
        <f t="shared" si="3"/>
        <v>3156</v>
      </c>
      <c r="O26" s="207">
        <f t="shared" si="3"/>
        <v>57536639</v>
      </c>
      <c r="P26" s="22" t="s">
        <v>55</v>
      </c>
    </row>
    <row r="27" spans="2:16" ht="30" customHeight="1">
      <c r="B27" s="8">
        <v>41035</v>
      </c>
      <c r="C27" s="23" t="s">
        <v>56</v>
      </c>
      <c r="D27" s="88">
        <v>11</v>
      </c>
      <c r="E27" s="89">
        <v>160</v>
      </c>
      <c r="F27" s="88">
        <v>11198830</v>
      </c>
      <c r="G27" s="88">
        <v>253</v>
      </c>
      <c r="H27" s="88">
        <v>347</v>
      </c>
      <c r="I27" s="193">
        <v>8780310</v>
      </c>
      <c r="J27" s="205">
        <v>33</v>
      </c>
      <c r="K27" s="89">
        <v>59</v>
      </c>
      <c r="L27" s="202">
        <v>416730</v>
      </c>
      <c r="M27" s="206">
        <f t="shared" si="3"/>
        <v>297</v>
      </c>
      <c r="N27" s="206">
        <f t="shared" si="3"/>
        <v>566</v>
      </c>
      <c r="O27" s="207">
        <f t="shared" si="3"/>
        <v>20395870</v>
      </c>
      <c r="P27" s="22" t="s">
        <v>57</v>
      </c>
    </row>
    <row r="28" spans="2:16" ht="30" customHeight="1">
      <c r="B28" s="8">
        <v>41038</v>
      </c>
      <c r="C28" s="23" t="s">
        <v>58</v>
      </c>
      <c r="D28" s="88">
        <v>7</v>
      </c>
      <c r="E28" s="89">
        <v>64</v>
      </c>
      <c r="F28" s="89">
        <v>3718560</v>
      </c>
      <c r="G28" s="89">
        <v>657</v>
      </c>
      <c r="H28" s="89">
        <v>979</v>
      </c>
      <c r="I28" s="193">
        <v>8673460</v>
      </c>
      <c r="J28" s="205">
        <v>153</v>
      </c>
      <c r="K28" s="89">
        <v>222</v>
      </c>
      <c r="L28" s="202">
        <v>2035170</v>
      </c>
      <c r="M28" s="206">
        <f t="shared" si="3"/>
        <v>817</v>
      </c>
      <c r="N28" s="206">
        <f t="shared" si="3"/>
        <v>1265</v>
      </c>
      <c r="O28" s="207">
        <f t="shared" si="3"/>
        <v>14427190</v>
      </c>
      <c r="P28" s="22" t="s">
        <v>59</v>
      </c>
    </row>
    <row r="29" spans="2:16" ht="30" customHeight="1">
      <c r="B29" s="8">
        <v>41042</v>
      </c>
      <c r="C29" s="23" t="s">
        <v>60</v>
      </c>
      <c r="D29" s="88">
        <v>0</v>
      </c>
      <c r="E29" s="89">
        <v>0</v>
      </c>
      <c r="F29" s="89">
        <v>0</v>
      </c>
      <c r="G29" s="89">
        <v>198</v>
      </c>
      <c r="H29" s="89">
        <v>258</v>
      </c>
      <c r="I29" s="193">
        <v>1887240</v>
      </c>
      <c r="J29" s="205">
        <v>23</v>
      </c>
      <c r="K29" s="89">
        <v>54</v>
      </c>
      <c r="L29" s="202">
        <v>633120</v>
      </c>
      <c r="M29" s="206">
        <f t="shared" si="3"/>
        <v>221</v>
      </c>
      <c r="N29" s="206">
        <f t="shared" si="3"/>
        <v>312</v>
      </c>
      <c r="O29" s="207">
        <f t="shared" si="3"/>
        <v>2520360</v>
      </c>
      <c r="P29" s="22" t="s">
        <v>61</v>
      </c>
    </row>
    <row r="30" spans="2:16" ht="30" customHeight="1">
      <c r="B30" s="8">
        <v>41043</v>
      </c>
      <c r="C30" s="23" t="s">
        <v>62</v>
      </c>
      <c r="D30" s="89">
        <v>8</v>
      </c>
      <c r="E30" s="89">
        <v>46</v>
      </c>
      <c r="F30" s="89">
        <v>3166690</v>
      </c>
      <c r="G30" s="89">
        <v>483</v>
      </c>
      <c r="H30" s="89">
        <v>636</v>
      </c>
      <c r="I30" s="193">
        <v>4673520</v>
      </c>
      <c r="J30" s="205">
        <v>99</v>
      </c>
      <c r="K30" s="89">
        <v>165</v>
      </c>
      <c r="L30" s="202">
        <v>1638290</v>
      </c>
      <c r="M30" s="206">
        <f t="shared" si="3"/>
        <v>590</v>
      </c>
      <c r="N30" s="206">
        <f t="shared" si="3"/>
        <v>847</v>
      </c>
      <c r="O30" s="207">
        <f t="shared" si="3"/>
        <v>9478500</v>
      </c>
      <c r="P30" s="22" t="s">
        <v>63</v>
      </c>
    </row>
    <row r="31" spans="2:16" ht="30" customHeight="1">
      <c r="B31" s="8">
        <v>41044</v>
      </c>
      <c r="C31" s="23" t="s">
        <v>64</v>
      </c>
      <c r="D31" s="88">
        <v>55</v>
      </c>
      <c r="E31" s="89">
        <v>662</v>
      </c>
      <c r="F31" s="89">
        <v>36748542</v>
      </c>
      <c r="G31" s="89">
        <v>2472</v>
      </c>
      <c r="H31" s="89">
        <v>3497</v>
      </c>
      <c r="I31" s="193">
        <v>31664318</v>
      </c>
      <c r="J31" s="205">
        <v>458</v>
      </c>
      <c r="K31" s="89">
        <v>919</v>
      </c>
      <c r="L31" s="202">
        <v>8269330</v>
      </c>
      <c r="M31" s="206">
        <f t="shared" si="3"/>
        <v>2985</v>
      </c>
      <c r="N31" s="206">
        <f t="shared" si="3"/>
        <v>5078</v>
      </c>
      <c r="O31" s="207">
        <f t="shared" si="3"/>
        <v>76682190</v>
      </c>
      <c r="P31" s="22" t="s">
        <v>65</v>
      </c>
    </row>
    <row r="32" spans="2:16" ht="30" customHeight="1">
      <c r="B32" s="24">
        <v>41047</v>
      </c>
      <c r="C32" s="90" t="s">
        <v>66</v>
      </c>
      <c r="D32" s="91">
        <v>6</v>
      </c>
      <c r="E32" s="89">
        <v>45</v>
      </c>
      <c r="F32" s="89">
        <v>3665020</v>
      </c>
      <c r="G32" s="89">
        <v>282</v>
      </c>
      <c r="H32" s="89">
        <v>438</v>
      </c>
      <c r="I32" s="208">
        <v>2975130</v>
      </c>
      <c r="J32" s="209">
        <v>93</v>
      </c>
      <c r="K32" s="89">
        <v>176</v>
      </c>
      <c r="L32" s="202">
        <v>1344120</v>
      </c>
      <c r="M32" s="355">
        <f t="shared" si="3"/>
        <v>381</v>
      </c>
      <c r="N32" s="355">
        <f t="shared" si="3"/>
        <v>659</v>
      </c>
      <c r="O32" s="356">
        <f t="shared" si="3"/>
        <v>7984270</v>
      </c>
      <c r="P32" s="26" t="s">
        <v>67</v>
      </c>
    </row>
    <row r="33" spans="2:16" ht="30" customHeight="1">
      <c r="B33" s="8">
        <v>41301</v>
      </c>
      <c r="C33" s="9" t="s">
        <v>68</v>
      </c>
      <c r="D33" s="92">
        <v>24</v>
      </c>
      <c r="E33" s="92">
        <v>169</v>
      </c>
      <c r="F33" s="92">
        <v>15441930</v>
      </c>
      <c r="G33" s="92">
        <v>1029</v>
      </c>
      <c r="H33" s="92">
        <v>1673</v>
      </c>
      <c r="I33" s="211">
        <v>29125850</v>
      </c>
      <c r="J33" s="212">
        <v>392</v>
      </c>
      <c r="K33" s="92">
        <v>591</v>
      </c>
      <c r="L33" s="92">
        <v>4087600</v>
      </c>
      <c r="M33" s="206">
        <f t="shared" si="3"/>
        <v>1445</v>
      </c>
      <c r="N33" s="206">
        <f t="shared" si="3"/>
        <v>2433</v>
      </c>
      <c r="O33" s="207">
        <f t="shared" si="3"/>
        <v>48655380</v>
      </c>
      <c r="P33" s="11" t="s">
        <v>69</v>
      </c>
    </row>
    <row r="34" spans="2:16" ht="30" customHeight="1">
      <c r="B34" s="8">
        <v>41302</v>
      </c>
      <c r="C34" s="23" t="s">
        <v>70</v>
      </c>
      <c r="D34" s="88">
        <v>9</v>
      </c>
      <c r="E34" s="89">
        <v>76</v>
      </c>
      <c r="F34" s="89">
        <v>6856010</v>
      </c>
      <c r="G34" s="89">
        <v>597</v>
      </c>
      <c r="H34" s="89">
        <v>853</v>
      </c>
      <c r="I34" s="193">
        <v>13179750</v>
      </c>
      <c r="J34" s="205">
        <v>16</v>
      </c>
      <c r="K34" s="89">
        <v>22</v>
      </c>
      <c r="L34" s="202">
        <v>238230</v>
      </c>
      <c r="M34" s="206">
        <f t="shared" si="3"/>
        <v>622</v>
      </c>
      <c r="N34" s="206">
        <f t="shared" si="3"/>
        <v>951</v>
      </c>
      <c r="O34" s="207">
        <f t="shared" si="3"/>
        <v>20273990</v>
      </c>
      <c r="P34" s="11" t="s">
        <v>71</v>
      </c>
    </row>
    <row r="35" spans="2:16" ht="30" customHeight="1" thickBot="1">
      <c r="B35" s="28">
        <v>41303</v>
      </c>
      <c r="C35" s="64" t="s">
        <v>72</v>
      </c>
      <c r="D35" s="93">
        <v>38</v>
      </c>
      <c r="E35" s="138">
        <v>494</v>
      </c>
      <c r="F35" s="93">
        <v>28164510</v>
      </c>
      <c r="G35" s="138">
        <v>1933</v>
      </c>
      <c r="H35" s="138">
        <v>2703</v>
      </c>
      <c r="I35" s="216">
        <v>34577330</v>
      </c>
      <c r="J35" s="217">
        <v>310</v>
      </c>
      <c r="K35" s="93">
        <v>500</v>
      </c>
      <c r="L35" s="93">
        <v>4263910</v>
      </c>
      <c r="M35" s="219">
        <f t="shared" si="3"/>
        <v>2281</v>
      </c>
      <c r="N35" s="219">
        <f t="shared" si="3"/>
        <v>3697</v>
      </c>
      <c r="O35" s="220">
        <f t="shared" si="3"/>
        <v>67005750</v>
      </c>
      <c r="P35" s="70" t="s">
        <v>73</v>
      </c>
    </row>
    <row r="36" spans="2:16" ht="17.100000000000001" customHeight="1">
      <c r="D36" s="357"/>
      <c r="E36" s="357"/>
      <c r="G36" s="357"/>
      <c r="H36" s="357"/>
    </row>
  </sheetData>
  <mergeCells count="9">
    <mergeCell ref="D2:I2"/>
    <mergeCell ref="J2:O2"/>
    <mergeCell ref="P2:P12"/>
    <mergeCell ref="D3:I3"/>
    <mergeCell ref="J3:O3"/>
    <mergeCell ref="D4:F4"/>
    <mergeCell ref="G4:I4"/>
    <mergeCell ref="J4:L4"/>
    <mergeCell ref="M4:O4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colBreaks count="1" manualBreakCount="1">
    <brk id="9" max="3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3DAD0-115B-4A70-BD64-AC8F329A9610}">
  <sheetPr>
    <tabColor theme="4"/>
  </sheetPr>
  <dimension ref="B1:R36"/>
  <sheetViews>
    <sheetView showGridLines="0" view="pageBreakPreview" zoomScale="82" zoomScaleNormal="75" zoomScaleSheetLayoutView="82" workbookViewId="0">
      <pane xSplit="3" ySplit="12" topLeftCell="D13" activePane="bottomRight" state="frozen"/>
      <selection activeCell="D2" sqref="D2:O5"/>
      <selection pane="topRight" activeCell="D2" sqref="D2:O5"/>
      <selection pane="bottomLeft" activeCell="D2" sqref="D2:O5"/>
      <selection pane="bottomRight" activeCell="B4" sqref="B4"/>
    </sheetView>
  </sheetViews>
  <sheetFormatPr defaultColWidth="9.69921875" defaultRowHeight="17.100000000000001" customHeight="1"/>
  <cols>
    <col min="1" max="1" width="0.8984375" style="5" customWidth="1"/>
    <col min="2" max="2" width="11.3984375" style="5" customWidth="1"/>
    <col min="3" max="3" width="9.59765625" style="5" customWidth="1"/>
    <col min="4" max="5" width="15" style="5" customWidth="1"/>
    <col min="6" max="6" width="18.59765625" style="5" customWidth="1"/>
    <col min="7" max="8" width="15" style="5" customWidth="1"/>
    <col min="9" max="9" width="18.59765625" style="5" customWidth="1"/>
    <col min="10" max="11" width="17.09765625" style="5" customWidth="1"/>
    <col min="12" max="12" width="20.69921875" style="5" customWidth="1"/>
    <col min="13" max="13" width="17.09765625" style="5" customWidth="1"/>
    <col min="14" max="14" width="17.19921875" style="5" customWidth="1"/>
    <col min="15" max="15" width="20.8984375" style="5" customWidth="1"/>
    <col min="16" max="16" width="5.09765625" style="12" customWidth="1"/>
    <col min="17" max="17" width="1.8984375" style="5" customWidth="1"/>
    <col min="18" max="18" width="9.69921875" style="5" hidden="1" customWidth="1"/>
    <col min="19" max="256" width="9.69921875" style="5"/>
    <col min="257" max="257" width="0.8984375" style="5" customWidth="1"/>
    <col min="258" max="258" width="11.3984375" style="5" customWidth="1"/>
    <col min="259" max="259" width="9.59765625" style="5" customWidth="1"/>
    <col min="260" max="261" width="15" style="5" customWidth="1"/>
    <col min="262" max="262" width="18.59765625" style="5" customWidth="1"/>
    <col min="263" max="264" width="15" style="5" customWidth="1"/>
    <col min="265" max="265" width="18.59765625" style="5" customWidth="1"/>
    <col min="266" max="267" width="17.09765625" style="5" customWidth="1"/>
    <col min="268" max="268" width="20.69921875" style="5" customWidth="1"/>
    <col min="269" max="269" width="17.09765625" style="5" customWidth="1"/>
    <col min="270" max="270" width="17.19921875" style="5" customWidth="1"/>
    <col min="271" max="271" width="20.8984375" style="5" customWidth="1"/>
    <col min="272" max="272" width="5.09765625" style="5" customWidth="1"/>
    <col min="273" max="273" width="1.8984375" style="5" customWidth="1"/>
    <col min="274" max="274" width="0" style="5" hidden="1" customWidth="1"/>
    <col min="275" max="512" width="9.69921875" style="5"/>
    <col min="513" max="513" width="0.8984375" style="5" customWidth="1"/>
    <col min="514" max="514" width="11.3984375" style="5" customWidth="1"/>
    <col min="515" max="515" width="9.59765625" style="5" customWidth="1"/>
    <col min="516" max="517" width="15" style="5" customWidth="1"/>
    <col min="518" max="518" width="18.59765625" style="5" customWidth="1"/>
    <col min="519" max="520" width="15" style="5" customWidth="1"/>
    <col min="521" max="521" width="18.59765625" style="5" customWidth="1"/>
    <col min="522" max="523" width="17.09765625" style="5" customWidth="1"/>
    <col min="524" max="524" width="20.69921875" style="5" customWidth="1"/>
    <col min="525" max="525" width="17.09765625" style="5" customWidth="1"/>
    <col min="526" max="526" width="17.19921875" style="5" customWidth="1"/>
    <col min="527" max="527" width="20.8984375" style="5" customWidth="1"/>
    <col min="528" max="528" width="5.09765625" style="5" customWidth="1"/>
    <col min="529" max="529" width="1.8984375" style="5" customWidth="1"/>
    <col min="530" max="530" width="0" style="5" hidden="1" customWidth="1"/>
    <col min="531" max="768" width="9.69921875" style="5"/>
    <col min="769" max="769" width="0.8984375" style="5" customWidth="1"/>
    <col min="770" max="770" width="11.3984375" style="5" customWidth="1"/>
    <col min="771" max="771" width="9.59765625" style="5" customWidth="1"/>
    <col min="772" max="773" width="15" style="5" customWidth="1"/>
    <col min="774" max="774" width="18.59765625" style="5" customWidth="1"/>
    <col min="775" max="776" width="15" style="5" customWidth="1"/>
    <col min="777" max="777" width="18.59765625" style="5" customWidth="1"/>
    <col min="778" max="779" width="17.09765625" style="5" customWidth="1"/>
    <col min="780" max="780" width="20.69921875" style="5" customWidth="1"/>
    <col min="781" max="781" width="17.09765625" style="5" customWidth="1"/>
    <col min="782" max="782" width="17.19921875" style="5" customWidth="1"/>
    <col min="783" max="783" width="20.8984375" style="5" customWidth="1"/>
    <col min="784" max="784" width="5.09765625" style="5" customWidth="1"/>
    <col min="785" max="785" width="1.8984375" style="5" customWidth="1"/>
    <col min="786" max="786" width="0" style="5" hidden="1" customWidth="1"/>
    <col min="787" max="1024" width="9.69921875" style="5"/>
    <col min="1025" max="1025" width="0.8984375" style="5" customWidth="1"/>
    <col min="1026" max="1026" width="11.3984375" style="5" customWidth="1"/>
    <col min="1027" max="1027" width="9.59765625" style="5" customWidth="1"/>
    <col min="1028" max="1029" width="15" style="5" customWidth="1"/>
    <col min="1030" max="1030" width="18.59765625" style="5" customWidth="1"/>
    <col min="1031" max="1032" width="15" style="5" customWidth="1"/>
    <col min="1033" max="1033" width="18.59765625" style="5" customWidth="1"/>
    <col min="1034" max="1035" width="17.09765625" style="5" customWidth="1"/>
    <col min="1036" max="1036" width="20.69921875" style="5" customWidth="1"/>
    <col min="1037" max="1037" width="17.09765625" style="5" customWidth="1"/>
    <col min="1038" max="1038" width="17.19921875" style="5" customWidth="1"/>
    <col min="1039" max="1039" width="20.8984375" style="5" customWidth="1"/>
    <col min="1040" max="1040" width="5.09765625" style="5" customWidth="1"/>
    <col min="1041" max="1041" width="1.8984375" style="5" customWidth="1"/>
    <col min="1042" max="1042" width="0" style="5" hidden="1" customWidth="1"/>
    <col min="1043" max="1280" width="9.69921875" style="5"/>
    <col min="1281" max="1281" width="0.8984375" style="5" customWidth="1"/>
    <col min="1282" max="1282" width="11.3984375" style="5" customWidth="1"/>
    <col min="1283" max="1283" width="9.59765625" style="5" customWidth="1"/>
    <col min="1284" max="1285" width="15" style="5" customWidth="1"/>
    <col min="1286" max="1286" width="18.59765625" style="5" customWidth="1"/>
    <col min="1287" max="1288" width="15" style="5" customWidth="1"/>
    <col min="1289" max="1289" width="18.59765625" style="5" customWidth="1"/>
    <col min="1290" max="1291" width="17.09765625" style="5" customWidth="1"/>
    <col min="1292" max="1292" width="20.69921875" style="5" customWidth="1"/>
    <col min="1293" max="1293" width="17.09765625" style="5" customWidth="1"/>
    <col min="1294" max="1294" width="17.19921875" style="5" customWidth="1"/>
    <col min="1295" max="1295" width="20.8984375" style="5" customWidth="1"/>
    <col min="1296" max="1296" width="5.09765625" style="5" customWidth="1"/>
    <col min="1297" max="1297" width="1.8984375" style="5" customWidth="1"/>
    <col min="1298" max="1298" width="0" style="5" hidden="1" customWidth="1"/>
    <col min="1299" max="1536" width="9.69921875" style="5"/>
    <col min="1537" max="1537" width="0.8984375" style="5" customWidth="1"/>
    <col min="1538" max="1538" width="11.3984375" style="5" customWidth="1"/>
    <col min="1539" max="1539" width="9.59765625" style="5" customWidth="1"/>
    <col min="1540" max="1541" width="15" style="5" customWidth="1"/>
    <col min="1542" max="1542" width="18.59765625" style="5" customWidth="1"/>
    <col min="1543" max="1544" width="15" style="5" customWidth="1"/>
    <col min="1545" max="1545" width="18.59765625" style="5" customWidth="1"/>
    <col min="1546" max="1547" width="17.09765625" style="5" customWidth="1"/>
    <col min="1548" max="1548" width="20.69921875" style="5" customWidth="1"/>
    <col min="1549" max="1549" width="17.09765625" style="5" customWidth="1"/>
    <col min="1550" max="1550" width="17.19921875" style="5" customWidth="1"/>
    <col min="1551" max="1551" width="20.8984375" style="5" customWidth="1"/>
    <col min="1552" max="1552" width="5.09765625" style="5" customWidth="1"/>
    <col min="1553" max="1553" width="1.8984375" style="5" customWidth="1"/>
    <col min="1554" max="1554" width="0" style="5" hidden="1" customWidth="1"/>
    <col min="1555" max="1792" width="9.69921875" style="5"/>
    <col min="1793" max="1793" width="0.8984375" style="5" customWidth="1"/>
    <col min="1794" max="1794" width="11.3984375" style="5" customWidth="1"/>
    <col min="1795" max="1795" width="9.59765625" style="5" customWidth="1"/>
    <col min="1796" max="1797" width="15" style="5" customWidth="1"/>
    <col min="1798" max="1798" width="18.59765625" style="5" customWidth="1"/>
    <col min="1799" max="1800" width="15" style="5" customWidth="1"/>
    <col min="1801" max="1801" width="18.59765625" style="5" customWidth="1"/>
    <col min="1802" max="1803" width="17.09765625" style="5" customWidth="1"/>
    <col min="1804" max="1804" width="20.69921875" style="5" customWidth="1"/>
    <col min="1805" max="1805" width="17.09765625" style="5" customWidth="1"/>
    <col min="1806" max="1806" width="17.19921875" style="5" customWidth="1"/>
    <col min="1807" max="1807" width="20.8984375" style="5" customWidth="1"/>
    <col min="1808" max="1808" width="5.09765625" style="5" customWidth="1"/>
    <col min="1809" max="1809" width="1.8984375" style="5" customWidth="1"/>
    <col min="1810" max="1810" width="0" style="5" hidden="1" customWidth="1"/>
    <col min="1811" max="2048" width="9.69921875" style="5"/>
    <col min="2049" max="2049" width="0.8984375" style="5" customWidth="1"/>
    <col min="2050" max="2050" width="11.3984375" style="5" customWidth="1"/>
    <col min="2051" max="2051" width="9.59765625" style="5" customWidth="1"/>
    <col min="2052" max="2053" width="15" style="5" customWidth="1"/>
    <col min="2054" max="2054" width="18.59765625" style="5" customWidth="1"/>
    <col min="2055" max="2056" width="15" style="5" customWidth="1"/>
    <col min="2057" max="2057" width="18.59765625" style="5" customWidth="1"/>
    <col min="2058" max="2059" width="17.09765625" style="5" customWidth="1"/>
    <col min="2060" max="2060" width="20.69921875" style="5" customWidth="1"/>
    <col min="2061" max="2061" width="17.09765625" style="5" customWidth="1"/>
    <col min="2062" max="2062" width="17.19921875" style="5" customWidth="1"/>
    <col min="2063" max="2063" width="20.8984375" style="5" customWidth="1"/>
    <col min="2064" max="2064" width="5.09765625" style="5" customWidth="1"/>
    <col min="2065" max="2065" width="1.8984375" style="5" customWidth="1"/>
    <col min="2066" max="2066" width="0" style="5" hidden="1" customWidth="1"/>
    <col min="2067" max="2304" width="9.69921875" style="5"/>
    <col min="2305" max="2305" width="0.8984375" style="5" customWidth="1"/>
    <col min="2306" max="2306" width="11.3984375" style="5" customWidth="1"/>
    <col min="2307" max="2307" width="9.59765625" style="5" customWidth="1"/>
    <col min="2308" max="2309" width="15" style="5" customWidth="1"/>
    <col min="2310" max="2310" width="18.59765625" style="5" customWidth="1"/>
    <col min="2311" max="2312" width="15" style="5" customWidth="1"/>
    <col min="2313" max="2313" width="18.59765625" style="5" customWidth="1"/>
    <col min="2314" max="2315" width="17.09765625" style="5" customWidth="1"/>
    <col min="2316" max="2316" width="20.69921875" style="5" customWidth="1"/>
    <col min="2317" max="2317" width="17.09765625" style="5" customWidth="1"/>
    <col min="2318" max="2318" width="17.19921875" style="5" customWidth="1"/>
    <col min="2319" max="2319" width="20.8984375" style="5" customWidth="1"/>
    <col min="2320" max="2320" width="5.09765625" style="5" customWidth="1"/>
    <col min="2321" max="2321" width="1.8984375" style="5" customWidth="1"/>
    <col min="2322" max="2322" width="0" style="5" hidden="1" customWidth="1"/>
    <col min="2323" max="2560" width="9.69921875" style="5"/>
    <col min="2561" max="2561" width="0.8984375" style="5" customWidth="1"/>
    <col min="2562" max="2562" width="11.3984375" style="5" customWidth="1"/>
    <col min="2563" max="2563" width="9.59765625" style="5" customWidth="1"/>
    <col min="2564" max="2565" width="15" style="5" customWidth="1"/>
    <col min="2566" max="2566" width="18.59765625" style="5" customWidth="1"/>
    <col min="2567" max="2568" width="15" style="5" customWidth="1"/>
    <col min="2569" max="2569" width="18.59765625" style="5" customWidth="1"/>
    <col min="2570" max="2571" width="17.09765625" style="5" customWidth="1"/>
    <col min="2572" max="2572" width="20.69921875" style="5" customWidth="1"/>
    <col min="2573" max="2573" width="17.09765625" style="5" customWidth="1"/>
    <col min="2574" max="2574" width="17.19921875" style="5" customWidth="1"/>
    <col min="2575" max="2575" width="20.8984375" style="5" customWidth="1"/>
    <col min="2576" max="2576" width="5.09765625" style="5" customWidth="1"/>
    <col min="2577" max="2577" width="1.8984375" style="5" customWidth="1"/>
    <col min="2578" max="2578" width="0" style="5" hidden="1" customWidth="1"/>
    <col min="2579" max="2816" width="9.69921875" style="5"/>
    <col min="2817" max="2817" width="0.8984375" style="5" customWidth="1"/>
    <col min="2818" max="2818" width="11.3984375" style="5" customWidth="1"/>
    <col min="2819" max="2819" width="9.59765625" style="5" customWidth="1"/>
    <col min="2820" max="2821" width="15" style="5" customWidth="1"/>
    <col min="2822" max="2822" width="18.59765625" style="5" customWidth="1"/>
    <col min="2823" max="2824" width="15" style="5" customWidth="1"/>
    <col min="2825" max="2825" width="18.59765625" style="5" customWidth="1"/>
    <col min="2826" max="2827" width="17.09765625" style="5" customWidth="1"/>
    <col min="2828" max="2828" width="20.69921875" style="5" customWidth="1"/>
    <col min="2829" max="2829" width="17.09765625" style="5" customWidth="1"/>
    <col min="2830" max="2830" width="17.19921875" style="5" customWidth="1"/>
    <col min="2831" max="2831" width="20.8984375" style="5" customWidth="1"/>
    <col min="2832" max="2832" width="5.09765625" style="5" customWidth="1"/>
    <col min="2833" max="2833" width="1.8984375" style="5" customWidth="1"/>
    <col min="2834" max="2834" width="0" style="5" hidden="1" customWidth="1"/>
    <col min="2835" max="3072" width="9.69921875" style="5"/>
    <col min="3073" max="3073" width="0.8984375" style="5" customWidth="1"/>
    <col min="3074" max="3074" width="11.3984375" style="5" customWidth="1"/>
    <col min="3075" max="3075" width="9.59765625" style="5" customWidth="1"/>
    <col min="3076" max="3077" width="15" style="5" customWidth="1"/>
    <col min="3078" max="3078" width="18.59765625" style="5" customWidth="1"/>
    <col min="3079" max="3080" width="15" style="5" customWidth="1"/>
    <col min="3081" max="3081" width="18.59765625" style="5" customWidth="1"/>
    <col min="3082" max="3083" width="17.09765625" style="5" customWidth="1"/>
    <col min="3084" max="3084" width="20.69921875" style="5" customWidth="1"/>
    <col min="3085" max="3085" width="17.09765625" style="5" customWidth="1"/>
    <col min="3086" max="3086" width="17.19921875" style="5" customWidth="1"/>
    <col min="3087" max="3087" width="20.8984375" style="5" customWidth="1"/>
    <col min="3088" max="3088" width="5.09765625" style="5" customWidth="1"/>
    <col min="3089" max="3089" width="1.8984375" style="5" customWidth="1"/>
    <col min="3090" max="3090" width="0" style="5" hidden="1" customWidth="1"/>
    <col min="3091" max="3328" width="9.69921875" style="5"/>
    <col min="3329" max="3329" width="0.8984375" style="5" customWidth="1"/>
    <col min="3330" max="3330" width="11.3984375" style="5" customWidth="1"/>
    <col min="3331" max="3331" width="9.59765625" style="5" customWidth="1"/>
    <col min="3332" max="3333" width="15" style="5" customWidth="1"/>
    <col min="3334" max="3334" width="18.59765625" style="5" customWidth="1"/>
    <col min="3335" max="3336" width="15" style="5" customWidth="1"/>
    <col min="3337" max="3337" width="18.59765625" style="5" customWidth="1"/>
    <col min="3338" max="3339" width="17.09765625" style="5" customWidth="1"/>
    <col min="3340" max="3340" width="20.69921875" style="5" customWidth="1"/>
    <col min="3341" max="3341" width="17.09765625" style="5" customWidth="1"/>
    <col min="3342" max="3342" width="17.19921875" style="5" customWidth="1"/>
    <col min="3343" max="3343" width="20.8984375" style="5" customWidth="1"/>
    <col min="3344" max="3344" width="5.09765625" style="5" customWidth="1"/>
    <col min="3345" max="3345" width="1.8984375" style="5" customWidth="1"/>
    <col min="3346" max="3346" width="0" style="5" hidden="1" customWidth="1"/>
    <col min="3347" max="3584" width="9.69921875" style="5"/>
    <col min="3585" max="3585" width="0.8984375" style="5" customWidth="1"/>
    <col min="3586" max="3586" width="11.3984375" style="5" customWidth="1"/>
    <col min="3587" max="3587" width="9.59765625" style="5" customWidth="1"/>
    <col min="3588" max="3589" width="15" style="5" customWidth="1"/>
    <col min="3590" max="3590" width="18.59765625" style="5" customWidth="1"/>
    <col min="3591" max="3592" width="15" style="5" customWidth="1"/>
    <col min="3593" max="3593" width="18.59765625" style="5" customWidth="1"/>
    <col min="3594" max="3595" width="17.09765625" style="5" customWidth="1"/>
    <col min="3596" max="3596" width="20.69921875" style="5" customWidth="1"/>
    <col min="3597" max="3597" width="17.09765625" style="5" customWidth="1"/>
    <col min="3598" max="3598" width="17.19921875" style="5" customWidth="1"/>
    <col min="3599" max="3599" width="20.8984375" style="5" customWidth="1"/>
    <col min="3600" max="3600" width="5.09765625" style="5" customWidth="1"/>
    <col min="3601" max="3601" width="1.8984375" style="5" customWidth="1"/>
    <col min="3602" max="3602" width="0" style="5" hidden="1" customWidth="1"/>
    <col min="3603" max="3840" width="9.69921875" style="5"/>
    <col min="3841" max="3841" width="0.8984375" style="5" customWidth="1"/>
    <col min="3842" max="3842" width="11.3984375" style="5" customWidth="1"/>
    <col min="3843" max="3843" width="9.59765625" style="5" customWidth="1"/>
    <col min="3844" max="3845" width="15" style="5" customWidth="1"/>
    <col min="3846" max="3846" width="18.59765625" style="5" customWidth="1"/>
    <col min="3847" max="3848" width="15" style="5" customWidth="1"/>
    <col min="3849" max="3849" width="18.59765625" style="5" customWidth="1"/>
    <col min="3850" max="3851" width="17.09765625" style="5" customWidth="1"/>
    <col min="3852" max="3852" width="20.69921875" style="5" customWidth="1"/>
    <col min="3853" max="3853" width="17.09765625" style="5" customWidth="1"/>
    <col min="3854" max="3854" width="17.19921875" style="5" customWidth="1"/>
    <col min="3855" max="3855" width="20.8984375" style="5" customWidth="1"/>
    <col min="3856" max="3856" width="5.09765625" style="5" customWidth="1"/>
    <col min="3857" max="3857" width="1.8984375" style="5" customWidth="1"/>
    <col min="3858" max="3858" width="0" style="5" hidden="1" customWidth="1"/>
    <col min="3859" max="4096" width="9.69921875" style="5"/>
    <col min="4097" max="4097" width="0.8984375" style="5" customWidth="1"/>
    <col min="4098" max="4098" width="11.3984375" style="5" customWidth="1"/>
    <col min="4099" max="4099" width="9.59765625" style="5" customWidth="1"/>
    <col min="4100" max="4101" width="15" style="5" customWidth="1"/>
    <col min="4102" max="4102" width="18.59765625" style="5" customWidth="1"/>
    <col min="4103" max="4104" width="15" style="5" customWidth="1"/>
    <col min="4105" max="4105" width="18.59765625" style="5" customWidth="1"/>
    <col min="4106" max="4107" width="17.09765625" style="5" customWidth="1"/>
    <col min="4108" max="4108" width="20.69921875" style="5" customWidth="1"/>
    <col min="4109" max="4109" width="17.09765625" style="5" customWidth="1"/>
    <col min="4110" max="4110" width="17.19921875" style="5" customWidth="1"/>
    <col min="4111" max="4111" width="20.8984375" style="5" customWidth="1"/>
    <col min="4112" max="4112" width="5.09765625" style="5" customWidth="1"/>
    <col min="4113" max="4113" width="1.8984375" style="5" customWidth="1"/>
    <col min="4114" max="4114" width="0" style="5" hidden="1" customWidth="1"/>
    <col min="4115" max="4352" width="9.69921875" style="5"/>
    <col min="4353" max="4353" width="0.8984375" style="5" customWidth="1"/>
    <col min="4354" max="4354" width="11.3984375" style="5" customWidth="1"/>
    <col min="4355" max="4355" width="9.59765625" style="5" customWidth="1"/>
    <col min="4356" max="4357" width="15" style="5" customWidth="1"/>
    <col min="4358" max="4358" width="18.59765625" style="5" customWidth="1"/>
    <col min="4359" max="4360" width="15" style="5" customWidth="1"/>
    <col min="4361" max="4361" width="18.59765625" style="5" customWidth="1"/>
    <col min="4362" max="4363" width="17.09765625" style="5" customWidth="1"/>
    <col min="4364" max="4364" width="20.69921875" style="5" customWidth="1"/>
    <col min="4365" max="4365" width="17.09765625" style="5" customWidth="1"/>
    <col min="4366" max="4366" width="17.19921875" style="5" customWidth="1"/>
    <col min="4367" max="4367" width="20.8984375" style="5" customWidth="1"/>
    <col min="4368" max="4368" width="5.09765625" style="5" customWidth="1"/>
    <col min="4369" max="4369" width="1.8984375" style="5" customWidth="1"/>
    <col min="4370" max="4370" width="0" style="5" hidden="1" customWidth="1"/>
    <col min="4371" max="4608" width="9.69921875" style="5"/>
    <col min="4609" max="4609" width="0.8984375" style="5" customWidth="1"/>
    <col min="4610" max="4610" width="11.3984375" style="5" customWidth="1"/>
    <col min="4611" max="4611" width="9.59765625" style="5" customWidth="1"/>
    <col min="4612" max="4613" width="15" style="5" customWidth="1"/>
    <col min="4614" max="4614" width="18.59765625" style="5" customWidth="1"/>
    <col min="4615" max="4616" width="15" style="5" customWidth="1"/>
    <col min="4617" max="4617" width="18.59765625" style="5" customWidth="1"/>
    <col min="4618" max="4619" width="17.09765625" style="5" customWidth="1"/>
    <col min="4620" max="4620" width="20.69921875" style="5" customWidth="1"/>
    <col min="4621" max="4621" width="17.09765625" style="5" customWidth="1"/>
    <col min="4622" max="4622" width="17.19921875" style="5" customWidth="1"/>
    <col min="4623" max="4623" width="20.8984375" style="5" customWidth="1"/>
    <col min="4624" max="4624" width="5.09765625" style="5" customWidth="1"/>
    <col min="4625" max="4625" width="1.8984375" style="5" customWidth="1"/>
    <col min="4626" max="4626" width="0" style="5" hidden="1" customWidth="1"/>
    <col min="4627" max="4864" width="9.69921875" style="5"/>
    <col min="4865" max="4865" width="0.8984375" style="5" customWidth="1"/>
    <col min="4866" max="4866" width="11.3984375" style="5" customWidth="1"/>
    <col min="4867" max="4867" width="9.59765625" style="5" customWidth="1"/>
    <col min="4868" max="4869" width="15" style="5" customWidth="1"/>
    <col min="4870" max="4870" width="18.59765625" style="5" customWidth="1"/>
    <col min="4871" max="4872" width="15" style="5" customWidth="1"/>
    <col min="4873" max="4873" width="18.59765625" style="5" customWidth="1"/>
    <col min="4874" max="4875" width="17.09765625" style="5" customWidth="1"/>
    <col min="4876" max="4876" width="20.69921875" style="5" customWidth="1"/>
    <col min="4877" max="4877" width="17.09765625" style="5" customWidth="1"/>
    <col min="4878" max="4878" width="17.19921875" style="5" customWidth="1"/>
    <col min="4879" max="4879" width="20.8984375" style="5" customWidth="1"/>
    <col min="4880" max="4880" width="5.09765625" style="5" customWidth="1"/>
    <col min="4881" max="4881" width="1.8984375" style="5" customWidth="1"/>
    <col min="4882" max="4882" width="0" style="5" hidden="1" customWidth="1"/>
    <col min="4883" max="5120" width="9.69921875" style="5"/>
    <col min="5121" max="5121" width="0.8984375" style="5" customWidth="1"/>
    <col min="5122" max="5122" width="11.3984375" style="5" customWidth="1"/>
    <col min="5123" max="5123" width="9.59765625" style="5" customWidth="1"/>
    <col min="5124" max="5125" width="15" style="5" customWidth="1"/>
    <col min="5126" max="5126" width="18.59765625" style="5" customWidth="1"/>
    <col min="5127" max="5128" width="15" style="5" customWidth="1"/>
    <col min="5129" max="5129" width="18.59765625" style="5" customWidth="1"/>
    <col min="5130" max="5131" width="17.09765625" style="5" customWidth="1"/>
    <col min="5132" max="5132" width="20.69921875" style="5" customWidth="1"/>
    <col min="5133" max="5133" width="17.09765625" style="5" customWidth="1"/>
    <col min="5134" max="5134" width="17.19921875" style="5" customWidth="1"/>
    <col min="5135" max="5135" width="20.8984375" style="5" customWidth="1"/>
    <col min="5136" max="5136" width="5.09765625" style="5" customWidth="1"/>
    <col min="5137" max="5137" width="1.8984375" style="5" customWidth="1"/>
    <col min="5138" max="5138" width="0" style="5" hidden="1" customWidth="1"/>
    <col min="5139" max="5376" width="9.69921875" style="5"/>
    <col min="5377" max="5377" width="0.8984375" style="5" customWidth="1"/>
    <col min="5378" max="5378" width="11.3984375" style="5" customWidth="1"/>
    <col min="5379" max="5379" width="9.59765625" style="5" customWidth="1"/>
    <col min="5380" max="5381" width="15" style="5" customWidth="1"/>
    <col min="5382" max="5382" width="18.59765625" style="5" customWidth="1"/>
    <col min="5383" max="5384" width="15" style="5" customWidth="1"/>
    <col min="5385" max="5385" width="18.59765625" style="5" customWidth="1"/>
    <col min="5386" max="5387" width="17.09765625" style="5" customWidth="1"/>
    <col min="5388" max="5388" width="20.69921875" style="5" customWidth="1"/>
    <col min="5389" max="5389" width="17.09765625" style="5" customWidth="1"/>
    <col min="5390" max="5390" width="17.19921875" style="5" customWidth="1"/>
    <col min="5391" max="5391" width="20.8984375" style="5" customWidth="1"/>
    <col min="5392" max="5392" width="5.09765625" style="5" customWidth="1"/>
    <col min="5393" max="5393" width="1.8984375" style="5" customWidth="1"/>
    <col min="5394" max="5394" width="0" style="5" hidden="1" customWidth="1"/>
    <col min="5395" max="5632" width="9.69921875" style="5"/>
    <col min="5633" max="5633" width="0.8984375" style="5" customWidth="1"/>
    <col min="5634" max="5634" width="11.3984375" style="5" customWidth="1"/>
    <col min="5635" max="5635" width="9.59765625" style="5" customWidth="1"/>
    <col min="5636" max="5637" width="15" style="5" customWidth="1"/>
    <col min="5638" max="5638" width="18.59765625" style="5" customWidth="1"/>
    <col min="5639" max="5640" width="15" style="5" customWidth="1"/>
    <col min="5641" max="5641" width="18.59765625" style="5" customWidth="1"/>
    <col min="5642" max="5643" width="17.09765625" style="5" customWidth="1"/>
    <col min="5644" max="5644" width="20.69921875" style="5" customWidth="1"/>
    <col min="5645" max="5645" width="17.09765625" style="5" customWidth="1"/>
    <col min="5646" max="5646" width="17.19921875" style="5" customWidth="1"/>
    <col min="5647" max="5647" width="20.8984375" style="5" customWidth="1"/>
    <col min="5648" max="5648" width="5.09765625" style="5" customWidth="1"/>
    <col min="5649" max="5649" width="1.8984375" style="5" customWidth="1"/>
    <col min="5650" max="5650" width="0" style="5" hidden="1" customWidth="1"/>
    <col min="5651" max="5888" width="9.69921875" style="5"/>
    <col min="5889" max="5889" width="0.8984375" style="5" customWidth="1"/>
    <col min="5890" max="5890" width="11.3984375" style="5" customWidth="1"/>
    <col min="5891" max="5891" width="9.59765625" style="5" customWidth="1"/>
    <col min="5892" max="5893" width="15" style="5" customWidth="1"/>
    <col min="5894" max="5894" width="18.59765625" style="5" customWidth="1"/>
    <col min="5895" max="5896" width="15" style="5" customWidth="1"/>
    <col min="5897" max="5897" width="18.59765625" style="5" customWidth="1"/>
    <col min="5898" max="5899" width="17.09765625" style="5" customWidth="1"/>
    <col min="5900" max="5900" width="20.69921875" style="5" customWidth="1"/>
    <col min="5901" max="5901" width="17.09765625" style="5" customWidth="1"/>
    <col min="5902" max="5902" width="17.19921875" style="5" customWidth="1"/>
    <col min="5903" max="5903" width="20.8984375" style="5" customWidth="1"/>
    <col min="5904" max="5904" width="5.09765625" style="5" customWidth="1"/>
    <col min="5905" max="5905" width="1.8984375" style="5" customWidth="1"/>
    <col min="5906" max="5906" width="0" style="5" hidden="1" customWidth="1"/>
    <col min="5907" max="6144" width="9.69921875" style="5"/>
    <col min="6145" max="6145" width="0.8984375" style="5" customWidth="1"/>
    <col min="6146" max="6146" width="11.3984375" style="5" customWidth="1"/>
    <col min="6147" max="6147" width="9.59765625" style="5" customWidth="1"/>
    <col min="6148" max="6149" width="15" style="5" customWidth="1"/>
    <col min="6150" max="6150" width="18.59765625" style="5" customWidth="1"/>
    <col min="6151" max="6152" width="15" style="5" customWidth="1"/>
    <col min="6153" max="6153" width="18.59765625" style="5" customWidth="1"/>
    <col min="6154" max="6155" width="17.09765625" style="5" customWidth="1"/>
    <col min="6156" max="6156" width="20.69921875" style="5" customWidth="1"/>
    <col min="6157" max="6157" width="17.09765625" style="5" customWidth="1"/>
    <col min="6158" max="6158" width="17.19921875" style="5" customWidth="1"/>
    <col min="6159" max="6159" width="20.8984375" style="5" customWidth="1"/>
    <col min="6160" max="6160" width="5.09765625" style="5" customWidth="1"/>
    <col min="6161" max="6161" width="1.8984375" style="5" customWidth="1"/>
    <col min="6162" max="6162" width="0" style="5" hidden="1" customWidth="1"/>
    <col min="6163" max="6400" width="9.69921875" style="5"/>
    <col min="6401" max="6401" width="0.8984375" style="5" customWidth="1"/>
    <col min="6402" max="6402" width="11.3984375" style="5" customWidth="1"/>
    <col min="6403" max="6403" width="9.59765625" style="5" customWidth="1"/>
    <col min="6404" max="6405" width="15" style="5" customWidth="1"/>
    <col min="6406" max="6406" width="18.59765625" style="5" customWidth="1"/>
    <col min="6407" max="6408" width="15" style="5" customWidth="1"/>
    <col min="6409" max="6409" width="18.59765625" style="5" customWidth="1"/>
    <col min="6410" max="6411" width="17.09765625" style="5" customWidth="1"/>
    <col min="6412" max="6412" width="20.69921875" style="5" customWidth="1"/>
    <col min="6413" max="6413" width="17.09765625" style="5" customWidth="1"/>
    <col min="6414" max="6414" width="17.19921875" style="5" customWidth="1"/>
    <col min="6415" max="6415" width="20.8984375" style="5" customWidth="1"/>
    <col min="6416" max="6416" width="5.09765625" style="5" customWidth="1"/>
    <col min="6417" max="6417" width="1.8984375" style="5" customWidth="1"/>
    <col min="6418" max="6418" width="0" style="5" hidden="1" customWidth="1"/>
    <col min="6419" max="6656" width="9.69921875" style="5"/>
    <col min="6657" max="6657" width="0.8984375" style="5" customWidth="1"/>
    <col min="6658" max="6658" width="11.3984375" style="5" customWidth="1"/>
    <col min="6659" max="6659" width="9.59765625" style="5" customWidth="1"/>
    <col min="6660" max="6661" width="15" style="5" customWidth="1"/>
    <col min="6662" max="6662" width="18.59765625" style="5" customWidth="1"/>
    <col min="6663" max="6664" width="15" style="5" customWidth="1"/>
    <col min="6665" max="6665" width="18.59765625" style="5" customWidth="1"/>
    <col min="6666" max="6667" width="17.09765625" style="5" customWidth="1"/>
    <col min="6668" max="6668" width="20.69921875" style="5" customWidth="1"/>
    <col min="6669" max="6669" width="17.09765625" style="5" customWidth="1"/>
    <col min="6670" max="6670" width="17.19921875" style="5" customWidth="1"/>
    <col min="6671" max="6671" width="20.8984375" style="5" customWidth="1"/>
    <col min="6672" max="6672" width="5.09765625" style="5" customWidth="1"/>
    <col min="6673" max="6673" width="1.8984375" style="5" customWidth="1"/>
    <col min="6674" max="6674" width="0" style="5" hidden="1" customWidth="1"/>
    <col min="6675" max="6912" width="9.69921875" style="5"/>
    <col min="6913" max="6913" width="0.8984375" style="5" customWidth="1"/>
    <col min="6914" max="6914" width="11.3984375" style="5" customWidth="1"/>
    <col min="6915" max="6915" width="9.59765625" style="5" customWidth="1"/>
    <col min="6916" max="6917" width="15" style="5" customWidth="1"/>
    <col min="6918" max="6918" width="18.59765625" style="5" customWidth="1"/>
    <col min="6919" max="6920" width="15" style="5" customWidth="1"/>
    <col min="6921" max="6921" width="18.59765625" style="5" customWidth="1"/>
    <col min="6922" max="6923" width="17.09765625" style="5" customWidth="1"/>
    <col min="6924" max="6924" width="20.69921875" style="5" customWidth="1"/>
    <col min="6925" max="6925" width="17.09765625" style="5" customWidth="1"/>
    <col min="6926" max="6926" width="17.19921875" style="5" customWidth="1"/>
    <col min="6927" max="6927" width="20.8984375" style="5" customWidth="1"/>
    <col min="6928" max="6928" width="5.09765625" style="5" customWidth="1"/>
    <col min="6929" max="6929" width="1.8984375" style="5" customWidth="1"/>
    <col min="6930" max="6930" width="0" style="5" hidden="1" customWidth="1"/>
    <col min="6931" max="7168" width="9.69921875" style="5"/>
    <col min="7169" max="7169" width="0.8984375" style="5" customWidth="1"/>
    <col min="7170" max="7170" width="11.3984375" style="5" customWidth="1"/>
    <col min="7171" max="7171" width="9.59765625" style="5" customWidth="1"/>
    <col min="7172" max="7173" width="15" style="5" customWidth="1"/>
    <col min="7174" max="7174" width="18.59765625" style="5" customWidth="1"/>
    <col min="7175" max="7176" width="15" style="5" customWidth="1"/>
    <col min="7177" max="7177" width="18.59765625" style="5" customWidth="1"/>
    <col min="7178" max="7179" width="17.09765625" style="5" customWidth="1"/>
    <col min="7180" max="7180" width="20.69921875" style="5" customWidth="1"/>
    <col min="7181" max="7181" width="17.09765625" style="5" customWidth="1"/>
    <col min="7182" max="7182" width="17.19921875" style="5" customWidth="1"/>
    <col min="7183" max="7183" width="20.8984375" style="5" customWidth="1"/>
    <col min="7184" max="7184" width="5.09765625" style="5" customWidth="1"/>
    <col min="7185" max="7185" width="1.8984375" style="5" customWidth="1"/>
    <col min="7186" max="7186" width="0" style="5" hidden="1" customWidth="1"/>
    <col min="7187" max="7424" width="9.69921875" style="5"/>
    <col min="7425" max="7425" width="0.8984375" style="5" customWidth="1"/>
    <col min="7426" max="7426" width="11.3984375" style="5" customWidth="1"/>
    <col min="7427" max="7427" width="9.59765625" style="5" customWidth="1"/>
    <col min="7428" max="7429" width="15" style="5" customWidth="1"/>
    <col min="7430" max="7430" width="18.59765625" style="5" customWidth="1"/>
    <col min="7431" max="7432" width="15" style="5" customWidth="1"/>
    <col min="7433" max="7433" width="18.59765625" style="5" customWidth="1"/>
    <col min="7434" max="7435" width="17.09765625" style="5" customWidth="1"/>
    <col min="7436" max="7436" width="20.69921875" style="5" customWidth="1"/>
    <col min="7437" max="7437" width="17.09765625" style="5" customWidth="1"/>
    <col min="7438" max="7438" width="17.19921875" style="5" customWidth="1"/>
    <col min="7439" max="7439" width="20.8984375" style="5" customWidth="1"/>
    <col min="7440" max="7440" width="5.09765625" style="5" customWidth="1"/>
    <col min="7441" max="7441" width="1.8984375" style="5" customWidth="1"/>
    <col min="7442" max="7442" width="0" style="5" hidden="1" customWidth="1"/>
    <col min="7443" max="7680" width="9.69921875" style="5"/>
    <col min="7681" max="7681" width="0.8984375" style="5" customWidth="1"/>
    <col min="7682" max="7682" width="11.3984375" style="5" customWidth="1"/>
    <col min="7683" max="7683" width="9.59765625" style="5" customWidth="1"/>
    <col min="7684" max="7685" width="15" style="5" customWidth="1"/>
    <col min="7686" max="7686" width="18.59765625" style="5" customWidth="1"/>
    <col min="7687" max="7688" width="15" style="5" customWidth="1"/>
    <col min="7689" max="7689" width="18.59765625" style="5" customWidth="1"/>
    <col min="7690" max="7691" width="17.09765625" style="5" customWidth="1"/>
    <col min="7692" max="7692" width="20.69921875" style="5" customWidth="1"/>
    <col min="7693" max="7693" width="17.09765625" style="5" customWidth="1"/>
    <col min="7694" max="7694" width="17.19921875" style="5" customWidth="1"/>
    <col min="7695" max="7695" width="20.8984375" style="5" customWidth="1"/>
    <col min="7696" max="7696" width="5.09765625" style="5" customWidth="1"/>
    <col min="7697" max="7697" width="1.8984375" style="5" customWidth="1"/>
    <col min="7698" max="7698" width="0" style="5" hidden="1" customWidth="1"/>
    <col min="7699" max="7936" width="9.69921875" style="5"/>
    <col min="7937" max="7937" width="0.8984375" style="5" customWidth="1"/>
    <col min="7938" max="7938" width="11.3984375" style="5" customWidth="1"/>
    <col min="7939" max="7939" width="9.59765625" style="5" customWidth="1"/>
    <col min="7940" max="7941" width="15" style="5" customWidth="1"/>
    <col min="7942" max="7942" width="18.59765625" style="5" customWidth="1"/>
    <col min="7943" max="7944" width="15" style="5" customWidth="1"/>
    <col min="7945" max="7945" width="18.59765625" style="5" customWidth="1"/>
    <col min="7946" max="7947" width="17.09765625" style="5" customWidth="1"/>
    <col min="7948" max="7948" width="20.69921875" style="5" customWidth="1"/>
    <col min="7949" max="7949" width="17.09765625" style="5" customWidth="1"/>
    <col min="7950" max="7950" width="17.19921875" style="5" customWidth="1"/>
    <col min="7951" max="7951" width="20.8984375" style="5" customWidth="1"/>
    <col min="7952" max="7952" width="5.09765625" style="5" customWidth="1"/>
    <col min="7953" max="7953" width="1.8984375" style="5" customWidth="1"/>
    <col min="7954" max="7954" width="0" style="5" hidden="1" customWidth="1"/>
    <col min="7955" max="8192" width="9.69921875" style="5"/>
    <col min="8193" max="8193" width="0.8984375" style="5" customWidth="1"/>
    <col min="8194" max="8194" width="11.3984375" style="5" customWidth="1"/>
    <col min="8195" max="8195" width="9.59765625" style="5" customWidth="1"/>
    <col min="8196" max="8197" width="15" style="5" customWidth="1"/>
    <col min="8198" max="8198" width="18.59765625" style="5" customWidth="1"/>
    <col min="8199" max="8200" width="15" style="5" customWidth="1"/>
    <col min="8201" max="8201" width="18.59765625" style="5" customWidth="1"/>
    <col min="8202" max="8203" width="17.09765625" style="5" customWidth="1"/>
    <col min="8204" max="8204" width="20.69921875" style="5" customWidth="1"/>
    <col min="8205" max="8205" width="17.09765625" style="5" customWidth="1"/>
    <col min="8206" max="8206" width="17.19921875" style="5" customWidth="1"/>
    <col min="8207" max="8207" width="20.8984375" style="5" customWidth="1"/>
    <col min="8208" max="8208" width="5.09765625" style="5" customWidth="1"/>
    <col min="8209" max="8209" width="1.8984375" style="5" customWidth="1"/>
    <col min="8210" max="8210" width="0" style="5" hidden="1" customWidth="1"/>
    <col min="8211" max="8448" width="9.69921875" style="5"/>
    <col min="8449" max="8449" width="0.8984375" style="5" customWidth="1"/>
    <col min="8450" max="8450" width="11.3984375" style="5" customWidth="1"/>
    <col min="8451" max="8451" width="9.59765625" style="5" customWidth="1"/>
    <col min="8452" max="8453" width="15" style="5" customWidth="1"/>
    <col min="8454" max="8454" width="18.59765625" style="5" customWidth="1"/>
    <col min="8455" max="8456" width="15" style="5" customWidth="1"/>
    <col min="8457" max="8457" width="18.59765625" style="5" customWidth="1"/>
    <col min="8458" max="8459" width="17.09765625" style="5" customWidth="1"/>
    <col min="8460" max="8460" width="20.69921875" style="5" customWidth="1"/>
    <col min="8461" max="8461" width="17.09765625" style="5" customWidth="1"/>
    <col min="8462" max="8462" width="17.19921875" style="5" customWidth="1"/>
    <col min="8463" max="8463" width="20.8984375" style="5" customWidth="1"/>
    <col min="8464" max="8464" width="5.09765625" style="5" customWidth="1"/>
    <col min="8465" max="8465" width="1.8984375" style="5" customWidth="1"/>
    <col min="8466" max="8466" width="0" style="5" hidden="1" customWidth="1"/>
    <col min="8467" max="8704" width="9.69921875" style="5"/>
    <col min="8705" max="8705" width="0.8984375" style="5" customWidth="1"/>
    <col min="8706" max="8706" width="11.3984375" style="5" customWidth="1"/>
    <col min="8707" max="8707" width="9.59765625" style="5" customWidth="1"/>
    <col min="8708" max="8709" width="15" style="5" customWidth="1"/>
    <col min="8710" max="8710" width="18.59765625" style="5" customWidth="1"/>
    <col min="8711" max="8712" width="15" style="5" customWidth="1"/>
    <col min="8713" max="8713" width="18.59765625" style="5" customWidth="1"/>
    <col min="8714" max="8715" width="17.09765625" style="5" customWidth="1"/>
    <col min="8716" max="8716" width="20.69921875" style="5" customWidth="1"/>
    <col min="8717" max="8717" width="17.09765625" style="5" customWidth="1"/>
    <col min="8718" max="8718" width="17.19921875" style="5" customWidth="1"/>
    <col min="8719" max="8719" width="20.8984375" style="5" customWidth="1"/>
    <col min="8720" max="8720" width="5.09765625" style="5" customWidth="1"/>
    <col min="8721" max="8721" width="1.8984375" style="5" customWidth="1"/>
    <col min="8722" max="8722" width="0" style="5" hidden="1" customWidth="1"/>
    <col min="8723" max="8960" width="9.69921875" style="5"/>
    <col min="8961" max="8961" width="0.8984375" style="5" customWidth="1"/>
    <col min="8962" max="8962" width="11.3984375" style="5" customWidth="1"/>
    <col min="8963" max="8963" width="9.59765625" style="5" customWidth="1"/>
    <col min="8964" max="8965" width="15" style="5" customWidth="1"/>
    <col min="8966" max="8966" width="18.59765625" style="5" customWidth="1"/>
    <col min="8967" max="8968" width="15" style="5" customWidth="1"/>
    <col min="8969" max="8969" width="18.59765625" style="5" customWidth="1"/>
    <col min="8970" max="8971" width="17.09765625" style="5" customWidth="1"/>
    <col min="8972" max="8972" width="20.69921875" style="5" customWidth="1"/>
    <col min="8973" max="8973" width="17.09765625" style="5" customWidth="1"/>
    <col min="8974" max="8974" width="17.19921875" style="5" customWidth="1"/>
    <col min="8975" max="8975" width="20.8984375" style="5" customWidth="1"/>
    <col min="8976" max="8976" width="5.09765625" style="5" customWidth="1"/>
    <col min="8977" max="8977" width="1.8984375" style="5" customWidth="1"/>
    <col min="8978" max="8978" width="0" style="5" hidden="1" customWidth="1"/>
    <col min="8979" max="9216" width="9.69921875" style="5"/>
    <col min="9217" max="9217" width="0.8984375" style="5" customWidth="1"/>
    <col min="9218" max="9218" width="11.3984375" style="5" customWidth="1"/>
    <col min="9219" max="9219" width="9.59765625" style="5" customWidth="1"/>
    <col min="9220" max="9221" width="15" style="5" customWidth="1"/>
    <col min="9222" max="9222" width="18.59765625" style="5" customWidth="1"/>
    <col min="9223" max="9224" width="15" style="5" customWidth="1"/>
    <col min="9225" max="9225" width="18.59765625" style="5" customWidth="1"/>
    <col min="9226" max="9227" width="17.09765625" style="5" customWidth="1"/>
    <col min="9228" max="9228" width="20.69921875" style="5" customWidth="1"/>
    <col min="9229" max="9229" width="17.09765625" style="5" customWidth="1"/>
    <col min="9230" max="9230" width="17.19921875" style="5" customWidth="1"/>
    <col min="9231" max="9231" width="20.8984375" style="5" customWidth="1"/>
    <col min="9232" max="9232" width="5.09765625" style="5" customWidth="1"/>
    <col min="9233" max="9233" width="1.8984375" style="5" customWidth="1"/>
    <col min="9234" max="9234" width="0" style="5" hidden="1" customWidth="1"/>
    <col min="9235" max="9472" width="9.69921875" style="5"/>
    <col min="9473" max="9473" width="0.8984375" style="5" customWidth="1"/>
    <col min="9474" max="9474" width="11.3984375" style="5" customWidth="1"/>
    <col min="9475" max="9475" width="9.59765625" style="5" customWidth="1"/>
    <col min="9476" max="9477" width="15" style="5" customWidth="1"/>
    <col min="9478" max="9478" width="18.59765625" style="5" customWidth="1"/>
    <col min="9479" max="9480" width="15" style="5" customWidth="1"/>
    <col min="9481" max="9481" width="18.59765625" style="5" customWidth="1"/>
    <col min="9482" max="9483" width="17.09765625" style="5" customWidth="1"/>
    <col min="9484" max="9484" width="20.69921875" style="5" customWidth="1"/>
    <col min="9485" max="9485" width="17.09765625" style="5" customWidth="1"/>
    <col min="9486" max="9486" width="17.19921875" style="5" customWidth="1"/>
    <col min="9487" max="9487" width="20.8984375" style="5" customWidth="1"/>
    <col min="9488" max="9488" width="5.09765625" style="5" customWidth="1"/>
    <col min="9489" max="9489" width="1.8984375" style="5" customWidth="1"/>
    <col min="9490" max="9490" width="0" style="5" hidden="1" customWidth="1"/>
    <col min="9491" max="9728" width="9.69921875" style="5"/>
    <col min="9729" max="9729" width="0.8984375" style="5" customWidth="1"/>
    <col min="9730" max="9730" width="11.3984375" style="5" customWidth="1"/>
    <col min="9731" max="9731" width="9.59765625" style="5" customWidth="1"/>
    <col min="9732" max="9733" width="15" style="5" customWidth="1"/>
    <col min="9734" max="9734" width="18.59765625" style="5" customWidth="1"/>
    <col min="9735" max="9736" width="15" style="5" customWidth="1"/>
    <col min="9737" max="9737" width="18.59765625" style="5" customWidth="1"/>
    <col min="9738" max="9739" width="17.09765625" style="5" customWidth="1"/>
    <col min="9740" max="9740" width="20.69921875" style="5" customWidth="1"/>
    <col min="9741" max="9741" width="17.09765625" style="5" customWidth="1"/>
    <col min="9742" max="9742" width="17.19921875" style="5" customWidth="1"/>
    <col min="9743" max="9743" width="20.8984375" style="5" customWidth="1"/>
    <col min="9744" max="9744" width="5.09765625" style="5" customWidth="1"/>
    <col min="9745" max="9745" width="1.8984375" style="5" customWidth="1"/>
    <col min="9746" max="9746" width="0" style="5" hidden="1" customWidth="1"/>
    <col min="9747" max="9984" width="9.69921875" style="5"/>
    <col min="9985" max="9985" width="0.8984375" style="5" customWidth="1"/>
    <col min="9986" max="9986" width="11.3984375" style="5" customWidth="1"/>
    <col min="9987" max="9987" width="9.59765625" style="5" customWidth="1"/>
    <col min="9988" max="9989" width="15" style="5" customWidth="1"/>
    <col min="9990" max="9990" width="18.59765625" style="5" customWidth="1"/>
    <col min="9991" max="9992" width="15" style="5" customWidth="1"/>
    <col min="9993" max="9993" width="18.59765625" style="5" customWidth="1"/>
    <col min="9994" max="9995" width="17.09765625" style="5" customWidth="1"/>
    <col min="9996" max="9996" width="20.69921875" style="5" customWidth="1"/>
    <col min="9997" max="9997" width="17.09765625" style="5" customWidth="1"/>
    <col min="9998" max="9998" width="17.19921875" style="5" customWidth="1"/>
    <col min="9999" max="9999" width="20.8984375" style="5" customWidth="1"/>
    <col min="10000" max="10000" width="5.09765625" style="5" customWidth="1"/>
    <col min="10001" max="10001" width="1.8984375" style="5" customWidth="1"/>
    <col min="10002" max="10002" width="0" style="5" hidden="1" customWidth="1"/>
    <col min="10003" max="10240" width="9.69921875" style="5"/>
    <col min="10241" max="10241" width="0.8984375" style="5" customWidth="1"/>
    <col min="10242" max="10242" width="11.3984375" style="5" customWidth="1"/>
    <col min="10243" max="10243" width="9.59765625" style="5" customWidth="1"/>
    <col min="10244" max="10245" width="15" style="5" customWidth="1"/>
    <col min="10246" max="10246" width="18.59765625" style="5" customWidth="1"/>
    <col min="10247" max="10248" width="15" style="5" customWidth="1"/>
    <col min="10249" max="10249" width="18.59765625" style="5" customWidth="1"/>
    <col min="10250" max="10251" width="17.09765625" style="5" customWidth="1"/>
    <col min="10252" max="10252" width="20.69921875" style="5" customWidth="1"/>
    <col min="10253" max="10253" width="17.09765625" style="5" customWidth="1"/>
    <col min="10254" max="10254" width="17.19921875" style="5" customWidth="1"/>
    <col min="10255" max="10255" width="20.8984375" style="5" customWidth="1"/>
    <col min="10256" max="10256" width="5.09765625" style="5" customWidth="1"/>
    <col min="10257" max="10257" width="1.8984375" style="5" customWidth="1"/>
    <col min="10258" max="10258" width="0" style="5" hidden="1" customWidth="1"/>
    <col min="10259" max="10496" width="9.69921875" style="5"/>
    <col min="10497" max="10497" width="0.8984375" style="5" customWidth="1"/>
    <col min="10498" max="10498" width="11.3984375" style="5" customWidth="1"/>
    <col min="10499" max="10499" width="9.59765625" style="5" customWidth="1"/>
    <col min="10500" max="10501" width="15" style="5" customWidth="1"/>
    <col min="10502" max="10502" width="18.59765625" style="5" customWidth="1"/>
    <col min="10503" max="10504" width="15" style="5" customWidth="1"/>
    <col min="10505" max="10505" width="18.59765625" style="5" customWidth="1"/>
    <col min="10506" max="10507" width="17.09765625" style="5" customWidth="1"/>
    <col min="10508" max="10508" width="20.69921875" style="5" customWidth="1"/>
    <col min="10509" max="10509" width="17.09765625" style="5" customWidth="1"/>
    <col min="10510" max="10510" width="17.19921875" style="5" customWidth="1"/>
    <col min="10511" max="10511" width="20.8984375" style="5" customWidth="1"/>
    <col min="10512" max="10512" width="5.09765625" style="5" customWidth="1"/>
    <col min="10513" max="10513" width="1.8984375" style="5" customWidth="1"/>
    <col min="10514" max="10514" width="0" style="5" hidden="1" customWidth="1"/>
    <col min="10515" max="10752" width="9.69921875" style="5"/>
    <col min="10753" max="10753" width="0.8984375" style="5" customWidth="1"/>
    <col min="10754" max="10754" width="11.3984375" style="5" customWidth="1"/>
    <col min="10755" max="10755" width="9.59765625" style="5" customWidth="1"/>
    <col min="10756" max="10757" width="15" style="5" customWidth="1"/>
    <col min="10758" max="10758" width="18.59765625" style="5" customWidth="1"/>
    <col min="10759" max="10760" width="15" style="5" customWidth="1"/>
    <col min="10761" max="10761" width="18.59765625" style="5" customWidth="1"/>
    <col min="10762" max="10763" width="17.09765625" style="5" customWidth="1"/>
    <col min="10764" max="10764" width="20.69921875" style="5" customWidth="1"/>
    <col min="10765" max="10765" width="17.09765625" style="5" customWidth="1"/>
    <col min="10766" max="10766" width="17.19921875" style="5" customWidth="1"/>
    <col min="10767" max="10767" width="20.8984375" style="5" customWidth="1"/>
    <col min="10768" max="10768" width="5.09765625" style="5" customWidth="1"/>
    <col min="10769" max="10769" width="1.8984375" style="5" customWidth="1"/>
    <col min="10770" max="10770" width="0" style="5" hidden="1" customWidth="1"/>
    <col min="10771" max="11008" width="9.69921875" style="5"/>
    <col min="11009" max="11009" width="0.8984375" style="5" customWidth="1"/>
    <col min="11010" max="11010" width="11.3984375" style="5" customWidth="1"/>
    <col min="11011" max="11011" width="9.59765625" style="5" customWidth="1"/>
    <col min="11012" max="11013" width="15" style="5" customWidth="1"/>
    <col min="11014" max="11014" width="18.59765625" style="5" customWidth="1"/>
    <col min="11015" max="11016" width="15" style="5" customWidth="1"/>
    <col min="11017" max="11017" width="18.59765625" style="5" customWidth="1"/>
    <col min="11018" max="11019" width="17.09765625" style="5" customWidth="1"/>
    <col min="11020" max="11020" width="20.69921875" style="5" customWidth="1"/>
    <col min="11021" max="11021" width="17.09765625" style="5" customWidth="1"/>
    <col min="11022" max="11022" width="17.19921875" style="5" customWidth="1"/>
    <col min="11023" max="11023" width="20.8984375" style="5" customWidth="1"/>
    <col min="11024" max="11024" width="5.09765625" style="5" customWidth="1"/>
    <col min="11025" max="11025" width="1.8984375" style="5" customWidth="1"/>
    <col min="11026" max="11026" width="0" style="5" hidden="1" customWidth="1"/>
    <col min="11027" max="11264" width="9.69921875" style="5"/>
    <col min="11265" max="11265" width="0.8984375" style="5" customWidth="1"/>
    <col min="11266" max="11266" width="11.3984375" style="5" customWidth="1"/>
    <col min="11267" max="11267" width="9.59765625" style="5" customWidth="1"/>
    <col min="11268" max="11269" width="15" style="5" customWidth="1"/>
    <col min="11270" max="11270" width="18.59765625" style="5" customWidth="1"/>
    <col min="11271" max="11272" width="15" style="5" customWidth="1"/>
    <col min="11273" max="11273" width="18.59765625" style="5" customWidth="1"/>
    <col min="11274" max="11275" width="17.09765625" style="5" customWidth="1"/>
    <col min="11276" max="11276" width="20.69921875" style="5" customWidth="1"/>
    <col min="11277" max="11277" width="17.09765625" style="5" customWidth="1"/>
    <col min="11278" max="11278" width="17.19921875" style="5" customWidth="1"/>
    <col min="11279" max="11279" width="20.8984375" style="5" customWidth="1"/>
    <col min="11280" max="11280" width="5.09765625" style="5" customWidth="1"/>
    <col min="11281" max="11281" width="1.8984375" style="5" customWidth="1"/>
    <col min="11282" max="11282" width="0" style="5" hidden="1" customWidth="1"/>
    <col min="11283" max="11520" width="9.69921875" style="5"/>
    <col min="11521" max="11521" width="0.8984375" style="5" customWidth="1"/>
    <col min="11522" max="11522" width="11.3984375" style="5" customWidth="1"/>
    <col min="11523" max="11523" width="9.59765625" style="5" customWidth="1"/>
    <col min="11524" max="11525" width="15" style="5" customWidth="1"/>
    <col min="11526" max="11526" width="18.59765625" style="5" customWidth="1"/>
    <col min="11527" max="11528" width="15" style="5" customWidth="1"/>
    <col min="11529" max="11529" width="18.59765625" style="5" customWidth="1"/>
    <col min="11530" max="11531" width="17.09765625" style="5" customWidth="1"/>
    <col min="11532" max="11532" width="20.69921875" style="5" customWidth="1"/>
    <col min="11533" max="11533" width="17.09765625" style="5" customWidth="1"/>
    <col min="11534" max="11534" width="17.19921875" style="5" customWidth="1"/>
    <col min="11535" max="11535" width="20.8984375" style="5" customWidth="1"/>
    <col min="11536" max="11536" width="5.09765625" style="5" customWidth="1"/>
    <col min="11537" max="11537" width="1.8984375" style="5" customWidth="1"/>
    <col min="11538" max="11538" width="0" style="5" hidden="1" customWidth="1"/>
    <col min="11539" max="11776" width="9.69921875" style="5"/>
    <col min="11777" max="11777" width="0.8984375" style="5" customWidth="1"/>
    <col min="11778" max="11778" width="11.3984375" style="5" customWidth="1"/>
    <col min="11779" max="11779" width="9.59765625" style="5" customWidth="1"/>
    <col min="11780" max="11781" width="15" style="5" customWidth="1"/>
    <col min="11782" max="11782" width="18.59765625" style="5" customWidth="1"/>
    <col min="11783" max="11784" width="15" style="5" customWidth="1"/>
    <col min="11785" max="11785" width="18.59765625" style="5" customWidth="1"/>
    <col min="11786" max="11787" width="17.09765625" style="5" customWidth="1"/>
    <col min="11788" max="11788" width="20.69921875" style="5" customWidth="1"/>
    <col min="11789" max="11789" width="17.09765625" style="5" customWidth="1"/>
    <col min="11790" max="11790" width="17.19921875" style="5" customWidth="1"/>
    <col min="11791" max="11791" width="20.8984375" style="5" customWidth="1"/>
    <col min="11792" max="11792" width="5.09765625" style="5" customWidth="1"/>
    <col min="11793" max="11793" width="1.8984375" style="5" customWidth="1"/>
    <col min="11794" max="11794" width="0" style="5" hidden="1" customWidth="1"/>
    <col min="11795" max="12032" width="9.69921875" style="5"/>
    <col min="12033" max="12033" width="0.8984375" style="5" customWidth="1"/>
    <col min="12034" max="12034" width="11.3984375" style="5" customWidth="1"/>
    <col min="12035" max="12035" width="9.59765625" style="5" customWidth="1"/>
    <col min="12036" max="12037" width="15" style="5" customWidth="1"/>
    <col min="12038" max="12038" width="18.59765625" style="5" customWidth="1"/>
    <col min="12039" max="12040" width="15" style="5" customWidth="1"/>
    <col min="12041" max="12041" width="18.59765625" style="5" customWidth="1"/>
    <col min="12042" max="12043" width="17.09765625" style="5" customWidth="1"/>
    <col min="12044" max="12044" width="20.69921875" style="5" customWidth="1"/>
    <col min="12045" max="12045" width="17.09765625" style="5" customWidth="1"/>
    <col min="12046" max="12046" width="17.19921875" style="5" customWidth="1"/>
    <col min="12047" max="12047" width="20.8984375" style="5" customWidth="1"/>
    <col min="12048" max="12048" width="5.09765625" style="5" customWidth="1"/>
    <col min="12049" max="12049" width="1.8984375" style="5" customWidth="1"/>
    <col min="12050" max="12050" width="0" style="5" hidden="1" customWidth="1"/>
    <col min="12051" max="12288" width="9.69921875" style="5"/>
    <col min="12289" max="12289" width="0.8984375" style="5" customWidth="1"/>
    <col min="12290" max="12290" width="11.3984375" style="5" customWidth="1"/>
    <col min="12291" max="12291" width="9.59765625" style="5" customWidth="1"/>
    <col min="12292" max="12293" width="15" style="5" customWidth="1"/>
    <col min="12294" max="12294" width="18.59765625" style="5" customWidth="1"/>
    <col min="12295" max="12296" width="15" style="5" customWidth="1"/>
    <col min="12297" max="12297" width="18.59765625" style="5" customWidth="1"/>
    <col min="12298" max="12299" width="17.09765625" style="5" customWidth="1"/>
    <col min="12300" max="12300" width="20.69921875" style="5" customWidth="1"/>
    <col min="12301" max="12301" width="17.09765625" style="5" customWidth="1"/>
    <col min="12302" max="12302" width="17.19921875" style="5" customWidth="1"/>
    <col min="12303" max="12303" width="20.8984375" style="5" customWidth="1"/>
    <col min="12304" max="12304" width="5.09765625" style="5" customWidth="1"/>
    <col min="12305" max="12305" width="1.8984375" style="5" customWidth="1"/>
    <col min="12306" max="12306" width="0" style="5" hidden="1" customWidth="1"/>
    <col min="12307" max="12544" width="9.69921875" style="5"/>
    <col min="12545" max="12545" width="0.8984375" style="5" customWidth="1"/>
    <col min="12546" max="12546" width="11.3984375" style="5" customWidth="1"/>
    <col min="12547" max="12547" width="9.59765625" style="5" customWidth="1"/>
    <col min="12548" max="12549" width="15" style="5" customWidth="1"/>
    <col min="12550" max="12550" width="18.59765625" style="5" customWidth="1"/>
    <col min="12551" max="12552" width="15" style="5" customWidth="1"/>
    <col min="12553" max="12553" width="18.59765625" style="5" customWidth="1"/>
    <col min="12554" max="12555" width="17.09765625" style="5" customWidth="1"/>
    <col min="12556" max="12556" width="20.69921875" style="5" customWidth="1"/>
    <col min="12557" max="12557" width="17.09765625" style="5" customWidth="1"/>
    <col min="12558" max="12558" width="17.19921875" style="5" customWidth="1"/>
    <col min="12559" max="12559" width="20.8984375" style="5" customWidth="1"/>
    <col min="12560" max="12560" width="5.09765625" style="5" customWidth="1"/>
    <col min="12561" max="12561" width="1.8984375" style="5" customWidth="1"/>
    <col min="12562" max="12562" width="0" style="5" hidden="1" customWidth="1"/>
    <col min="12563" max="12800" width="9.69921875" style="5"/>
    <col min="12801" max="12801" width="0.8984375" style="5" customWidth="1"/>
    <col min="12802" max="12802" width="11.3984375" style="5" customWidth="1"/>
    <col min="12803" max="12803" width="9.59765625" style="5" customWidth="1"/>
    <col min="12804" max="12805" width="15" style="5" customWidth="1"/>
    <col min="12806" max="12806" width="18.59765625" style="5" customWidth="1"/>
    <col min="12807" max="12808" width="15" style="5" customWidth="1"/>
    <col min="12809" max="12809" width="18.59765625" style="5" customWidth="1"/>
    <col min="12810" max="12811" width="17.09765625" style="5" customWidth="1"/>
    <col min="12812" max="12812" width="20.69921875" style="5" customWidth="1"/>
    <col min="12813" max="12813" width="17.09765625" style="5" customWidth="1"/>
    <col min="12814" max="12814" width="17.19921875" style="5" customWidth="1"/>
    <col min="12815" max="12815" width="20.8984375" style="5" customWidth="1"/>
    <col min="12816" max="12816" width="5.09765625" style="5" customWidth="1"/>
    <col min="12817" max="12817" width="1.8984375" style="5" customWidth="1"/>
    <col min="12818" max="12818" width="0" style="5" hidden="1" customWidth="1"/>
    <col min="12819" max="13056" width="9.69921875" style="5"/>
    <col min="13057" max="13057" width="0.8984375" style="5" customWidth="1"/>
    <col min="13058" max="13058" width="11.3984375" style="5" customWidth="1"/>
    <col min="13059" max="13059" width="9.59765625" style="5" customWidth="1"/>
    <col min="13060" max="13061" width="15" style="5" customWidth="1"/>
    <col min="13062" max="13062" width="18.59765625" style="5" customWidth="1"/>
    <col min="13063" max="13064" width="15" style="5" customWidth="1"/>
    <col min="13065" max="13065" width="18.59765625" style="5" customWidth="1"/>
    <col min="13066" max="13067" width="17.09765625" style="5" customWidth="1"/>
    <col min="13068" max="13068" width="20.69921875" style="5" customWidth="1"/>
    <col min="13069" max="13069" width="17.09765625" style="5" customWidth="1"/>
    <col min="13070" max="13070" width="17.19921875" style="5" customWidth="1"/>
    <col min="13071" max="13071" width="20.8984375" style="5" customWidth="1"/>
    <col min="13072" max="13072" width="5.09765625" style="5" customWidth="1"/>
    <col min="13073" max="13073" width="1.8984375" style="5" customWidth="1"/>
    <col min="13074" max="13074" width="0" style="5" hidden="1" customWidth="1"/>
    <col min="13075" max="13312" width="9.69921875" style="5"/>
    <col min="13313" max="13313" width="0.8984375" style="5" customWidth="1"/>
    <col min="13314" max="13314" width="11.3984375" style="5" customWidth="1"/>
    <col min="13315" max="13315" width="9.59765625" style="5" customWidth="1"/>
    <col min="13316" max="13317" width="15" style="5" customWidth="1"/>
    <col min="13318" max="13318" width="18.59765625" style="5" customWidth="1"/>
    <col min="13319" max="13320" width="15" style="5" customWidth="1"/>
    <col min="13321" max="13321" width="18.59765625" style="5" customWidth="1"/>
    <col min="13322" max="13323" width="17.09765625" style="5" customWidth="1"/>
    <col min="13324" max="13324" width="20.69921875" style="5" customWidth="1"/>
    <col min="13325" max="13325" width="17.09765625" style="5" customWidth="1"/>
    <col min="13326" max="13326" width="17.19921875" style="5" customWidth="1"/>
    <col min="13327" max="13327" width="20.8984375" style="5" customWidth="1"/>
    <col min="13328" max="13328" width="5.09765625" style="5" customWidth="1"/>
    <col min="13329" max="13329" width="1.8984375" style="5" customWidth="1"/>
    <col min="13330" max="13330" width="0" style="5" hidden="1" customWidth="1"/>
    <col min="13331" max="13568" width="9.69921875" style="5"/>
    <col min="13569" max="13569" width="0.8984375" style="5" customWidth="1"/>
    <col min="13570" max="13570" width="11.3984375" style="5" customWidth="1"/>
    <col min="13571" max="13571" width="9.59765625" style="5" customWidth="1"/>
    <col min="13572" max="13573" width="15" style="5" customWidth="1"/>
    <col min="13574" max="13574" width="18.59765625" style="5" customWidth="1"/>
    <col min="13575" max="13576" width="15" style="5" customWidth="1"/>
    <col min="13577" max="13577" width="18.59765625" style="5" customWidth="1"/>
    <col min="13578" max="13579" width="17.09765625" style="5" customWidth="1"/>
    <col min="13580" max="13580" width="20.69921875" style="5" customWidth="1"/>
    <col min="13581" max="13581" width="17.09765625" style="5" customWidth="1"/>
    <col min="13582" max="13582" width="17.19921875" style="5" customWidth="1"/>
    <col min="13583" max="13583" width="20.8984375" style="5" customWidth="1"/>
    <col min="13584" max="13584" width="5.09765625" style="5" customWidth="1"/>
    <col min="13585" max="13585" width="1.8984375" style="5" customWidth="1"/>
    <col min="13586" max="13586" width="0" style="5" hidden="1" customWidth="1"/>
    <col min="13587" max="13824" width="9.69921875" style="5"/>
    <col min="13825" max="13825" width="0.8984375" style="5" customWidth="1"/>
    <col min="13826" max="13826" width="11.3984375" style="5" customWidth="1"/>
    <col min="13827" max="13827" width="9.59765625" style="5" customWidth="1"/>
    <col min="13828" max="13829" width="15" style="5" customWidth="1"/>
    <col min="13830" max="13830" width="18.59765625" style="5" customWidth="1"/>
    <col min="13831" max="13832" width="15" style="5" customWidth="1"/>
    <col min="13833" max="13833" width="18.59765625" style="5" customWidth="1"/>
    <col min="13834" max="13835" width="17.09765625" style="5" customWidth="1"/>
    <col min="13836" max="13836" width="20.69921875" style="5" customWidth="1"/>
    <col min="13837" max="13837" width="17.09765625" style="5" customWidth="1"/>
    <col min="13838" max="13838" width="17.19921875" style="5" customWidth="1"/>
    <col min="13839" max="13839" width="20.8984375" style="5" customWidth="1"/>
    <col min="13840" max="13840" width="5.09765625" style="5" customWidth="1"/>
    <col min="13841" max="13841" width="1.8984375" style="5" customWidth="1"/>
    <col min="13842" max="13842" width="0" style="5" hidden="1" customWidth="1"/>
    <col min="13843" max="14080" width="9.69921875" style="5"/>
    <col min="14081" max="14081" width="0.8984375" style="5" customWidth="1"/>
    <col min="14082" max="14082" width="11.3984375" style="5" customWidth="1"/>
    <col min="14083" max="14083" width="9.59765625" style="5" customWidth="1"/>
    <col min="14084" max="14085" width="15" style="5" customWidth="1"/>
    <col min="14086" max="14086" width="18.59765625" style="5" customWidth="1"/>
    <col min="14087" max="14088" width="15" style="5" customWidth="1"/>
    <col min="14089" max="14089" width="18.59765625" style="5" customWidth="1"/>
    <col min="14090" max="14091" width="17.09765625" style="5" customWidth="1"/>
    <col min="14092" max="14092" width="20.69921875" style="5" customWidth="1"/>
    <col min="14093" max="14093" width="17.09765625" style="5" customWidth="1"/>
    <col min="14094" max="14094" width="17.19921875" style="5" customWidth="1"/>
    <col min="14095" max="14095" width="20.8984375" style="5" customWidth="1"/>
    <col min="14096" max="14096" width="5.09765625" style="5" customWidth="1"/>
    <col min="14097" max="14097" width="1.8984375" style="5" customWidth="1"/>
    <col min="14098" max="14098" width="0" style="5" hidden="1" customWidth="1"/>
    <col min="14099" max="14336" width="9.69921875" style="5"/>
    <col min="14337" max="14337" width="0.8984375" style="5" customWidth="1"/>
    <col min="14338" max="14338" width="11.3984375" style="5" customWidth="1"/>
    <col min="14339" max="14339" width="9.59765625" style="5" customWidth="1"/>
    <col min="14340" max="14341" width="15" style="5" customWidth="1"/>
    <col min="14342" max="14342" width="18.59765625" style="5" customWidth="1"/>
    <col min="14343" max="14344" width="15" style="5" customWidth="1"/>
    <col min="14345" max="14345" width="18.59765625" style="5" customWidth="1"/>
    <col min="14346" max="14347" width="17.09765625" style="5" customWidth="1"/>
    <col min="14348" max="14348" width="20.69921875" style="5" customWidth="1"/>
    <col min="14349" max="14349" width="17.09765625" style="5" customWidth="1"/>
    <col min="14350" max="14350" width="17.19921875" style="5" customWidth="1"/>
    <col min="14351" max="14351" width="20.8984375" style="5" customWidth="1"/>
    <col min="14352" max="14352" width="5.09765625" style="5" customWidth="1"/>
    <col min="14353" max="14353" width="1.8984375" style="5" customWidth="1"/>
    <col min="14354" max="14354" width="0" style="5" hidden="1" customWidth="1"/>
    <col min="14355" max="14592" width="9.69921875" style="5"/>
    <col min="14593" max="14593" width="0.8984375" style="5" customWidth="1"/>
    <col min="14594" max="14594" width="11.3984375" style="5" customWidth="1"/>
    <col min="14595" max="14595" width="9.59765625" style="5" customWidth="1"/>
    <col min="14596" max="14597" width="15" style="5" customWidth="1"/>
    <col min="14598" max="14598" width="18.59765625" style="5" customWidth="1"/>
    <col min="14599" max="14600" width="15" style="5" customWidth="1"/>
    <col min="14601" max="14601" width="18.59765625" style="5" customWidth="1"/>
    <col min="14602" max="14603" width="17.09765625" style="5" customWidth="1"/>
    <col min="14604" max="14604" width="20.69921875" style="5" customWidth="1"/>
    <col min="14605" max="14605" width="17.09765625" style="5" customWidth="1"/>
    <col min="14606" max="14606" width="17.19921875" style="5" customWidth="1"/>
    <col min="14607" max="14607" width="20.8984375" style="5" customWidth="1"/>
    <col min="14608" max="14608" width="5.09765625" style="5" customWidth="1"/>
    <col min="14609" max="14609" width="1.8984375" style="5" customWidth="1"/>
    <col min="14610" max="14610" width="0" style="5" hidden="1" customWidth="1"/>
    <col min="14611" max="14848" width="9.69921875" style="5"/>
    <col min="14849" max="14849" width="0.8984375" style="5" customWidth="1"/>
    <col min="14850" max="14850" width="11.3984375" style="5" customWidth="1"/>
    <col min="14851" max="14851" width="9.59765625" style="5" customWidth="1"/>
    <col min="14852" max="14853" width="15" style="5" customWidth="1"/>
    <col min="14854" max="14854" width="18.59765625" style="5" customWidth="1"/>
    <col min="14855" max="14856" width="15" style="5" customWidth="1"/>
    <col min="14857" max="14857" width="18.59765625" style="5" customWidth="1"/>
    <col min="14858" max="14859" width="17.09765625" style="5" customWidth="1"/>
    <col min="14860" max="14860" width="20.69921875" style="5" customWidth="1"/>
    <col min="14861" max="14861" width="17.09765625" style="5" customWidth="1"/>
    <col min="14862" max="14862" width="17.19921875" style="5" customWidth="1"/>
    <col min="14863" max="14863" width="20.8984375" style="5" customWidth="1"/>
    <col min="14864" max="14864" width="5.09765625" style="5" customWidth="1"/>
    <col min="14865" max="14865" width="1.8984375" style="5" customWidth="1"/>
    <col min="14866" max="14866" width="0" style="5" hidden="1" customWidth="1"/>
    <col min="14867" max="15104" width="9.69921875" style="5"/>
    <col min="15105" max="15105" width="0.8984375" style="5" customWidth="1"/>
    <col min="15106" max="15106" width="11.3984375" style="5" customWidth="1"/>
    <col min="15107" max="15107" width="9.59765625" style="5" customWidth="1"/>
    <col min="15108" max="15109" width="15" style="5" customWidth="1"/>
    <col min="15110" max="15110" width="18.59765625" style="5" customWidth="1"/>
    <col min="15111" max="15112" width="15" style="5" customWidth="1"/>
    <col min="15113" max="15113" width="18.59765625" style="5" customWidth="1"/>
    <col min="15114" max="15115" width="17.09765625" style="5" customWidth="1"/>
    <col min="15116" max="15116" width="20.69921875" style="5" customWidth="1"/>
    <col min="15117" max="15117" width="17.09765625" style="5" customWidth="1"/>
    <col min="15118" max="15118" width="17.19921875" style="5" customWidth="1"/>
    <col min="15119" max="15119" width="20.8984375" style="5" customWidth="1"/>
    <col min="15120" max="15120" width="5.09765625" style="5" customWidth="1"/>
    <col min="15121" max="15121" width="1.8984375" style="5" customWidth="1"/>
    <col min="15122" max="15122" width="0" style="5" hidden="1" customWidth="1"/>
    <col min="15123" max="15360" width="9.69921875" style="5"/>
    <col min="15361" max="15361" width="0.8984375" style="5" customWidth="1"/>
    <col min="15362" max="15362" width="11.3984375" style="5" customWidth="1"/>
    <col min="15363" max="15363" width="9.59765625" style="5" customWidth="1"/>
    <col min="15364" max="15365" width="15" style="5" customWidth="1"/>
    <col min="15366" max="15366" width="18.59765625" style="5" customWidth="1"/>
    <col min="15367" max="15368" width="15" style="5" customWidth="1"/>
    <col min="15369" max="15369" width="18.59765625" style="5" customWidth="1"/>
    <col min="15370" max="15371" width="17.09765625" style="5" customWidth="1"/>
    <col min="15372" max="15372" width="20.69921875" style="5" customWidth="1"/>
    <col min="15373" max="15373" width="17.09765625" style="5" customWidth="1"/>
    <col min="15374" max="15374" width="17.19921875" style="5" customWidth="1"/>
    <col min="15375" max="15375" width="20.8984375" style="5" customWidth="1"/>
    <col min="15376" max="15376" width="5.09765625" style="5" customWidth="1"/>
    <col min="15377" max="15377" width="1.8984375" style="5" customWidth="1"/>
    <col min="15378" max="15378" width="0" style="5" hidden="1" customWidth="1"/>
    <col min="15379" max="15616" width="9.69921875" style="5"/>
    <col min="15617" max="15617" width="0.8984375" style="5" customWidth="1"/>
    <col min="15618" max="15618" width="11.3984375" style="5" customWidth="1"/>
    <col min="15619" max="15619" width="9.59765625" style="5" customWidth="1"/>
    <col min="15620" max="15621" width="15" style="5" customWidth="1"/>
    <col min="15622" max="15622" width="18.59765625" style="5" customWidth="1"/>
    <col min="15623" max="15624" width="15" style="5" customWidth="1"/>
    <col min="15625" max="15625" width="18.59765625" style="5" customWidth="1"/>
    <col min="15626" max="15627" width="17.09765625" style="5" customWidth="1"/>
    <col min="15628" max="15628" width="20.69921875" style="5" customWidth="1"/>
    <col min="15629" max="15629" width="17.09765625" style="5" customWidth="1"/>
    <col min="15630" max="15630" width="17.19921875" style="5" customWidth="1"/>
    <col min="15631" max="15631" width="20.8984375" style="5" customWidth="1"/>
    <col min="15632" max="15632" width="5.09765625" style="5" customWidth="1"/>
    <col min="15633" max="15633" width="1.8984375" style="5" customWidth="1"/>
    <col min="15634" max="15634" width="0" style="5" hidden="1" customWidth="1"/>
    <col min="15635" max="15872" width="9.69921875" style="5"/>
    <col min="15873" max="15873" width="0.8984375" style="5" customWidth="1"/>
    <col min="15874" max="15874" width="11.3984375" style="5" customWidth="1"/>
    <col min="15875" max="15875" width="9.59765625" style="5" customWidth="1"/>
    <col min="15876" max="15877" width="15" style="5" customWidth="1"/>
    <col min="15878" max="15878" width="18.59765625" style="5" customWidth="1"/>
    <col min="15879" max="15880" width="15" style="5" customWidth="1"/>
    <col min="15881" max="15881" width="18.59765625" style="5" customWidth="1"/>
    <col min="15882" max="15883" width="17.09765625" style="5" customWidth="1"/>
    <col min="15884" max="15884" width="20.69921875" style="5" customWidth="1"/>
    <col min="15885" max="15885" width="17.09765625" style="5" customWidth="1"/>
    <col min="15886" max="15886" width="17.19921875" style="5" customWidth="1"/>
    <col min="15887" max="15887" width="20.8984375" style="5" customWidth="1"/>
    <col min="15888" max="15888" width="5.09765625" style="5" customWidth="1"/>
    <col min="15889" max="15889" width="1.8984375" style="5" customWidth="1"/>
    <col min="15890" max="15890" width="0" style="5" hidden="1" customWidth="1"/>
    <col min="15891" max="16128" width="9.69921875" style="5"/>
    <col min="16129" max="16129" width="0.8984375" style="5" customWidth="1"/>
    <col min="16130" max="16130" width="11.3984375" style="5" customWidth="1"/>
    <col min="16131" max="16131" width="9.59765625" style="5" customWidth="1"/>
    <col min="16132" max="16133" width="15" style="5" customWidth="1"/>
    <col min="16134" max="16134" width="18.59765625" style="5" customWidth="1"/>
    <col min="16135" max="16136" width="15" style="5" customWidth="1"/>
    <col min="16137" max="16137" width="18.59765625" style="5" customWidth="1"/>
    <col min="16138" max="16139" width="17.09765625" style="5" customWidth="1"/>
    <col min="16140" max="16140" width="20.69921875" style="5" customWidth="1"/>
    <col min="16141" max="16141" width="17.09765625" style="5" customWidth="1"/>
    <col min="16142" max="16142" width="17.19921875" style="5" customWidth="1"/>
    <col min="16143" max="16143" width="20.8984375" style="5" customWidth="1"/>
    <col min="16144" max="16144" width="5.09765625" style="5" customWidth="1"/>
    <col min="16145" max="16145" width="1.8984375" style="5" customWidth="1"/>
    <col min="16146" max="16146" width="0" style="5" hidden="1" customWidth="1"/>
    <col min="16147" max="16384" width="9.69921875" style="5"/>
  </cols>
  <sheetData>
    <row r="1" spans="2:16" ht="24" customHeight="1" thickBot="1">
      <c r="B1" s="115" t="s">
        <v>135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134</v>
      </c>
      <c r="P1" s="4"/>
    </row>
    <row r="2" spans="2:16" ht="20.100000000000001" customHeight="1">
      <c r="B2" s="8"/>
      <c r="C2" s="9"/>
      <c r="D2" s="149" t="s">
        <v>75</v>
      </c>
      <c r="E2" s="150"/>
      <c r="F2" s="150"/>
      <c r="G2" s="150"/>
      <c r="H2" s="150"/>
      <c r="I2" s="151"/>
      <c r="J2" s="155" t="s">
        <v>2</v>
      </c>
      <c r="K2" s="150"/>
      <c r="L2" s="150"/>
      <c r="M2" s="150"/>
      <c r="N2" s="150"/>
      <c r="O2" s="156"/>
      <c r="P2" s="141" t="s">
        <v>3</v>
      </c>
    </row>
    <row r="3" spans="2:16" ht="20.100000000000001" customHeight="1">
      <c r="B3" s="8"/>
      <c r="C3" s="9"/>
      <c r="D3" s="152"/>
      <c r="E3" s="153"/>
      <c r="F3" s="153"/>
      <c r="G3" s="153"/>
      <c r="H3" s="153"/>
      <c r="I3" s="154"/>
      <c r="J3" s="157"/>
      <c r="K3" s="153"/>
      <c r="L3" s="153"/>
      <c r="M3" s="153"/>
      <c r="N3" s="153"/>
      <c r="O3" s="158"/>
      <c r="P3" s="142"/>
    </row>
    <row r="4" spans="2:16" ht="20.100000000000001" customHeight="1">
      <c r="B4" s="10" t="s">
        <v>5</v>
      </c>
      <c r="C4" s="9" t="s">
        <v>6</v>
      </c>
      <c r="D4" s="144" t="s">
        <v>76</v>
      </c>
      <c r="E4" s="145"/>
      <c r="F4" s="148"/>
      <c r="G4" s="144" t="s">
        <v>77</v>
      </c>
      <c r="H4" s="145"/>
      <c r="I4" s="146"/>
      <c r="J4" s="147" t="s">
        <v>78</v>
      </c>
      <c r="K4" s="145"/>
      <c r="L4" s="148"/>
      <c r="M4" s="144" t="s">
        <v>26</v>
      </c>
      <c r="N4" s="145"/>
      <c r="O4" s="148"/>
      <c r="P4" s="142"/>
    </row>
    <row r="5" spans="2:16" ht="20.100000000000001" customHeight="1">
      <c r="B5" s="8"/>
      <c r="C5" s="9"/>
      <c r="D5" s="9" t="s">
        <v>11</v>
      </c>
      <c r="E5" s="9" t="s">
        <v>79</v>
      </c>
      <c r="F5" s="9" t="s">
        <v>15</v>
      </c>
      <c r="G5" s="9" t="s">
        <v>11</v>
      </c>
      <c r="H5" s="9" t="s">
        <v>80</v>
      </c>
      <c r="I5" s="11" t="s">
        <v>15</v>
      </c>
      <c r="J5" s="10" t="s">
        <v>11</v>
      </c>
      <c r="K5" s="9" t="s">
        <v>12</v>
      </c>
      <c r="L5" s="9" t="s">
        <v>15</v>
      </c>
      <c r="M5" s="9" t="s">
        <v>81</v>
      </c>
      <c r="N5" s="9" t="s">
        <v>82</v>
      </c>
      <c r="O5" s="23" t="s">
        <v>15</v>
      </c>
      <c r="P5" s="142"/>
    </row>
    <row r="6" spans="2:16" ht="20.100000000000001" customHeight="1">
      <c r="B6" s="13"/>
      <c r="C6" s="14"/>
      <c r="D6" s="14" t="s">
        <v>16</v>
      </c>
      <c r="E6" s="14" t="s">
        <v>83</v>
      </c>
      <c r="F6" s="14" t="s">
        <v>18</v>
      </c>
      <c r="G6" s="14" t="s">
        <v>16</v>
      </c>
      <c r="H6" s="14" t="s">
        <v>84</v>
      </c>
      <c r="I6" s="15" t="s">
        <v>18</v>
      </c>
      <c r="J6" s="16" t="s">
        <v>16</v>
      </c>
      <c r="K6" s="14" t="s">
        <v>17</v>
      </c>
      <c r="L6" s="14" t="s">
        <v>18</v>
      </c>
      <c r="M6" s="14" t="s">
        <v>85</v>
      </c>
      <c r="N6" s="14" t="s">
        <v>86</v>
      </c>
      <c r="O6" s="33" t="s">
        <v>18</v>
      </c>
      <c r="P6" s="142"/>
    </row>
    <row r="7" spans="2:16" ht="17.100000000000001" customHeight="1">
      <c r="B7" s="8"/>
      <c r="C7" s="9"/>
      <c r="D7" s="34"/>
      <c r="E7" s="34"/>
      <c r="F7" s="34"/>
      <c r="G7" s="34"/>
      <c r="H7" s="34"/>
      <c r="I7" s="35"/>
      <c r="J7" s="8"/>
      <c r="K7" s="34"/>
      <c r="L7" s="34"/>
      <c r="M7" s="34"/>
      <c r="N7" s="34"/>
      <c r="O7" s="36"/>
      <c r="P7" s="142"/>
    </row>
    <row r="8" spans="2:16" ht="30" customHeight="1">
      <c r="B8" s="10" t="s">
        <v>21</v>
      </c>
      <c r="C8" s="9" t="s">
        <v>22</v>
      </c>
      <c r="D8" s="77">
        <v>28908</v>
      </c>
      <c r="E8" s="77">
        <v>33636</v>
      </c>
      <c r="F8" s="77">
        <v>305400079</v>
      </c>
      <c r="G8" s="77">
        <v>943</v>
      </c>
      <c r="H8" s="77">
        <v>28468</v>
      </c>
      <c r="I8" s="103">
        <v>19289268</v>
      </c>
      <c r="J8" s="108">
        <v>54</v>
      </c>
      <c r="K8" s="77">
        <v>243</v>
      </c>
      <c r="L8" s="77">
        <v>3008330</v>
      </c>
      <c r="M8" s="77">
        <v>78748</v>
      </c>
      <c r="N8" s="77">
        <v>89164</v>
      </c>
      <c r="O8" s="78">
        <v>1830156843</v>
      </c>
      <c r="P8" s="142"/>
    </row>
    <row r="9" spans="2:16" ht="30" customHeight="1">
      <c r="B9" s="10" t="s">
        <v>23</v>
      </c>
      <c r="C9" s="9" t="s">
        <v>22</v>
      </c>
      <c r="D9" s="77">
        <v>30521</v>
      </c>
      <c r="E9" s="77">
        <v>35788</v>
      </c>
      <c r="F9" s="77">
        <v>321722620</v>
      </c>
      <c r="G9" s="77">
        <v>1023</v>
      </c>
      <c r="H9" s="77">
        <v>33445</v>
      </c>
      <c r="I9" s="103">
        <v>22565751</v>
      </c>
      <c r="J9" s="108">
        <v>69</v>
      </c>
      <c r="K9" s="77">
        <v>513</v>
      </c>
      <c r="L9" s="77">
        <v>6146390</v>
      </c>
      <c r="M9" s="77">
        <v>80376</v>
      </c>
      <c r="N9" s="77">
        <v>89434</v>
      </c>
      <c r="O9" s="78">
        <v>1852893927</v>
      </c>
      <c r="P9" s="142"/>
    </row>
    <row r="10" spans="2:16" ht="30" customHeight="1">
      <c r="B10" s="10" t="s">
        <v>24</v>
      </c>
      <c r="C10" s="9" t="s">
        <v>22</v>
      </c>
      <c r="D10" s="38">
        <f>SUM(D11:D12)</f>
        <v>29530</v>
      </c>
      <c r="E10" s="38">
        <f t="shared" ref="E10:O10" si="0">SUM(E11:E12)</f>
        <v>34516</v>
      </c>
      <c r="F10" s="38">
        <f t="shared" si="0"/>
        <v>327211536</v>
      </c>
      <c r="G10" s="38">
        <f t="shared" si="0"/>
        <v>954</v>
      </c>
      <c r="H10" s="38">
        <f t="shared" si="0"/>
        <v>31329</v>
      </c>
      <c r="I10" s="39">
        <f t="shared" si="0"/>
        <v>21695324</v>
      </c>
      <c r="J10" s="80">
        <f t="shared" si="0"/>
        <v>99</v>
      </c>
      <c r="K10" s="38">
        <f t="shared" si="0"/>
        <v>924</v>
      </c>
      <c r="L10" s="38">
        <f t="shared" si="0"/>
        <v>11853370</v>
      </c>
      <c r="M10" s="38">
        <f t="shared" si="0"/>
        <v>77937</v>
      </c>
      <c r="N10" s="38">
        <f t="shared" si="0"/>
        <v>85988</v>
      </c>
      <c r="O10" s="41">
        <f t="shared" si="0"/>
        <v>1833971425</v>
      </c>
      <c r="P10" s="142"/>
    </row>
    <row r="11" spans="2:16" ht="30" customHeight="1">
      <c r="B11" s="10" t="s">
        <v>115</v>
      </c>
      <c r="C11" s="9" t="s">
        <v>26</v>
      </c>
      <c r="D11" s="38">
        <f t="shared" ref="D11:O11" si="1">SUM(D13:D32)</f>
        <v>26816</v>
      </c>
      <c r="E11" s="38">
        <f t="shared" si="1"/>
        <v>31336</v>
      </c>
      <c r="F11" s="38">
        <f t="shared" si="1"/>
        <v>284580506</v>
      </c>
      <c r="G11" s="38">
        <f t="shared" si="1"/>
        <v>889</v>
      </c>
      <c r="H11" s="38">
        <f t="shared" si="1"/>
        <v>29571</v>
      </c>
      <c r="I11" s="39">
        <f t="shared" si="1"/>
        <v>20454379</v>
      </c>
      <c r="J11" s="80">
        <f t="shared" si="1"/>
        <v>96</v>
      </c>
      <c r="K11" s="38">
        <f t="shared" si="1"/>
        <v>869</v>
      </c>
      <c r="L11" s="38">
        <f t="shared" si="1"/>
        <v>11177880</v>
      </c>
      <c r="M11" s="38">
        <f t="shared" si="1"/>
        <v>70872</v>
      </c>
      <c r="N11" s="38">
        <f t="shared" si="1"/>
        <v>78852</v>
      </c>
      <c r="O11" s="41">
        <f t="shared" si="1"/>
        <v>1653488840</v>
      </c>
      <c r="P11" s="142"/>
    </row>
    <row r="12" spans="2:16" ht="30" customHeight="1">
      <c r="B12" s="16" t="s">
        <v>27</v>
      </c>
      <c r="C12" s="14" t="s">
        <v>26</v>
      </c>
      <c r="D12" s="42">
        <f>SUM(D33:D35)</f>
        <v>2714</v>
      </c>
      <c r="E12" s="42">
        <f t="shared" ref="E12:O12" si="2">SUM(E33:E35)</f>
        <v>3180</v>
      </c>
      <c r="F12" s="42">
        <f t="shared" si="2"/>
        <v>42631030</v>
      </c>
      <c r="G12" s="42">
        <f t="shared" si="2"/>
        <v>65</v>
      </c>
      <c r="H12" s="42">
        <f t="shared" si="2"/>
        <v>1758</v>
      </c>
      <c r="I12" s="43">
        <f t="shared" si="2"/>
        <v>1240945</v>
      </c>
      <c r="J12" s="84">
        <f t="shared" si="2"/>
        <v>3</v>
      </c>
      <c r="K12" s="82">
        <f t="shared" si="2"/>
        <v>55</v>
      </c>
      <c r="L12" s="86">
        <f t="shared" si="2"/>
        <v>675490</v>
      </c>
      <c r="M12" s="42">
        <f t="shared" si="2"/>
        <v>7065</v>
      </c>
      <c r="N12" s="42">
        <f t="shared" si="2"/>
        <v>7136</v>
      </c>
      <c r="O12" s="105">
        <f t="shared" si="2"/>
        <v>180482585</v>
      </c>
      <c r="P12" s="143"/>
    </row>
    <row r="13" spans="2:16" ht="30" customHeight="1">
      <c r="B13" s="20">
        <v>41001</v>
      </c>
      <c r="C13" s="21" t="s">
        <v>28</v>
      </c>
      <c r="D13" s="45">
        <v>8454</v>
      </c>
      <c r="E13" s="45">
        <v>9989</v>
      </c>
      <c r="F13" s="45">
        <v>87313694</v>
      </c>
      <c r="G13" s="45">
        <v>282</v>
      </c>
      <c r="H13" s="45">
        <v>9988</v>
      </c>
      <c r="I13" s="47">
        <v>6861965</v>
      </c>
      <c r="J13" s="48">
        <v>22</v>
      </c>
      <c r="K13" s="45">
        <v>195</v>
      </c>
      <c r="L13" s="49">
        <v>2250730</v>
      </c>
      <c r="M13" s="50">
        <f>'９表１１'!M13+'９表１２'!D13+'９表１２'!J13</f>
        <v>22008</v>
      </c>
      <c r="N13" s="50">
        <f>'９表１１'!N13+K13</f>
        <v>24573</v>
      </c>
      <c r="O13" s="51">
        <f>'９表１１'!O13+'９表１２'!F13+I13+'９表１２'!L13</f>
        <v>502673643</v>
      </c>
      <c r="P13" s="22" t="s">
        <v>29</v>
      </c>
    </row>
    <row r="14" spans="2:16" ht="30" customHeight="1">
      <c r="B14" s="8">
        <v>41002</v>
      </c>
      <c r="C14" s="23" t="s">
        <v>30</v>
      </c>
      <c r="D14" s="37">
        <v>3374</v>
      </c>
      <c r="E14" s="37">
        <v>4001</v>
      </c>
      <c r="F14" s="37">
        <v>37401480</v>
      </c>
      <c r="G14" s="37">
        <v>97</v>
      </c>
      <c r="H14" s="37">
        <v>3071</v>
      </c>
      <c r="I14" s="18">
        <v>2163440</v>
      </c>
      <c r="J14" s="53">
        <v>15</v>
      </c>
      <c r="K14" s="37">
        <v>60</v>
      </c>
      <c r="L14" s="49">
        <v>629150</v>
      </c>
      <c r="M14" s="54">
        <f>'９表１１'!M14+'９表１２'!D14+'９表１２'!J14</f>
        <v>8814</v>
      </c>
      <c r="N14" s="54">
        <f>'９表１１'!N14+K14</f>
        <v>9574</v>
      </c>
      <c r="O14" s="55">
        <f>'９表１１'!O14+'９表１２'!F14+I14+'９表１２'!L14</f>
        <v>204238270</v>
      </c>
      <c r="P14" s="22" t="s">
        <v>31</v>
      </c>
    </row>
    <row r="15" spans="2:16" ht="30" customHeight="1">
      <c r="B15" s="8">
        <v>41003</v>
      </c>
      <c r="C15" s="23" t="s">
        <v>32</v>
      </c>
      <c r="D15" s="37">
        <v>1927</v>
      </c>
      <c r="E15" s="37">
        <v>2283</v>
      </c>
      <c r="F15" s="37">
        <v>19086806</v>
      </c>
      <c r="G15" s="37">
        <v>76</v>
      </c>
      <c r="H15" s="37">
        <v>2316</v>
      </c>
      <c r="I15" s="18">
        <v>1705245</v>
      </c>
      <c r="J15" s="53">
        <v>19</v>
      </c>
      <c r="K15" s="37">
        <v>358</v>
      </c>
      <c r="L15" s="49">
        <v>5488290</v>
      </c>
      <c r="M15" s="54">
        <f>'９表１１'!M15+'９表１２'!D15+'９表１２'!J15</f>
        <v>5307</v>
      </c>
      <c r="N15" s="54">
        <f>'９表１１'!N15+K15</f>
        <v>6510</v>
      </c>
      <c r="O15" s="55">
        <f>'９表１１'!O15+'９表１２'!F15+I15+'９表１２'!L15</f>
        <v>131783102</v>
      </c>
      <c r="P15" s="22" t="s">
        <v>33</v>
      </c>
    </row>
    <row r="16" spans="2:16" ht="30" customHeight="1">
      <c r="B16" s="8">
        <v>41004</v>
      </c>
      <c r="C16" s="23" t="s">
        <v>34</v>
      </c>
      <c r="D16" s="37">
        <v>466</v>
      </c>
      <c r="E16" s="37">
        <v>528</v>
      </c>
      <c r="F16" s="37">
        <v>6259360</v>
      </c>
      <c r="G16" s="37">
        <v>13</v>
      </c>
      <c r="H16" s="37">
        <v>133</v>
      </c>
      <c r="I16" s="18">
        <v>90880</v>
      </c>
      <c r="J16" s="53">
        <v>0</v>
      </c>
      <c r="K16" s="37">
        <v>0</v>
      </c>
      <c r="L16" s="49">
        <v>0</v>
      </c>
      <c r="M16" s="54">
        <f>'９表１１'!M16+'９表１２'!D16+'９表１２'!J16</f>
        <v>1317</v>
      </c>
      <c r="N16" s="54">
        <f>'９表１１'!N16+K16</f>
        <v>1472</v>
      </c>
      <c r="O16" s="55">
        <f>'９表１１'!O16+'９表１２'!F16+I16+'９表１２'!L16</f>
        <v>42481000</v>
      </c>
      <c r="P16" s="22" t="s">
        <v>35</v>
      </c>
    </row>
    <row r="17" spans="2:16" ht="30" customHeight="1">
      <c r="B17" s="8">
        <v>41005</v>
      </c>
      <c r="C17" s="23" t="s">
        <v>36</v>
      </c>
      <c r="D17" s="37">
        <v>1781</v>
      </c>
      <c r="E17" s="37">
        <v>2036</v>
      </c>
      <c r="F17" s="37">
        <v>18845460</v>
      </c>
      <c r="G17" s="37">
        <v>69</v>
      </c>
      <c r="H17" s="37">
        <v>1798</v>
      </c>
      <c r="I17" s="18">
        <v>1237177</v>
      </c>
      <c r="J17" s="53">
        <v>6</v>
      </c>
      <c r="K17" s="37">
        <v>27</v>
      </c>
      <c r="L17" s="49">
        <v>309580</v>
      </c>
      <c r="M17" s="54">
        <f>'９表１１'!M17+'９表１２'!D17+'９表１２'!J17</f>
        <v>4859</v>
      </c>
      <c r="N17" s="54">
        <f>'９表１１'!N17+K17</f>
        <v>5245</v>
      </c>
      <c r="O17" s="55">
        <f>'９表１１'!O17+'９表１２'!F17+I17+'９表１２'!L17</f>
        <v>130324937</v>
      </c>
      <c r="P17" s="22" t="s">
        <v>37</v>
      </c>
    </row>
    <row r="18" spans="2:16" ht="30" customHeight="1">
      <c r="B18" s="8">
        <v>41006</v>
      </c>
      <c r="C18" s="23" t="s">
        <v>38</v>
      </c>
      <c r="D18" s="37">
        <v>1193</v>
      </c>
      <c r="E18" s="37">
        <v>1333</v>
      </c>
      <c r="F18" s="37">
        <v>8298880</v>
      </c>
      <c r="G18" s="37">
        <v>10</v>
      </c>
      <c r="H18" s="37">
        <v>211</v>
      </c>
      <c r="I18" s="18">
        <v>142300</v>
      </c>
      <c r="J18" s="53">
        <v>0</v>
      </c>
      <c r="K18" s="37">
        <v>0</v>
      </c>
      <c r="L18" s="49">
        <v>0</v>
      </c>
      <c r="M18" s="54">
        <f>'９表１１'!M18+'９表１２'!D18+'９表１２'!J18</f>
        <v>2884</v>
      </c>
      <c r="N18" s="54">
        <f>'９表１１'!N18+K18</f>
        <v>2643</v>
      </c>
      <c r="O18" s="55">
        <f>'９表１１'!O18+'９表１２'!F18+I18+'９表１２'!L18</f>
        <v>37622601</v>
      </c>
      <c r="P18" s="22" t="s">
        <v>39</v>
      </c>
    </row>
    <row r="19" spans="2:16" ht="30" customHeight="1">
      <c r="B19" s="8">
        <v>41007</v>
      </c>
      <c r="C19" s="23" t="s">
        <v>40</v>
      </c>
      <c r="D19" s="37">
        <v>965</v>
      </c>
      <c r="E19" s="37">
        <v>1113</v>
      </c>
      <c r="F19" s="37">
        <v>11719260</v>
      </c>
      <c r="G19" s="37">
        <v>37</v>
      </c>
      <c r="H19" s="37">
        <v>962</v>
      </c>
      <c r="I19" s="18">
        <v>672049</v>
      </c>
      <c r="J19" s="53">
        <v>0</v>
      </c>
      <c r="K19" s="37">
        <v>0</v>
      </c>
      <c r="L19" s="49">
        <v>0</v>
      </c>
      <c r="M19" s="54">
        <f>'９表１１'!M19+'９表１２'!D19+'９表１２'!J19</f>
        <v>2617</v>
      </c>
      <c r="N19" s="54">
        <f>'９表１１'!N19+K19</f>
        <v>2704</v>
      </c>
      <c r="O19" s="55">
        <f>'９表１１'!O19+'９表１２'!F19+I19+'９表１２'!L19</f>
        <v>64797029</v>
      </c>
      <c r="P19" s="22" t="s">
        <v>41</v>
      </c>
    </row>
    <row r="20" spans="2:16" ht="30" customHeight="1">
      <c r="B20" s="8">
        <v>41025</v>
      </c>
      <c r="C20" s="23" t="s">
        <v>116</v>
      </c>
      <c r="D20" s="37">
        <v>1259</v>
      </c>
      <c r="E20" s="37">
        <v>1471</v>
      </c>
      <c r="F20" s="37">
        <v>14454010</v>
      </c>
      <c r="G20" s="37">
        <v>47</v>
      </c>
      <c r="H20" s="37">
        <v>2141</v>
      </c>
      <c r="I20" s="18">
        <v>1423016</v>
      </c>
      <c r="J20" s="53">
        <v>0</v>
      </c>
      <c r="K20" s="37">
        <v>0</v>
      </c>
      <c r="L20" s="49">
        <v>0</v>
      </c>
      <c r="M20" s="54">
        <f>'９表１１'!M20+'９表１２'!D20+'９表１２'!J20</f>
        <v>3251</v>
      </c>
      <c r="N20" s="54">
        <f>'９表１１'!N20+K20</f>
        <v>3686</v>
      </c>
      <c r="O20" s="55">
        <f>'９表１１'!O20+'９表１２'!F20+I20+'９表１２'!L20</f>
        <v>74165776</v>
      </c>
      <c r="P20" s="22" t="s">
        <v>43</v>
      </c>
    </row>
    <row r="21" spans="2:16" ht="30" customHeight="1">
      <c r="B21" s="8">
        <v>41048</v>
      </c>
      <c r="C21" s="23" t="s">
        <v>117</v>
      </c>
      <c r="D21" s="37">
        <v>624</v>
      </c>
      <c r="E21" s="37">
        <v>739</v>
      </c>
      <c r="F21" s="37">
        <v>11073140</v>
      </c>
      <c r="G21" s="37">
        <v>32</v>
      </c>
      <c r="H21" s="37">
        <v>1000</v>
      </c>
      <c r="I21" s="18">
        <v>682508</v>
      </c>
      <c r="J21" s="53">
        <v>0</v>
      </c>
      <c r="K21" s="37">
        <v>0</v>
      </c>
      <c r="L21" s="49">
        <v>0</v>
      </c>
      <c r="M21" s="54">
        <f>'９表１１'!M21+'９表１２'!D21+'９表１２'!J21</f>
        <v>1585</v>
      </c>
      <c r="N21" s="54">
        <f>'９表１１'!N21+K21</f>
        <v>1716</v>
      </c>
      <c r="O21" s="55">
        <f>'９表１１'!O21+'９表１２'!F21+I21+'９表１２'!L21</f>
        <v>56058008</v>
      </c>
      <c r="P21" s="22" t="s">
        <v>45</v>
      </c>
    </row>
    <row r="22" spans="2:16" ht="30" customHeight="1">
      <c r="B22" s="8">
        <v>41014</v>
      </c>
      <c r="C22" s="23" t="s">
        <v>118</v>
      </c>
      <c r="D22" s="37">
        <v>1075</v>
      </c>
      <c r="E22" s="37">
        <v>1337</v>
      </c>
      <c r="F22" s="37">
        <v>10959170</v>
      </c>
      <c r="G22" s="37">
        <v>33</v>
      </c>
      <c r="H22" s="37">
        <v>774</v>
      </c>
      <c r="I22" s="18">
        <v>524388</v>
      </c>
      <c r="J22" s="53">
        <v>0</v>
      </c>
      <c r="K22" s="37">
        <v>0</v>
      </c>
      <c r="L22" s="49">
        <v>0</v>
      </c>
      <c r="M22" s="54">
        <f>'９表１１'!M22+'９表１２'!D22+'９表１２'!J22</f>
        <v>2988</v>
      </c>
      <c r="N22" s="54">
        <f>'９表１１'!N22+K22</f>
        <v>3822</v>
      </c>
      <c r="O22" s="55">
        <f>'９表１１'!O22+'９表１２'!F22+I22+'９表１２'!L22</f>
        <v>69230128</v>
      </c>
      <c r="P22" s="22" t="s">
        <v>47</v>
      </c>
    </row>
    <row r="23" spans="2:16" ht="30" customHeight="1">
      <c r="B23" s="8">
        <v>41016</v>
      </c>
      <c r="C23" s="23" t="s">
        <v>119</v>
      </c>
      <c r="D23" s="37">
        <v>325</v>
      </c>
      <c r="E23" s="37">
        <v>351</v>
      </c>
      <c r="F23" s="37">
        <v>2494420</v>
      </c>
      <c r="G23" s="37">
        <v>18</v>
      </c>
      <c r="H23" s="37">
        <v>931</v>
      </c>
      <c r="I23" s="18">
        <v>634534</v>
      </c>
      <c r="J23" s="53">
        <v>0</v>
      </c>
      <c r="K23" s="37">
        <v>0</v>
      </c>
      <c r="L23" s="49">
        <v>0</v>
      </c>
      <c r="M23" s="54">
        <f>'９表１１'!M23+'９表１２'!D23+'９表１２'!J23</f>
        <v>905</v>
      </c>
      <c r="N23" s="54">
        <f>'９表１１'!N23+K23</f>
        <v>1150</v>
      </c>
      <c r="O23" s="55">
        <f>'９表１１'!O23+'９表１２'!F23+I23+'９表１２'!L23</f>
        <v>21862994</v>
      </c>
      <c r="P23" s="22" t="s">
        <v>49</v>
      </c>
    </row>
    <row r="24" spans="2:16" ht="30" customHeight="1">
      <c r="B24" s="8">
        <v>41020</v>
      </c>
      <c r="C24" s="23" t="s">
        <v>50</v>
      </c>
      <c r="D24" s="37">
        <v>979</v>
      </c>
      <c r="E24" s="37">
        <v>1167</v>
      </c>
      <c r="F24" s="37">
        <v>13429690</v>
      </c>
      <c r="G24" s="37">
        <v>36</v>
      </c>
      <c r="H24" s="37">
        <v>1350</v>
      </c>
      <c r="I24" s="18">
        <v>940068</v>
      </c>
      <c r="J24" s="53">
        <v>0</v>
      </c>
      <c r="K24" s="37">
        <v>0</v>
      </c>
      <c r="L24" s="49">
        <v>0</v>
      </c>
      <c r="M24" s="54">
        <f>'９表１１'!M24+'９表１２'!D24+'９表１２'!J24</f>
        <v>2611</v>
      </c>
      <c r="N24" s="54">
        <f>'９表１１'!N24+K24</f>
        <v>2982</v>
      </c>
      <c r="O24" s="55">
        <f>'９表１１'!O24+'９表１２'!F24+I24+'９表１２'!L24</f>
        <v>70389378</v>
      </c>
      <c r="P24" s="22" t="s">
        <v>51</v>
      </c>
    </row>
    <row r="25" spans="2:16" ht="30" customHeight="1">
      <c r="B25" s="8">
        <v>41024</v>
      </c>
      <c r="C25" s="23" t="s">
        <v>52</v>
      </c>
      <c r="D25" s="37">
        <v>224</v>
      </c>
      <c r="E25" s="52">
        <v>261</v>
      </c>
      <c r="F25" s="52">
        <v>1898880</v>
      </c>
      <c r="G25" s="52">
        <v>8</v>
      </c>
      <c r="H25" s="52">
        <v>437</v>
      </c>
      <c r="I25" s="18">
        <v>305780</v>
      </c>
      <c r="J25" s="53">
        <v>0</v>
      </c>
      <c r="K25" s="52">
        <v>0</v>
      </c>
      <c r="L25" s="49">
        <v>0</v>
      </c>
      <c r="M25" s="54">
        <f>'９表１１'!M25+'９表１２'!D25+'９表１２'!J25</f>
        <v>605</v>
      </c>
      <c r="N25" s="54">
        <f>'９表１１'!N25+K25</f>
        <v>663</v>
      </c>
      <c r="O25" s="55">
        <f>'９表１１'!O25+'９表１２'!F25+I25+'９表１２'!L25</f>
        <v>11919540</v>
      </c>
      <c r="P25" s="22" t="s">
        <v>53</v>
      </c>
    </row>
    <row r="26" spans="2:16" ht="30" customHeight="1">
      <c r="B26" s="8">
        <v>41021</v>
      </c>
      <c r="C26" s="23" t="s">
        <v>120</v>
      </c>
      <c r="D26" s="37">
        <v>946</v>
      </c>
      <c r="E26" s="52">
        <v>1082</v>
      </c>
      <c r="F26" s="52">
        <v>8809680</v>
      </c>
      <c r="G26" s="52">
        <v>45</v>
      </c>
      <c r="H26" s="52">
        <v>1937</v>
      </c>
      <c r="I26" s="18">
        <v>1367203</v>
      </c>
      <c r="J26" s="53">
        <v>31</v>
      </c>
      <c r="K26" s="52">
        <v>209</v>
      </c>
      <c r="L26" s="49">
        <v>2147350</v>
      </c>
      <c r="M26" s="54">
        <f>'９表１１'!M26+'９表１２'!D26+'９表１２'!J26</f>
        <v>2603</v>
      </c>
      <c r="N26" s="54">
        <f>'９表１１'!N26+K26</f>
        <v>3365</v>
      </c>
      <c r="O26" s="55">
        <f>'９表１１'!O26+'９表１２'!F26+I26+'９表１２'!L26</f>
        <v>69860872</v>
      </c>
      <c r="P26" s="22" t="s">
        <v>55</v>
      </c>
    </row>
    <row r="27" spans="2:16" ht="30" customHeight="1">
      <c r="B27" s="8">
        <v>41035</v>
      </c>
      <c r="C27" s="23" t="s">
        <v>56</v>
      </c>
      <c r="D27" s="37">
        <v>213</v>
      </c>
      <c r="E27" s="52">
        <v>243</v>
      </c>
      <c r="F27" s="52">
        <v>1789760</v>
      </c>
      <c r="G27" s="52">
        <v>11</v>
      </c>
      <c r="H27" s="52">
        <v>386</v>
      </c>
      <c r="I27" s="18">
        <v>261815</v>
      </c>
      <c r="J27" s="53">
        <v>1</v>
      </c>
      <c r="K27" s="52">
        <v>8</v>
      </c>
      <c r="L27" s="49">
        <v>155340</v>
      </c>
      <c r="M27" s="54">
        <f>'９表１１'!M27+'９表１２'!D27+'９表１２'!J27</f>
        <v>511</v>
      </c>
      <c r="N27" s="54">
        <f>'９表１１'!N27+K27</f>
        <v>574</v>
      </c>
      <c r="O27" s="55">
        <f>'９表１１'!O27+'９表１２'!F27+I27+'９表１２'!L27</f>
        <v>22602785</v>
      </c>
      <c r="P27" s="22" t="s">
        <v>57</v>
      </c>
    </row>
    <row r="28" spans="2:16" ht="30" customHeight="1">
      <c r="B28" s="8">
        <v>41038</v>
      </c>
      <c r="C28" s="23" t="s">
        <v>58</v>
      </c>
      <c r="D28" s="37">
        <v>560</v>
      </c>
      <c r="E28" s="37">
        <v>653</v>
      </c>
      <c r="F28" s="37">
        <v>4113380</v>
      </c>
      <c r="G28" s="37">
        <v>7</v>
      </c>
      <c r="H28" s="37">
        <v>150</v>
      </c>
      <c r="I28" s="18">
        <v>103854</v>
      </c>
      <c r="J28" s="53">
        <v>0</v>
      </c>
      <c r="K28" s="52">
        <v>0</v>
      </c>
      <c r="L28" s="49">
        <v>0</v>
      </c>
      <c r="M28" s="54">
        <f>'９表１１'!M28+'９表１２'!D28+'９表１２'!J28</f>
        <v>1377</v>
      </c>
      <c r="N28" s="54">
        <f>'９表１１'!N28+K28</f>
        <v>1265</v>
      </c>
      <c r="O28" s="55">
        <f>'９表１１'!O28+'９表１２'!F28+I28+'９表１２'!L28</f>
        <v>18644424</v>
      </c>
      <c r="P28" s="22" t="s">
        <v>59</v>
      </c>
    </row>
    <row r="29" spans="2:16" ht="30" customHeight="1">
      <c r="B29" s="8">
        <v>41042</v>
      </c>
      <c r="C29" s="9" t="s">
        <v>60</v>
      </c>
      <c r="D29" s="37">
        <v>162</v>
      </c>
      <c r="E29" s="37">
        <v>188</v>
      </c>
      <c r="F29" s="37">
        <v>1640690</v>
      </c>
      <c r="G29" s="37">
        <v>0</v>
      </c>
      <c r="H29" s="37">
        <v>0</v>
      </c>
      <c r="I29" s="18">
        <v>0</v>
      </c>
      <c r="J29" s="53">
        <v>0</v>
      </c>
      <c r="K29" s="52">
        <v>0</v>
      </c>
      <c r="L29" s="49">
        <v>0</v>
      </c>
      <c r="M29" s="54">
        <f>'９表１１'!M29+'９表１２'!D29+'９表１２'!J29</f>
        <v>383</v>
      </c>
      <c r="N29" s="54">
        <f>'９表１１'!N29+K29</f>
        <v>312</v>
      </c>
      <c r="O29" s="55">
        <f>'９表１１'!O29+'９表１２'!F29+I29+'９表１２'!L29</f>
        <v>4161050</v>
      </c>
      <c r="P29" s="22" t="s">
        <v>61</v>
      </c>
    </row>
    <row r="30" spans="2:16" ht="30" customHeight="1">
      <c r="B30" s="8">
        <v>41043</v>
      </c>
      <c r="C30" s="23" t="s">
        <v>62</v>
      </c>
      <c r="D30" s="37">
        <v>403</v>
      </c>
      <c r="E30" s="37">
        <v>446</v>
      </c>
      <c r="F30" s="37">
        <v>3270160</v>
      </c>
      <c r="G30" s="37">
        <v>8</v>
      </c>
      <c r="H30" s="37">
        <v>105</v>
      </c>
      <c r="I30" s="18">
        <v>60526</v>
      </c>
      <c r="J30" s="53">
        <v>0</v>
      </c>
      <c r="K30" s="52">
        <v>0</v>
      </c>
      <c r="L30" s="49">
        <v>0</v>
      </c>
      <c r="M30" s="54">
        <f>'９表１１'!M30+'９表１２'!D30+'９表１２'!J30</f>
        <v>993</v>
      </c>
      <c r="N30" s="54">
        <f>'９表１１'!N30+K30</f>
        <v>847</v>
      </c>
      <c r="O30" s="55">
        <f>'９表１１'!O30+'９表１２'!F30+I30+'９表１２'!L30</f>
        <v>12809186</v>
      </c>
      <c r="P30" s="22" t="s">
        <v>63</v>
      </c>
    </row>
    <row r="31" spans="2:16" ht="30" customHeight="1">
      <c r="B31" s="8">
        <v>41044</v>
      </c>
      <c r="C31" s="23" t="s">
        <v>64</v>
      </c>
      <c r="D31" s="37">
        <v>1688</v>
      </c>
      <c r="E31" s="37">
        <v>1897</v>
      </c>
      <c r="F31" s="37">
        <v>19827556</v>
      </c>
      <c r="G31" s="37">
        <v>54</v>
      </c>
      <c r="H31" s="37">
        <v>1772</v>
      </c>
      <c r="I31" s="18">
        <v>1202665</v>
      </c>
      <c r="J31" s="53">
        <v>2</v>
      </c>
      <c r="K31" s="52">
        <v>12</v>
      </c>
      <c r="L31" s="49">
        <v>197440</v>
      </c>
      <c r="M31" s="54">
        <f>'９表１１'!M31+'９表１２'!D31+'９表１２'!J31</f>
        <v>4675</v>
      </c>
      <c r="N31" s="54">
        <f>'９表１１'!N31+K31</f>
        <v>5090</v>
      </c>
      <c r="O31" s="55">
        <f>'９表１１'!O31+'９表１２'!F31+I31+'９表１２'!L31</f>
        <v>97909851</v>
      </c>
      <c r="P31" s="22" t="s">
        <v>65</v>
      </c>
    </row>
    <row r="32" spans="2:16" ht="30" customHeight="1">
      <c r="B32" s="24">
        <v>41047</v>
      </c>
      <c r="C32" s="90" t="s">
        <v>66</v>
      </c>
      <c r="D32" s="56">
        <v>198</v>
      </c>
      <c r="E32" s="56">
        <v>218</v>
      </c>
      <c r="F32" s="37">
        <v>1895030</v>
      </c>
      <c r="G32" s="56">
        <v>6</v>
      </c>
      <c r="H32" s="37">
        <v>109</v>
      </c>
      <c r="I32" s="57">
        <v>74966</v>
      </c>
      <c r="J32" s="58">
        <v>0</v>
      </c>
      <c r="K32" s="52">
        <v>0</v>
      </c>
      <c r="L32" s="56">
        <v>0</v>
      </c>
      <c r="M32" s="59">
        <f>'９表１１'!M32+'９表１２'!D32+'９表１２'!J32</f>
        <v>579</v>
      </c>
      <c r="N32" s="59">
        <f>'９表１１'!N32+K32</f>
        <v>659</v>
      </c>
      <c r="O32" s="60">
        <f>'９表１１'!O32+'９表１２'!F32+I32+'９表１２'!L32</f>
        <v>9954266</v>
      </c>
      <c r="P32" s="26" t="s">
        <v>67</v>
      </c>
    </row>
    <row r="33" spans="2:16" ht="30" customHeight="1">
      <c r="B33" s="8">
        <v>41301</v>
      </c>
      <c r="C33" s="27" t="s">
        <v>68</v>
      </c>
      <c r="D33" s="61">
        <v>743</v>
      </c>
      <c r="E33" s="37">
        <v>905</v>
      </c>
      <c r="F33" s="61">
        <v>15731130</v>
      </c>
      <c r="G33" s="37">
        <v>21</v>
      </c>
      <c r="H33" s="61">
        <v>411</v>
      </c>
      <c r="I33" s="18">
        <v>288200</v>
      </c>
      <c r="J33" s="63">
        <v>0</v>
      </c>
      <c r="K33" s="61">
        <v>0</v>
      </c>
      <c r="L33" s="49">
        <v>0</v>
      </c>
      <c r="M33" s="54">
        <f>'９表１１'!M33+'９表１２'!D33+'９表１２'!J33</f>
        <v>2188</v>
      </c>
      <c r="N33" s="54">
        <f>'９表１１'!N33+K33</f>
        <v>2433</v>
      </c>
      <c r="O33" s="55">
        <f>'９表１１'!O33+'９表１２'!F33+I33+'９表１２'!L33</f>
        <v>64674710</v>
      </c>
      <c r="P33" s="11" t="s">
        <v>69</v>
      </c>
    </row>
    <row r="34" spans="2:16" ht="30" customHeight="1">
      <c r="B34" s="8">
        <v>41302</v>
      </c>
      <c r="C34" s="23" t="s">
        <v>70</v>
      </c>
      <c r="D34" s="37">
        <v>408</v>
      </c>
      <c r="E34" s="37">
        <v>461</v>
      </c>
      <c r="F34" s="37">
        <v>4655100</v>
      </c>
      <c r="G34" s="37">
        <v>6</v>
      </c>
      <c r="H34" s="37">
        <v>31</v>
      </c>
      <c r="I34" s="18">
        <v>20800</v>
      </c>
      <c r="J34" s="53">
        <v>3</v>
      </c>
      <c r="K34" s="37">
        <v>55</v>
      </c>
      <c r="L34" s="49">
        <v>675490</v>
      </c>
      <c r="M34" s="54">
        <f>'９表１１'!M34+'９表１２'!D34+'９表１２'!J34</f>
        <v>1033</v>
      </c>
      <c r="N34" s="54">
        <f>'９表１１'!N34+K34</f>
        <v>1006</v>
      </c>
      <c r="O34" s="55">
        <f>'９表１１'!O34+'９表１２'!F34+I34+'９表１２'!L34</f>
        <v>25625380</v>
      </c>
      <c r="P34" s="11" t="s">
        <v>71</v>
      </c>
    </row>
    <row r="35" spans="2:16" ht="30" customHeight="1" thickBot="1">
      <c r="B35" s="28">
        <v>41303</v>
      </c>
      <c r="C35" s="29" t="s">
        <v>72</v>
      </c>
      <c r="D35" s="65">
        <v>1563</v>
      </c>
      <c r="E35" s="65">
        <v>1814</v>
      </c>
      <c r="F35" s="65">
        <v>22244800</v>
      </c>
      <c r="G35" s="65">
        <v>38</v>
      </c>
      <c r="H35" s="65">
        <v>1316</v>
      </c>
      <c r="I35" s="66">
        <v>931945</v>
      </c>
      <c r="J35" s="67">
        <v>0</v>
      </c>
      <c r="K35" s="65">
        <v>0</v>
      </c>
      <c r="L35" s="137">
        <v>0</v>
      </c>
      <c r="M35" s="68">
        <f>'９表１１'!M35+'９表１２'!D35+'９表１２'!J35</f>
        <v>3844</v>
      </c>
      <c r="N35" s="69">
        <f>'９表１１'!N35+K35</f>
        <v>3697</v>
      </c>
      <c r="O35" s="69">
        <f>'９表１１'!O35+'９表１２'!F35+I35+'９表１２'!L35</f>
        <v>90182495</v>
      </c>
      <c r="P35" s="70" t="s">
        <v>73</v>
      </c>
    </row>
    <row r="36" spans="2:16" ht="17.100000000000001" customHeight="1">
      <c r="D36" s="71"/>
      <c r="F36" s="71"/>
      <c r="G36" s="71"/>
      <c r="H36" s="71"/>
      <c r="I36" s="71"/>
      <c r="J36" s="71"/>
      <c r="L36" s="71"/>
    </row>
  </sheetData>
  <mergeCells count="7">
    <mergeCell ref="D2:I3"/>
    <mergeCell ref="J2:O3"/>
    <mergeCell ref="P2:P12"/>
    <mergeCell ref="D4:F4"/>
    <mergeCell ref="G4:I4"/>
    <mergeCell ref="J4:L4"/>
    <mergeCell ref="M4:O4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colBreaks count="1" manualBreakCount="1">
    <brk id="9" max="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8C3BE-4BC5-4390-A5FD-EC334BE19620}">
  <sheetPr>
    <tabColor theme="4"/>
  </sheetPr>
  <dimension ref="B1:Q36"/>
  <sheetViews>
    <sheetView showGridLines="0" view="pageBreakPreview" zoomScale="85" zoomScaleNormal="75" zoomScaleSheetLayoutView="85" workbookViewId="0">
      <pane xSplit="3" ySplit="12" topLeftCell="D13" activePane="bottomRight" state="frozen"/>
      <selection activeCell="D2" sqref="D2:O5"/>
      <selection pane="topRight" activeCell="D2" sqref="D2:O5"/>
      <selection pane="bottomLeft" activeCell="D2" sqref="D2:O5"/>
      <selection pane="bottomRight" activeCell="B4" sqref="B4"/>
    </sheetView>
  </sheetViews>
  <sheetFormatPr defaultColWidth="9.69921875" defaultRowHeight="17.100000000000001" customHeight="1"/>
  <cols>
    <col min="1" max="1" width="0.69921875" style="5" customWidth="1"/>
    <col min="2" max="3" width="11.3984375" style="5" customWidth="1"/>
    <col min="4" max="5" width="10.8984375" style="5" customWidth="1"/>
    <col min="6" max="6" width="11.796875" style="5" customWidth="1"/>
    <col min="7" max="7" width="10.8984375" style="5" customWidth="1"/>
    <col min="8" max="8" width="11.796875" style="5" customWidth="1"/>
    <col min="9" max="9" width="10.8984375" style="5" customWidth="1"/>
    <col min="10" max="10" width="11.796875" style="5" customWidth="1"/>
    <col min="11" max="11" width="13.19921875" style="5" customWidth="1"/>
    <col min="12" max="15" width="22.19921875" style="5" customWidth="1"/>
    <col min="16" max="16" width="5.09765625" style="5" customWidth="1"/>
    <col min="17" max="17" width="2.59765625" style="5" customWidth="1"/>
    <col min="18" max="250" width="9.69921875" style="5" customWidth="1"/>
    <col min="251" max="256" width="9.69921875" style="5"/>
    <col min="257" max="257" width="0.69921875" style="5" customWidth="1"/>
    <col min="258" max="259" width="11.3984375" style="5" customWidth="1"/>
    <col min="260" max="261" width="10.8984375" style="5" customWidth="1"/>
    <col min="262" max="262" width="11.796875" style="5" customWidth="1"/>
    <col min="263" max="263" width="10.8984375" style="5" customWidth="1"/>
    <col min="264" max="264" width="11.796875" style="5" customWidth="1"/>
    <col min="265" max="265" width="10.8984375" style="5" customWidth="1"/>
    <col min="266" max="266" width="11.796875" style="5" customWidth="1"/>
    <col min="267" max="267" width="13.19921875" style="5" customWidth="1"/>
    <col min="268" max="271" width="22.19921875" style="5" customWidth="1"/>
    <col min="272" max="272" width="5.09765625" style="5" customWidth="1"/>
    <col min="273" max="273" width="2.59765625" style="5" customWidth="1"/>
    <col min="274" max="512" width="9.69921875" style="5"/>
    <col min="513" max="513" width="0.69921875" style="5" customWidth="1"/>
    <col min="514" max="515" width="11.3984375" style="5" customWidth="1"/>
    <col min="516" max="517" width="10.8984375" style="5" customWidth="1"/>
    <col min="518" max="518" width="11.796875" style="5" customWidth="1"/>
    <col min="519" max="519" width="10.8984375" style="5" customWidth="1"/>
    <col min="520" max="520" width="11.796875" style="5" customWidth="1"/>
    <col min="521" max="521" width="10.8984375" style="5" customWidth="1"/>
    <col min="522" max="522" width="11.796875" style="5" customWidth="1"/>
    <col min="523" max="523" width="13.19921875" style="5" customWidth="1"/>
    <col min="524" max="527" width="22.19921875" style="5" customWidth="1"/>
    <col min="528" max="528" width="5.09765625" style="5" customWidth="1"/>
    <col min="529" max="529" width="2.59765625" style="5" customWidth="1"/>
    <col min="530" max="768" width="9.69921875" style="5"/>
    <col min="769" max="769" width="0.69921875" style="5" customWidth="1"/>
    <col min="770" max="771" width="11.3984375" style="5" customWidth="1"/>
    <col min="772" max="773" width="10.8984375" style="5" customWidth="1"/>
    <col min="774" max="774" width="11.796875" style="5" customWidth="1"/>
    <col min="775" max="775" width="10.8984375" style="5" customWidth="1"/>
    <col min="776" max="776" width="11.796875" style="5" customWidth="1"/>
    <col min="777" max="777" width="10.8984375" style="5" customWidth="1"/>
    <col min="778" max="778" width="11.796875" style="5" customWidth="1"/>
    <col min="779" max="779" width="13.19921875" style="5" customWidth="1"/>
    <col min="780" max="783" width="22.19921875" style="5" customWidth="1"/>
    <col min="784" max="784" width="5.09765625" style="5" customWidth="1"/>
    <col min="785" max="785" width="2.59765625" style="5" customWidth="1"/>
    <col min="786" max="1024" width="9.69921875" style="5"/>
    <col min="1025" max="1025" width="0.69921875" style="5" customWidth="1"/>
    <col min="1026" max="1027" width="11.3984375" style="5" customWidth="1"/>
    <col min="1028" max="1029" width="10.8984375" style="5" customWidth="1"/>
    <col min="1030" max="1030" width="11.796875" style="5" customWidth="1"/>
    <col min="1031" max="1031" width="10.8984375" style="5" customWidth="1"/>
    <col min="1032" max="1032" width="11.796875" style="5" customWidth="1"/>
    <col min="1033" max="1033" width="10.8984375" style="5" customWidth="1"/>
    <col min="1034" max="1034" width="11.796875" style="5" customWidth="1"/>
    <col min="1035" max="1035" width="13.19921875" style="5" customWidth="1"/>
    <col min="1036" max="1039" width="22.19921875" style="5" customWidth="1"/>
    <col min="1040" max="1040" width="5.09765625" style="5" customWidth="1"/>
    <col min="1041" max="1041" width="2.59765625" style="5" customWidth="1"/>
    <col min="1042" max="1280" width="9.69921875" style="5"/>
    <col min="1281" max="1281" width="0.69921875" style="5" customWidth="1"/>
    <col min="1282" max="1283" width="11.3984375" style="5" customWidth="1"/>
    <col min="1284" max="1285" width="10.8984375" style="5" customWidth="1"/>
    <col min="1286" max="1286" width="11.796875" style="5" customWidth="1"/>
    <col min="1287" max="1287" width="10.8984375" style="5" customWidth="1"/>
    <col min="1288" max="1288" width="11.796875" style="5" customWidth="1"/>
    <col min="1289" max="1289" width="10.8984375" style="5" customWidth="1"/>
    <col min="1290" max="1290" width="11.796875" style="5" customWidth="1"/>
    <col min="1291" max="1291" width="13.19921875" style="5" customWidth="1"/>
    <col min="1292" max="1295" width="22.19921875" style="5" customWidth="1"/>
    <col min="1296" max="1296" width="5.09765625" style="5" customWidth="1"/>
    <col min="1297" max="1297" width="2.59765625" style="5" customWidth="1"/>
    <col min="1298" max="1536" width="9.69921875" style="5"/>
    <col min="1537" max="1537" width="0.69921875" style="5" customWidth="1"/>
    <col min="1538" max="1539" width="11.3984375" style="5" customWidth="1"/>
    <col min="1540" max="1541" width="10.8984375" style="5" customWidth="1"/>
    <col min="1542" max="1542" width="11.796875" style="5" customWidth="1"/>
    <col min="1543" max="1543" width="10.8984375" style="5" customWidth="1"/>
    <col min="1544" max="1544" width="11.796875" style="5" customWidth="1"/>
    <col min="1545" max="1545" width="10.8984375" style="5" customWidth="1"/>
    <col min="1546" max="1546" width="11.796875" style="5" customWidth="1"/>
    <col min="1547" max="1547" width="13.19921875" style="5" customWidth="1"/>
    <col min="1548" max="1551" width="22.19921875" style="5" customWidth="1"/>
    <col min="1552" max="1552" width="5.09765625" style="5" customWidth="1"/>
    <col min="1553" max="1553" width="2.59765625" style="5" customWidth="1"/>
    <col min="1554" max="1792" width="9.69921875" style="5"/>
    <col min="1793" max="1793" width="0.69921875" style="5" customWidth="1"/>
    <col min="1794" max="1795" width="11.3984375" style="5" customWidth="1"/>
    <col min="1796" max="1797" width="10.8984375" style="5" customWidth="1"/>
    <col min="1798" max="1798" width="11.796875" style="5" customWidth="1"/>
    <col min="1799" max="1799" width="10.8984375" style="5" customWidth="1"/>
    <col min="1800" max="1800" width="11.796875" style="5" customWidth="1"/>
    <col min="1801" max="1801" width="10.8984375" style="5" customWidth="1"/>
    <col min="1802" max="1802" width="11.796875" style="5" customWidth="1"/>
    <col min="1803" max="1803" width="13.19921875" style="5" customWidth="1"/>
    <col min="1804" max="1807" width="22.19921875" style="5" customWidth="1"/>
    <col min="1808" max="1808" width="5.09765625" style="5" customWidth="1"/>
    <col min="1809" max="1809" width="2.59765625" style="5" customWidth="1"/>
    <col min="1810" max="2048" width="9.69921875" style="5"/>
    <col min="2049" max="2049" width="0.69921875" style="5" customWidth="1"/>
    <col min="2050" max="2051" width="11.3984375" style="5" customWidth="1"/>
    <col min="2052" max="2053" width="10.8984375" style="5" customWidth="1"/>
    <col min="2054" max="2054" width="11.796875" style="5" customWidth="1"/>
    <col min="2055" max="2055" width="10.8984375" style="5" customWidth="1"/>
    <col min="2056" max="2056" width="11.796875" style="5" customWidth="1"/>
    <col min="2057" max="2057" width="10.8984375" style="5" customWidth="1"/>
    <col min="2058" max="2058" width="11.796875" style="5" customWidth="1"/>
    <col min="2059" max="2059" width="13.19921875" style="5" customWidth="1"/>
    <col min="2060" max="2063" width="22.19921875" style="5" customWidth="1"/>
    <col min="2064" max="2064" width="5.09765625" style="5" customWidth="1"/>
    <col min="2065" max="2065" width="2.59765625" style="5" customWidth="1"/>
    <col min="2066" max="2304" width="9.69921875" style="5"/>
    <col min="2305" max="2305" width="0.69921875" style="5" customWidth="1"/>
    <col min="2306" max="2307" width="11.3984375" style="5" customWidth="1"/>
    <col min="2308" max="2309" width="10.8984375" style="5" customWidth="1"/>
    <col min="2310" max="2310" width="11.796875" style="5" customWidth="1"/>
    <col min="2311" max="2311" width="10.8984375" style="5" customWidth="1"/>
    <col min="2312" max="2312" width="11.796875" style="5" customWidth="1"/>
    <col min="2313" max="2313" width="10.8984375" style="5" customWidth="1"/>
    <col min="2314" max="2314" width="11.796875" style="5" customWidth="1"/>
    <col min="2315" max="2315" width="13.19921875" style="5" customWidth="1"/>
    <col min="2316" max="2319" width="22.19921875" style="5" customWidth="1"/>
    <col min="2320" max="2320" width="5.09765625" style="5" customWidth="1"/>
    <col min="2321" max="2321" width="2.59765625" style="5" customWidth="1"/>
    <col min="2322" max="2560" width="9.69921875" style="5"/>
    <col min="2561" max="2561" width="0.69921875" style="5" customWidth="1"/>
    <col min="2562" max="2563" width="11.3984375" style="5" customWidth="1"/>
    <col min="2564" max="2565" width="10.8984375" style="5" customWidth="1"/>
    <col min="2566" max="2566" width="11.796875" style="5" customWidth="1"/>
    <col min="2567" max="2567" width="10.8984375" style="5" customWidth="1"/>
    <col min="2568" max="2568" width="11.796875" style="5" customWidth="1"/>
    <col min="2569" max="2569" width="10.8984375" style="5" customWidth="1"/>
    <col min="2570" max="2570" width="11.796875" style="5" customWidth="1"/>
    <col min="2571" max="2571" width="13.19921875" style="5" customWidth="1"/>
    <col min="2572" max="2575" width="22.19921875" style="5" customWidth="1"/>
    <col min="2576" max="2576" width="5.09765625" style="5" customWidth="1"/>
    <col min="2577" max="2577" width="2.59765625" style="5" customWidth="1"/>
    <col min="2578" max="2816" width="9.69921875" style="5"/>
    <col min="2817" max="2817" width="0.69921875" style="5" customWidth="1"/>
    <col min="2818" max="2819" width="11.3984375" style="5" customWidth="1"/>
    <col min="2820" max="2821" width="10.8984375" style="5" customWidth="1"/>
    <col min="2822" max="2822" width="11.796875" style="5" customWidth="1"/>
    <col min="2823" max="2823" width="10.8984375" style="5" customWidth="1"/>
    <col min="2824" max="2824" width="11.796875" style="5" customWidth="1"/>
    <col min="2825" max="2825" width="10.8984375" style="5" customWidth="1"/>
    <col min="2826" max="2826" width="11.796875" style="5" customWidth="1"/>
    <col min="2827" max="2827" width="13.19921875" style="5" customWidth="1"/>
    <col min="2828" max="2831" width="22.19921875" style="5" customWidth="1"/>
    <col min="2832" max="2832" width="5.09765625" style="5" customWidth="1"/>
    <col min="2833" max="2833" width="2.59765625" style="5" customWidth="1"/>
    <col min="2834" max="3072" width="9.69921875" style="5"/>
    <col min="3073" max="3073" width="0.69921875" style="5" customWidth="1"/>
    <col min="3074" max="3075" width="11.3984375" style="5" customWidth="1"/>
    <col min="3076" max="3077" width="10.8984375" style="5" customWidth="1"/>
    <col min="3078" max="3078" width="11.796875" style="5" customWidth="1"/>
    <col min="3079" max="3079" width="10.8984375" style="5" customWidth="1"/>
    <col min="3080" max="3080" width="11.796875" style="5" customWidth="1"/>
    <col min="3081" max="3081" width="10.8984375" style="5" customWidth="1"/>
    <col min="3082" max="3082" width="11.796875" style="5" customWidth="1"/>
    <col min="3083" max="3083" width="13.19921875" style="5" customWidth="1"/>
    <col min="3084" max="3087" width="22.19921875" style="5" customWidth="1"/>
    <col min="3088" max="3088" width="5.09765625" style="5" customWidth="1"/>
    <col min="3089" max="3089" width="2.59765625" style="5" customWidth="1"/>
    <col min="3090" max="3328" width="9.69921875" style="5"/>
    <col min="3329" max="3329" width="0.69921875" style="5" customWidth="1"/>
    <col min="3330" max="3331" width="11.3984375" style="5" customWidth="1"/>
    <col min="3332" max="3333" width="10.8984375" style="5" customWidth="1"/>
    <col min="3334" max="3334" width="11.796875" style="5" customWidth="1"/>
    <col min="3335" max="3335" width="10.8984375" style="5" customWidth="1"/>
    <col min="3336" max="3336" width="11.796875" style="5" customWidth="1"/>
    <col min="3337" max="3337" width="10.8984375" style="5" customWidth="1"/>
    <col min="3338" max="3338" width="11.796875" style="5" customWidth="1"/>
    <col min="3339" max="3339" width="13.19921875" style="5" customWidth="1"/>
    <col min="3340" max="3343" width="22.19921875" style="5" customWidth="1"/>
    <col min="3344" max="3344" width="5.09765625" style="5" customWidth="1"/>
    <col min="3345" max="3345" width="2.59765625" style="5" customWidth="1"/>
    <col min="3346" max="3584" width="9.69921875" style="5"/>
    <col min="3585" max="3585" width="0.69921875" style="5" customWidth="1"/>
    <col min="3586" max="3587" width="11.3984375" style="5" customWidth="1"/>
    <col min="3588" max="3589" width="10.8984375" style="5" customWidth="1"/>
    <col min="3590" max="3590" width="11.796875" style="5" customWidth="1"/>
    <col min="3591" max="3591" width="10.8984375" style="5" customWidth="1"/>
    <col min="3592" max="3592" width="11.796875" style="5" customWidth="1"/>
    <col min="3593" max="3593" width="10.8984375" style="5" customWidth="1"/>
    <col min="3594" max="3594" width="11.796875" style="5" customWidth="1"/>
    <col min="3595" max="3595" width="13.19921875" style="5" customWidth="1"/>
    <col min="3596" max="3599" width="22.19921875" style="5" customWidth="1"/>
    <col min="3600" max="3600" width="5.09765625" style="5" customWidth="1"/>
    <col min="3601" max="3601" width="2.59765625" style="5" customWidth="1"/>
    <col min="3602" max="3840" width="9.69921875" style="5"/>
    <col min="3841" max="3841" width="0.69921875" style="5" customWidth="1"/>
    <col min="3842" max="3843" width="11.3984375" style="5" customWidth="1"/>
    <col min="3844" max="3845" width="10.8984375" style="5" customWidth="1"/>
    <col min="3846" max="3846" width="11.796875" style="5" customWidth="1"/>
    <col min="3847" max="3847" width="10.8984375" style="5" customWidth="1"/>
    <col min="3848" max="3848" width="11.796875" style="5" customWidth="1"/>
    <col min="3849" max="3849" width="10.8984375" style="5" customWidth="1"/>
    <col min="3850" max="3850" width="11.796875" style="5" customWidth="1"/>
    <col min="3851" max="3851" width="13.19921875" style="5" customWidth="1"/>
    <col min="3852" max="3855" width="22.19921875" style="5" customWidth="1"/>
    <col min="3856" max="3856" width="5.09765625" style="5" customWidth="1"/>
    <col min="3857" max="3857" width="2.59765625" style="5" customWidth="1"/>
    <col min="3858" max="4096" width="9.69921875" style="5"/>
    <col min="4097" max="4097" width="0.69921875" style="5" customWidth="1"/>
    <col min="4098" max="4099" width="11.3984375" style="5" customWidth="1"/>
    <col min="4100" max="4101" width="10.8984375" style="5" customWidth="1"/>
    <col min="4102" max="4102" width="11.796875" style="5" customWidth="1"/>
    <col min="4103" max="4103" width="10.8984375" style="5" customWidth="1"/>
    <col min="4104" max="4104" width="11.796875" style="5" customWidth="1"/>
    <col min="4105" max="4105" width="10.8984375" style="5" customWidth="1"/>
    <col min="4106" max="4106" width="11.796875" style="5" customWidth="1"/>
    <col min="4107" max="4107" width="13.19921875" style="5" customWidth="1"/>
    <col min="4108" max="4111" width="22.19921875" style="5" customWidth="1"/>
    <col min="4112" max="4112" width="5.09765625" style="5" customWidth="1"/>
    <col min="4113" max="4113" width="2.59765625" style="5" customWidth="1"/>
    <col min="4114" max="4352" width="9.69921875" style="5"/>
    <col min="4353" max="4353" width="0.69921875" style="5" customWidth="1"/>
    <col min="4354" max="4355" width="11.3984375" style="5" customWidth="1"/>
    <col min="4356" max="4357" width="10.8984375" style="5" customWidth="1"/>
    <col min="4358" max="4358" width="11.796875" style="5" customWidth="1"/>
    <col min="4359" max="4359" width="10.8984375" style="5" customWidth="1"/>
    <col min="4360" max="4360" width="11.796875" style="5" customWidth="1"/>
    <col min="4361" max="4361" width="10.8984375" style="5" customWidth="1"/>
    <col min="4362" max="4362" width="11.796875" style="5" customWidth="1"/>
    <col min="4363" max="4363" width="13.19921875" style="5" customWidth="1"/>
    <col min="4364" max="4367" width="22.19921875" style="5" customWidth="1"/>
    <col min="4368" max="4368" width="5.09765625" style="5" customWidth="1"/>
    <col min="4369" max="4369" width="2.59765625" style="5" customWidth="1"/>
    <col min="4370" max="4608" width="9.69921875" style="5"/>
    <col min="4609" max="4609" width="0.69921875" style="5" customWidth="1"/>
    <col min="4610" max="4611" width="11.3984375" style="5" customWidth="1"/>
    <col min="4612" max="4613" width="10.8984375" style="5" customWidth="1"/>
    <col min="4614" max="4614" width="11.796875" style="5" customWidth="1"/>
    <col min="4615" max="4615" width="10.8984375" style="5" customWidth="1"/>
    <col min="4616" max="4616" width="11.796875" style="5" customWidth="1"/>
    <col min="4617" max="4617" width="10.8984375" style="5" customWidth="1"/>
    <col min="4618" max="4618" width="11.796875" style="5" customWidth="1"/>
    <col min="4619" max="4619" width="13.19921875" style="5" customWidth="1"/>
    <col min="4620" max="4623" width="22.19921875" style="5" customWidth="1"/>
    <col min="4624" max="4624" width="5.09765625" style="5" customWidth="1"/>
    <col min="4625" max="4625" width="2.59765625" style="5" customWidth="1"/>
    <col min="4626" max="4864" width="9.69921875" style="5"/>
    <col min="4865" max="4865" width="0.69921875" style="5" customWidth="1"/>
    <col min="4866" max="4867" width="11.3984375" style="5" customWidth="1"/>
    <col min="4868" max="4869" width="10.8984375" style="5" customWidth="1"/>
    <col min="4870" max="4870" width="11.796875" style="5" customWidth="1"/>
    <col min="4871" max="4871" width="10.8984375" style="5" customWidth="1"/>
    <col min="4872" max="4872" width="11.796875" style="5" customWidth="1"/>
    <col min="4873" max="4873" width="10.8984375" style="5" customWidth="1"/>
    <col min="4874" max="4874" width="11.796875" style="5" customWidth="1"/>
    <col min="4875" max="4875" width="13.19921875" style="5" customWidth="1"/>
    <col min="4876" max="4879" width="22.19921875" style="5" customWidth="1"/>
    <col min="4880" max="4880" width="5.09765625" style="5" customWidth="1"/>
    <col min="4881" max="4881" width="2.59765625" style="5" customWidth="1"/>
    <col min="4882" max="5120" width="9.69921875" style="5"/>
    <col min="5121" max="5121" width="0.69921875" style="5" customWidth="1"/>
    <col min="5122" max="5123" width="11.3984375" style="5" customWidth="1"/>
    <col min="5124" max="5125" width="10.8984375" style="5" customWidth="1"/>
    <col min="5126" max="5126" width="11.796875" style="5" customWidth="1"/>
    <col min="5127" max="5127" width="10.8984375" style="5" customWidth="1"/>
    <col min="5128" max="5128" width="11.796875" style="5" customWidth="1"/>
    <col min="5129" max="5129" width="10.8984375" style="5" customWidth="1"/>
    <col min="5130" max="5130" width="11.796875" style="5" customWidth="1"/>
    <col min="5131" max="5131" width="13.19921875" style="5" customWidth="1"/>
    <col min="5132" max="5135" width="22.19921875" style="5" customWidth="1"/>
    <col min="5136" max="5136" width="5.09765625" style="5" customWidth="1"/>
    <col min="5137" max="5137" width="2.59765625" style="5" customWidth="1"/>
    <col min="5138" max="5376" width="9.69921875" style="5"/>
    <col min="5377" max="5377" width="0.69921875" style="5" customWidth="1"/>
    <col min="5378" max="5379" width="11.3984375" style="5" customWidth="1"/>
    <col min="5380" max="5381" width="10.8984375" style="5" customWidth="1"/>
    <col min="5382" max="5382" width="11.796875" style="5" customWidth="1"/>
    <col min="5383" max="5383" width="10.8984375" style="5" customWidth="1"/>
    <col min="5384" max="5384" width="11.796875" style="5" customWidth="1"/>
    <col min="5385" max="5385" width="10.8984375" style="5" customWidth="1"/>
    <col min="5386" max="5386" width="11.796875" style="5" customWidth="1"/>
    <col min="5387" max="5387" width="13.19921875" style="5" customWidth="1"/>
    <col min="5388" max="5391" width="22.19921875" style="5" customWidth="1"/>
    <col min="5392" max="5392" width="5.09765625" style="5" customWidth="1"/>
    <col min="5393" max="5393" width="2.59765625" style="5" customWidth="1"/>
    <col min="5394" max="5632" width="9.69921875" style="5"/>
    <col min="5633" max="5633" width="0.69921875" style="5" customWidth="1"/>
    <col min="5634" max="5635" width="11.3984375" style="5" customWidth="1"/>
    <col min="5636" max="5637" width="10.8984375" style="5" customWidth="1"/>
    <col min="5638" max="5638" width="11.796875" style="5" customWidth="1"/>
    <col min="5639" max="5639" width="10.8984375" style="5" customWidth="1"/>
    <col min="5640" max="5640" width="11.796875" style="5" customWidth="1"/>
    <col min="5641" max="5641" width="10.8984375" style="5" customWidth="1"/>
    <col min="5642" max="5642" width="11.796875" style="5" customWidth="1"/>
    <col min="5643" max="5643" width="13.19921875" style="5" customWidth="1"/>
    <col min="5644" max="5647" width="22.19921875" style="5" customWidth="1"/>
    <col min="5648" max="5648" width="5.09765625" style="5" customWidth="1"/>
    <col min="5649" max="5649" width="2.59765625" style="5" customWidth="1"/>
    <col min="5650" max="5888" width="9.69921875" style="5"/>
    <col min="5889" max="5889" width="0.69921875" style="5" customWidth="1"/>
    <col min="5890" max="5891" width="11.3984375" style="5" customWidth="1"/>
    <col min="5892" max="5893" width="10.8984375" style="5" customWidth="1"/>
    <col min="5894" max="5894" width="11.796875" style="5" customWidth="1"/>
    <col min="5895" max="5895" width="10.8984375" style="5" customWidth="1"/>
    <col min="5896" max="5896" width="11.796875" style="5" customWidth="1"/>
    <col min="5897" max="5897" width="10.8984375" style="5" customWidth="1"/>
    <col min="5898" max="5898" width="11.796875" style="5" customWidth="1"/>
    <col min="5899" max="5899" width="13.19921875" style="5" customWidth="1"/>
    <col min="5900" max="5903" width="22.19921875" style="5" customWidth="1"/>
    <col min="5904" max="5904" width="5.09765625" style="5" customWidth="1"/>
    <col min="5905" max="5905" width="2.59765625" style="5" customWidth="1"/>
    <col min="5906" max="6144" width="9.69921875" style="5"/>
    <col min="6145" max="6145" width="0.69921875" style="5" customWidth="1"/>
    <col min="6146" max="6147" width="11.3984375" style="5" customWidth="1"/>
    <col min="6148" max="6149" width="10.8984375" style="5" customWidth="1"/>
    <col min="6150" max="6150" width="11.796875" style="5" customWidth="1"/>
    <col min="6151" max="6151" width="10.8984375" style="5" customWidth="1"/>
    <col min="6152" max="6152" width="11.796875" style="5" customWidth="1"/>
    <col min="6153" max="6153" width="10.8984375" style="5" customWidth="1"/>
    <col min="6154" max="6154" width="11.796875" style="5" customWidth="1"/>
    <col min="6155" max="6155" width="13.19921875" style="5" customWidth="1"/>
    <col min="6156" max="6159" width="22.19921875" style="5" customWidth="1"/>
    <col min="6160" max="6160" width="5.09765625" style="5" customWidth="1"/>
    <col min="6161" max="6161" width="2.59765625" style="5" customWidth="1"/>
    <col min="6162" max="6400" width="9.69921875" style="5"/>
    <col min="6401" max="6401" width="0.69921875" style="5" customWidth="1"/>
    <col min="6402" max="6403" width="11.3984375" style="5" customWidth="1"/>
    <col min="6404" max="6405" width="10.8984375" style="5" customWidth="1"/>
    <col min="6406" max="6406" width="11.796875" style="5" customWidth="1"/>
    <col min="6407" max="6407" width="10.8984375" style="5" customWidth="1"/>
    <col min="6408" max="6408" width="11.796875" style="5" customWidth="1"/>
    <col min="6409" max="6409" width="10.8984375" style="5" customWidth="1"/>
    <col min="6410" max="6410" width="11.796875" style="5" customWidth="1"/>
    <col min="6411" max="6411" width="13.19921875" style="5" customWidth="1"/>
    <col min="6412" max="6415" width="22.19921875" style="5" customWidth="1"/>
    <col min="6416" max="6416" width="5.09765625" style="5" customWidth="1"/>
    <col min="6417" max="6417" width="2.59765625" style="5" customWidth="1"/>
    <col min="6418" max="6656" width="9.69921875" style="5"/>
    <col min="6657" max="6657" width="0.69921875" style="5" customWidth="1"/>
    <col min="6658" max="6659" width="11.3984375" style="5" customWidth="1"/>
    <col min="6660" max="6661" width="10.8984375" style="5" customWidth="1"/>
    <col min="6662" max="6662" width="11.796875" style="5" customWidth="1"/>
    <col min="6663" max="6663" width="10.8984375" style="5" customWidth="1"/>
    <col min="6664" max="6664" width="11.796875" style="5" customWidth="1"/>
    <col min="6665" max="6665" width="10.8984375" style="5" customWidth="1"/>
    <col min="6666" max="6666" width="11.796875" style="5" customWidth="1"/>
    <col min="6667" max="6667" width="13.19921875" style="5" customWidth="1"/>
    <col min="6668" max="6671" width="22.19921875" style="5" customWidth="1"/>
    <col min="6672" max="6672" width="5.09765625" style="5" customWidth="1"/>
    <col min="6673" max="6673" width="2.59765625" style="5" customWidth="1"/>
    <col min="6674" max="6912" width="9.69921875" style="5"/>
    <col min="6913" max="6913" width="0.69921875" style="5" customWidth="1"/>
    <col min="6914" max="6915" width="11.3984375" style="5" customWidth="1"/>
    <col min="6916" max="6917" width="10.8984375" style="5" customWidth="1"/>
    <col min="6918" max="6918" width="11.796875" style="5" customWidth="1"/>
    <col min="6919" max="6919" width="10.8984375" style="5" customWidth="1"/>
    <col min="6920" max="6920" width="11.796875" style="5" customWidth="1"/>
    <col min="6921" max="6921" width="10.8984375" style="5" customWidth="1"/>
    <col min="6922" max="6922" width="11.796875" style="5" customWidth="1"/>
    <col min="6923" max="6923" width="13.19921875" style="5" customWidth="1"/>
    <col min="6924" max="6927" width="22.19921875" style="5" customWidth="1"/>
    <col min="6928" max="6928" width="5.09765625" style="5" customWidth="1"/>
    <col min="6929" max="6929" width="2.59765625" style="5" customWidth="1"/>
    <col min="6930" max="7168" width="9.69921875" style="5"/>
    <col min="7169" max="7169" width="0.69921875" style="5" customWidth="1"/>
    <col min="7170" max="7171" width="11.3984375" style="5" customWidth="1"/>
    <col min="7172" max="7173" width="10.8984375" style="5" customWidth="1"/>
    <col min="7174" max="7174" width="11.796875" style="5" customWidth="1"/>
    <col min="7175" max="7175" width="10.8984375" style="5" customWidth="1"/>
    <col min="7176" max="7176" width="11.796875" style="5" customWidth="1"/>
    <col min="7177" max="7177" width="10.8984375" style="5" customWidth="1"/>
    <col min="7178" max="7178" width="11.796875" style="5" customWidth="1"/>
    <col min="7179" max="7179" width="13.19921875" style="5" customWidth="1"/>
    <col min="7180" max="7183" width="22.19921875" style="5" customWidth="1"/>
    <col min="7184" max="7184" width="5.09765625" style="5" customWidth="1"/>
    <col min="7185" max="7185" width="2.59765625" style="5" customWidth="1"/>
    <col min="7186" max="7424" width="9.69921875" style="5"/>
    <col min="7425" max="7425" width="0.69921875" style="5" customWidth="1"/>
    <col min="7426" max="7427" width="11.3984375" style="5" customWidth="1"/>
    <col min="7428" max="7429" width="10.8984375" style="5" customWidth="1"/>
    <col min="7430" max="7430" width="11.796875" style="5" customWidth="1"/>
    <col min="7431" max="7431" width="10.8984375" style="5" customWidth="1"/>
    <col min="7432" max="7432" width="11.796875" style="5" customWidth="1"/>
    <col min="7433" max="7433" width="10.8984375" style="5" customWidth="1"/>
    <col min="7434" max="7434" width="11.796875" style="5" customWidth="1"/>
    <col min="7435" max="7435" width="13.19921875" style="5" customWidth="1"/>
    <col min="7436" max="7439" width="22.19921875" style="5" customWidth="1"/>
    <col min="7440" max="7440" width="5.09765625" style="5" customWidth="1"/>
    <col min="7441" max="7441" width="2.59765625" style="5" customWidth="1"/>
    <col min="7442" max="7680" width="9.69921875" style="5"/>
    <col min="7681" max="7681" width="0.69921875" style="5" customWidth="1"/>
    <col min="7682" max="7683" width="11.3984375" style="5" customWidth="1"/>
    <col min="7684" max="7685" width="10.8984375" style="5" customWidth="1"/>
    <col min="7686" max="7686" width="11.796875" style="5" customWidth="1"/>
    <col min="7687" max="7687" width="10.8984375" style="5" customWidth="1"/>
    <col min="7688" max="7688" width="11.796875" style="5" customWidth="1"/>
    <col min="7689" max="7689" width="10.8984375" style="5" customWidth="1"/>
    <col min="7690" max="7690" width="11.796875" style="5" customWidth="1"/>
    <col min="7691" max="7691" width="13.19921875" style="5" customWidth="1"/>
    <col min="7692" max="7695" width="22.19921875" style="5" customWidth="1"/>
    <col min="7696" max="7696" width="5.09765625" style="5" customWidth="1"/>
    <col min="7697" max="7697" width="2.59765625" style="5" customWidth="1"/>
    <col min="7698" max="7936" width="9.69921875" style="5"/>
    <col min="7937" max="7937" width="0.69921875" style="5" customWidth="1"/>
    <col min="7938" max="7939" width="11.3984375" style="5" customWidth="1"/>
    <col min="7940" max="7941" width="10.8984375" style="5" customWidth="1"/>
    <col min="7942" max="7942" width="11.796875" style="5" customWidth="1"/>
    <col min="7943" max="7943" width="10.8984375" style="5" customWidth="1"/>
    <col min="7944" max="7944" width="11.796875" style="5" customWidth="1"/>
    <col min="7945" max="7945" width="10.8984375" style="5" customWidth="1"/>
    <col min="7946" max="7946" width="11.796875" style="5" customWidth="1"/>
    <col min="7947" max="7947" width="13.19921875" style="5" customWidth="1"/>
    <col min="7948" max="7951" width="22.19921875" style="5" customWidth="1"/>
    <col min="7952" max="7952" width="5.09765625" style="5" customWidth="1"/>
    <col min="7953" max="7953" width="2.59765625" style="5" customWidth="1"/>
    <col min="7954" max="8192" width="9.69921875" style="5"/>
    <col min="8193" max="8193" width="0.69921875" style="5" customWidth="1"/>
    <col min="8194" max="8195" width="11.3984375" style="5" customWidth="1"/>
    <col min="8196" max="8197" width="10.8984375" style="5" customWidth="1"/>
    <col min="8198" max="8198" width="11.796875" style="5" customWidth="1"/>
    <col min="8199" max="8199" width="10.8984375" style="5" customWidth="1"/>
    <col min="8200" max="8200" width="11.796875" style="5" customWidth="1"/>
    <col min="8201" max="8201" width="10.8984375" style="5" customWidth="1"/>
    <col min="8202" max="8202" width="11.796875" style="5" customWidth="1"/>
    <col min="8203" max="8203" width="13.19921875" style="5" customWidth="1"/>
    <col min="8204" max="8207" width="22.19921875" style="5" customWidth="1"/>
    <col min="8208" max="8208" width="5.09765625" style="5" customWidth="1"/>
    <col min="8209" max="8209" width="2.59765625" style="5" customWidth="1"/>
    <col min="8210" max="8448" width="9.69921875" style="5"/>
    <col min="8449" max="8449" width="0.69921875" style="5" customWidth="1"/>
    <col min="8450" max="8451" width="11.3984375" style="5" customWidth="1"/>
    <col min="8452" max="8453" width="10.8984375" style="5" customWidth="1"/>
    <col min="8454" max="8454" width="11.796875" style="5" customWidth="1"/>
    <col min="8455" max="8455" width="10.8984375" style="5" customWidth="1"/>
    <col min="8456" max="8456" width="11.796875" style="5" customWidth="1"/>
    <col min="8457" max="8457" width="10.8984375" style="5" customWidth="1"/>
    <col min="8458" max="8458" width="11.796875" style="5" customWidth="1"/>
    <col min="8459" max="8459" width="13.19921875" style="5" customWidth="1"/>
    <col min="8460" max="8463" width="22.19921875" style="5" customWidth="1"/>
    <col min="8464" max="8464" width="5.09765625" style="5" customWidth="1"/>
    <col min="8465" max="8465" width="2.59765625" style="5" customWidth="1"/>
    <col min="8466" max="8704" width="9.69921875" style="5"/>
    <col min="8705" max="8705" width="0.69921875" style="5" customWidth="1"/>
    <col min="8706" max="8707" width="11.3984375" style="5" customWidth="1"/>
    <col min="8708" max="8709" width="10.8984375" style="5" customWidth="1"/>
    <col min="8710" max="8710" width="11.796875" style="5" customWidth="1"/>
    <col min="8711" max="8711" width="10.8984375" style="5" customWidth="1"/>
    <col min="8712" max="8712" width="11.796875" style="5" customWidth="1"/>
    <col min="8713" max="8713" width="10.8984375" style="5" customWidth="1"/>
    <col min="8714" max="8714" width="11.796875" style="5" customWidth="1"/>
    <col min="8715" max="8715" width="13.19921875" style="5" customWidth="1"/>
    <col min="8716" max="8719" width="22.19921875" style="5" customWidth="1"/>
    <col min="8720" max="8720" width="5.09765625" style="5" customWidth="1"/>
    <col min="8721" max="8721" width="2.59765625" style="5" customWidth="1"/>
    <col min="8722" max="8960" width="9.69921875" style="5"/>
    <col min="8961" max="8961" width="0.69921875" style="5" customWidth="1"/>
    <col min="8962" max="8963" width="11.3984375" style="5" customWidth="1"/>
    <col min="8964" max="8965" width="10.8984375" style="5" customWidth="1"/>
    <col min="8966" max="8966" width="11.796875" style="5" customWidth="1"/>
    <col min="8967" max="8967" width="10.8984375" style="5" customWidth="1"/>
    <col min="8968" max="8968" width="11.796875" style="5" customWidth="1"/>
    <col min="8969" max="8969" width="10.8984375" style="5" customWidth="1"/>
    <col min="8970" max="8970" width="11.796875" style="5" customWidth="1"/>
    <col min="8971" max="8971" width="13.19921875" style="5" customWidth="1"/>
    <col min="8972" max="8975" width="22.19921875" style="5" customWidth="1"/>
    <col min="8976" max="8976" width="5.09765625" style="5" customWidth="1"/>
    <col min="8977" max="8977" width="2.59765625" style="5" customWidth="1"/>
    <col min="8978" max="9216" width="9.69921875" style="5"/>
    <col min="9217" max="9217" width="0.69921875" style="5" customWidth="1"/>
    <col min="9218" max="9219" width="11.3984375" style="5" customWidth="1"/>
    <col min="9220" max="9221" width="10.8984375" style="5" customWidth="1"/>
    <col min="9222" max="9222" width="11.796875" style="5" customWidth="1"/>
    <col min="9223" max="9223" width="10.8984375" style="5" customWidth="1"/>
    <col min="9224" max="9224" width="11.796875" style="5" customWidth="1"/>
    <col min="9225" max="9225" width="10.8984375" style="5" customWidth="1"/>
    <col min="9226" max="9226" width="11.796875" style="5" customWidth="1"/>
    <col min="9227" max="9227" width="13.19921875" style="5" customWidth="1"/>
    <col min="9228" max="9231" width="22.19921875" style="5" customWidth="1"/>
    <col min="9232" max="9232" width="5.09765625" style="5" customWidth="1"/>
    <col min="9233" max="9233" width="2.59765625" style="5" customWidth="1"/>
    <col min="9234" max="9472" width="9.69921875" style="5"/>
    <col min="9473" max="9473" width="0.69921875" style="5" customWidth="1"/>
    <col min="9474" max="9475" width="11.3984375" style="5" customWidth="1"/>
    <col min="9476" max="9477" width="10.8984375" style="5" customWidth="1"/>
    <col min="9478" max="9478" width="11.796875" style="5" customWidth="1"/>
    <col min="9479" max="9479" width="10.8984375" style="5" customWidth="1"/>
    <col min="9480" max="9480" width="11.796875" style="5" customWidth="1"/>
    <col min="9481" max="9481" width="10.8984375" style="5" customWidth="1"/>
    <col min="9482" max="9482" width="11.796875" style="5" customWidth="1"/>
    <col min="9483" max="9483" width="13.19921875" style="5" customWidth="1"/>
    <col min="9484" max="9487" width="22.19921875" style="5" customWidth="1"/>
    <col min="9488" max="9488" width="5.09765625" style="5" customWidth="1"/>
    <col min="9489" max="9489" width="2.59765625" style="5" customWidth="1"/>
    <col min="9490" max="9728" width="9.69921875" style="5"/>
    <col min="9729" max="9729" width="0.69921875" style="5" customWidth="1"/>
    <col min="9730" max="9731" width="11.3984375" style="5" customWidth="1"/>
    <col min="9732" max="9733" width="10.8984375" style="5" customWidth="1"/>
    <col min="9734" max="9734" width="11.796875" style="5" customWidth="1"/>
    <col min="9735" max="9735" width="10.8984375" style="5" customWidth="1"/>
    <col min="9736" max="9736" width="11.796875" style="5" customWidth="1"/>
    <col min="9737" max="9737" width="10.8984375" style="5" customWidth="1"/>
    <col min="9738" max="9738" width="11.796875" style="5" customWidth="1"/>
    <col min="9739" max="9739" width="13.19921875" style="5" customWidth="1"/>
    <col min="9740" max="9743" width="22.19921875" style="5" customWidth="1"/>
    <col min="9744" max="9744" width="5.09765625" style="5" customWidth="1"/>
    <col min="9745" max="9745" width="2.59765625" style="5" customWidth="1"/>
    <col min="9746" max="9984" width="9.69921875" style="5"/>
    <col min="9985" max="9985" width="0.69921875" style="5" customWidth="1"/>
    <col min="9986" max="9987" width="11.3984375" style="5" customWidth="1"/>
    <col min="9988" max="9989" width="10.8984375" style="5" customWidth="1"/>
    <col min="9990" max="9990" width="11.796875" style="5" customWidth="1"/>
    <col min="9991" max="9991" width="10.8984375" style="5" customWidth="1"/>
    <col min="9992" max="9992" width="11.796875" style="5" customWidth="1"/>
    <col min="9993" max="9993" width="10.8984375" style="5" customWidth="1"/>
    <col min="9994" max="9994" width="11.796875" style="5" customWidth="1"/>
    <col min="9995" max="9995" width="13.19921875" style="5" customWidth="1"/>
    <col min="9996" max="9999" width="22.19921875" style="5" customWidth="1"/>
    <col min="10000" max="10000" width="5.09765625" style="5" customWidth="1"/>
    <col min="10001" max="10001" width="2.59765625" style="5" customWidth="1"/>
    <col min="10002" max="10240" width="9.69921875" style="5"/>
    <col min="10241" max="10241" width="0.69921875" style="5" customWidth="1"/>
    <col min="10242" max="10243" width="11.3984375" style="5" customWidth="1"/>
    <col min="10244" max="10245" width="10.8984375" style="5" customWidth="1"/>
    <col min="10246" max="10246" width="11.796875" style="5" customWidth="1"/>
    <col min="10247" max="10247" width="10.8984375" style="5" customWidth="1"/>
    <col min="10248" max="10248" width="11.796875" style="5" customWidth="1"/>
    <col min="10249" max="10249" width="10.8984375" style="5" customWidth="1"/>
    <col min="10250" max="10250" width="11.796875" style="5" customWidth="1"/>
    <col min="10251" max="10251" width="13.19921875" style="5" customWidth="1"/>
    <col min="10252" max="10255" width="22.19921875" style="5" customWidth="1"/>
    <col min="10256" max="10256" width="5.09765625" style="5" customWidth="1"/>
    <col min="10257" max="10257" width="2.59765625" style="5" customWidth="1"/>
    <col min="10258" max="10496" width="9.69921875" style="5"/>
    <col min="10497" max="10497" width="0.69921875" style="5" customWidth="1"/>
    <col min="10498" max="10499" width="11.3984375" style="5" customWidth="1"/>
    <col min="10500" max="10501" width="10.8984375" style="5" customWidth="1"/>
    <col min="10502" max="10502" width="11.796875" style="5" customWidth="1"/>
    <col min="10503" max="10503" width="10.8984375" style="5" customWidth="1"/>
    <col min="10504" max="10504" width="11.796875" style="5" customWidth="1"/>
    <col min="10505" max="10505" width="10.8984375" style="5" customWidth="1"/>
    <col min="10506" max="10506" width="11.796875" style="5" customWidth="1"/>
    <col min="10507" max="10507" width="13.19921875" style="5" customWidth="1"/>
    <col min="10508" max="10511" width="22.19921875" style="5" customWidth="1"/>
    <col min="10512" max="10512" width="5.09765625" style="5" customWidth="1"/>
    <col min="10513" max="10513" width="2.59765625" style="5" customWidth="1"/>
    <col min="10514" max="10752" width="9.69921875" style="5"/>
    <col min="10753" max="10753" width="0.69921875" style="5" customWidth="1"/>
    <col min="10754" max="10755" width="11.3984375" style="5" customWidth="1"/>
    <col min="10756" max="10757" width="10.8984375" style="5" customWidth="1"/>
    <col min="10758" max="10758" width="11.796875" style="5" customWidth="1"/>
    <col min="10759" max="10759" width="10.8984375" style="5" customWidth="1"/>
    <col min="10760" max="10760" width="11.796875" style="5" customWidth="1"/>
    <col min="10761" max="10761" width="10.8984375" style="5" customWidth="1"/>
    <col min="10762" max="10762" width="11.796875" style="5" customWidth="1"/>
    <col min="10763" max="10763" width="13.19921875" style="5" customWidth="1"/>
    <col min="10764" max="10767" width="22.19921875" style="5" customWidth="1"/>
    <col min="10768" max="10768" width="5.09765625" style="5" customWidth="1"/>
    <col min="10769" max="10769" width="2.59765625" style="5" customWidth="1"/>
    <col min="10770" max="11008" width="9.69921875" style="5"/>
    <col min="11009" max="11009" width="0.69921875" style="5" customWidth="1"/>
    <col min="11010" max="11011" width="11.3984375" style="5" customWidth="1"/>
    <col min="11012" max="11013" width="10.8984375" style="5" customWidth="1"/>
    <col min="11014" max="11014" width="11.796875" style="5" customWidth="1"/>
    <col min="11015" max="11015" width="10.8984375" style="5" customWidth="1"/>
    <col min="11016" max="11016" width="11.796875" style="5" customWidth="1"/>
    <col min="11017" max="11017" width="10.8984375" style="5" customWidth="1"/>
    <col min="11018" max="11018" width="11.796875" style="5" customWidth="1"/>
    <col min="11019" max="11019" width="13.19921875" style="5" customWidth="1"/>
    <col min="11020" max="11023" width="22.19921875" style="5" customWidth="1"/>
    <col min="11024" max="11024" width="5.09765625" style="5" customWidth="1"/>
    <col min="11025" max="11025" width="2.59765625" style="5" customWidth="1"/>
    <col min="11026" max="11264" width="9.69921875" style="5"/>
    <col min="11265" max="11265" width="0.69921875" style="5" customWidth="1"/>
    <col min="11266" max="11267" width="11.3984375" style="5" customWidth="1"/>
    <col min="11268" max="11269" width="10.8984375" style="5" customWidth="1"/>
    <col min="11270" max="11270" width="11.796875" style="5" customWidth="1"/>
    <col min="11271" max="11271" width="10.8984375" style="5" customWidth="1"/>
    <col min="11272" max="11272" width="11.796875" style="5" customWidth="1"/>
    <col min="11273" max="11273" width="10.8984375" style="5" customWidth="1"/>
    <col min="11274" max="11274" width="11.796875" style="5" customWidth="1"/>
    <col min="11275" max="11275" width="13.19921875" style="5" customWidth="1"/>
    <col min="11276" max="11279" width="22.19921875" style="5" customWidth="1"/>
    <col min="11280" max="11280" width="5.09765625" style="5" customWidth="1"/>
    <col min="11281" max="11281" width="2.59765625" style="5" customWidth="1"/>
    <col min="11282" max="11520" width="9.69921875" style="5"/>
    <col min="11521" max="11521" width="0.69921875" style="5" customWidth="1"/>
    <col min="11522" max="11523" width="11.3984375" style="5" customWidth="1"/>
    <col min="11524" max="11525" width="10.8984375" style="5" customWidth="1"/>
    <col min="11526" max="11526" width="11.796875" style="5" customWidth="1"/>
    <col min="11527" max="11527" width="10.8984375" style="5" customWidth="1"/>
    <col min="11528" max="11528" width="11.796875" style="5" customWidth="1"/>
    <col min="11529" max="11529" width="10.8984375" style="5" customWidth="1"/>
    <col min="11530" max="11530" width="11.796875" style="5" customWidth="1"/>
    <col min="11531" max="11531" width="13.19921875" style="5" customWidth="1"/>
    <col min="11532" max="11535" width="22.19921875" style="5" customWidth="1"/>
    <col min="11536" max="11536" width="5.09765625" style="5" customWidth="1"/>
    <col min="11537" max="11537" width="2.59765625" style="5" customWidth="1"/>
    <col min="11538" max="11776" width="9.69921875" style="5"/>
    <col min="11777" max="11777" width="0.69921875" style="5" customWidth="1"/>
    <col min="11778" max="11779" width="11.3984375" style="5" customWidth="1"/>
    <col min="11780" max="11781" width="10.8984375" style="5" customWidth="1"/>
    <col min="11782" max="11782" width="11.796875" style="5" customWidth="1"/>
    <col min="11783" max="11783" width="10.8984375" style="5" customWidth="1"/>
    <col min="11784" max="11784" width="11.796875" style="5" customWidth="1"/>
    <col min="11785" max="11785" width="10.8984375" style="5" customWidth="1"/>
    <col min="11786" max="11786" width="11.796875" style="5" customWidth="1"/>
    <col min="11787" max="11787" width="13.19921875" style="5" customWidth="1"/>
    <col min="11788" max="11791" width="22.19921875" style="5" customWidth="1"/>
    <col min="11792" max="11792" width="5.09765625" style="5" customWidth="1"/>
    <col min="11793" max="11793" width="2.59765625" style="5" customWidth="1"/>
    <col min="11794" max="12032" width="9.69921875" style="5"/>
    <col min="12033" max="12033" width="0.69921875" style="5" customWidth="1"/>
    <col min="12034" max="12035" width="11.3984375" style="5" customWidth="1"/>
    <col min="12036" max="12037" width="10.8984375" style="5" customWidth="1"/>
    <col min="12038" max="12038" width="11.796875" style="5" customWidth="1"/>
    <col min="12039" max="12039" width="10.8984375" style="5" customWidth="1"/>
    <col min="12040" max="12040" width="11.796875" style="5" customWidth="1"/>
    <col min="12041" max="12041" width="10.8984375" style="5" customWidth="1"/>
    <col min="12042" max="12042" width="11.796875" style="5" customWidth="1"/>
    <col min="12043" max="12043" width="13.19921875" style="5" customWidth="1"/>
    <col min="12044" max="12047" width="22.19921875" style="5" customWidth="1"/>
    <col min="12048" max="12048" width="5.09765625" style="5" customWidth="1"/>
    <col min="12049" max="12049" width="2.59765625" style="5" customWidth="1"/>
    <col min="12050" max="12288" width="9.69921875" style="5"/>
    <col min="12289" max="12289" width="0.69921875" style="5" customWidth="1"/>
    <col min="12290" max="12291" width="11.3984375" style="5" customWidth="1"/>
    <col min="12292" max="12293" width="10.8984375" style="5" customWidth="1"/>
    <col min="12294" max="12294" width="11.796875" style="5" customWidth="1"/>
    <col min="12295" max="12295" width="10.8984375" style="5" customWidth="1"/>
    <col min="12296" max="12296" width="11.796875" style="5" customWidth="1"/>
    <col min="12297" max="12297" width="10.8984375" style="5" customWidth="1"/>
    <col min="12298" max="12298" width="11.796875" style="5" customWidth="1"/>
    <col min="12299" max="12299" width="13.19921875" style="5" customWidth="1"/>
    <col min="12300" max="12303" width="22.19921875" style="5" customWidth="1"/>
    <col min="12304" max="12304" width="5.09765625" style="5" customWidth="1"/>
    <col min="12305" max="12305" width="2.59765625" style="5" customWidth="1"/>
    <col min="12306" max="12544" width="9.69921875" style="5"/>
    <col min="12545" max="12545" width="0.69921875" style="5" customWidth="1"/>
    <col min="12546" max="12547" width="11.3984375" style="5" customWidth="1"/>
    <col min="12548" max="12549" width="10.8984375" style="5" customWidth="1"/>
    <col min="12550" max="12550" width="11.796875" style="5" customWidth="1"/>
    <col min="12551" max="12551" width="10.8984375" style="5" customWidth="1"/>
    <col min="12552" max="12552" width="11.796875" style="5" customWidth="1"/>
    <col min="12553" max="12553" width="10.8984375" style="5" customWidth="1"/>
    <col min="12554" max="12554" width="11.796875" style="5" customWidth="1"/>
    <col min="12555" max="12555" width="13.19921875" style="5" customWidth="1"/>
    <col min="12556" max="12559" width="22.19921875" style="5" customWidth="1"/>
    <col min="12560" max="12560" width="5.09765625" style="5" customWidth="1"/>
    <col min="12561" max="12561" width="2.59765625" style="5" customWidth="1"/>
    <col min="12562" max="12800" width="9.69921875" style="5"/>
    <col min="12801" max="12801" width="0.69921875" style="5" customWidth="1"/>
    <col min="12802" max="12803" width="11.3984375" style="5" customWidth="1"/>
    <col min="12804" max="12805" width="10.8984375" style="5" customWidth="1"/>
    <col min="12806" max="12806" width="11.796875" style="5" customWidth="1"/>
    <col min="12807" max="12807" width="10.8984375" style="5" customWidth="1"/>
    <col min="12808" max="12808" width="11.796875" style="5" customWidth="1"/>
    <col min="12809" max="12809" width="10.8984375" style="5" customWidth="1"/>
    <col min="12810" max="12810" width="11.796875" style="5" customWidth="1"/>
    <col min="12811" max="12811" width="13.19921875" style="5" customWidth="1"/>
    <col min="12812" max="12815" width="22.19921875" style="5" customWidth="1"/>
    <col min="12816" max="12816" width="5.09765625" style="5" customWidth="1"/>
    <col min="12817" max="12817" width="2.59765625" style="5" customWidth="1"/>
    <col min="12818" max="13056" width="9.69921875" style="5"/>
    <col min="13057" max="13057" width="0.69921875" style="5" customWidth="1"/>
    <col min="13058" max="13059" width="11.3984375" style="5" customWidth="1"/>
    <col min="13060" max="13061" width="10.8984375" style="5" customWidth="1"/>
    <col min="13062" max="13062" width="11.796875" style="5" customWidth="1"/>
    <col min="13063" max="13063" width="10.8984375" style="5" customWidth="1"/>
    <col min="13064" max="13064" width="11.796875" style="5" customWidth="1"/>
    <col min="13065" max="13065" width="10.8984375" style="5" customWidth="1"/>
    <col min="13066" max="13066" width="11.796875" style="5" customWidth="1"/>
    <col min="13067" max="13067" width="13.19921875" style="5" customWidth="1"/>
    <col min="13068" max="13071" width="22.19921875" style="5" customWidth="1"/>
    <col min="13072" max="13072" width="5.09765625" style="5" customWidth="1"/>
    <col min="13073" max="13073" width="2.59765625" style="5" customWidth="1"/>
    <col min="13074" max="13312" width="9.69921875" style="5"/>
    <col min="13313" max="13313" width="0.69921875" style="5" customWidth="1"/>
    <col min="13314" max="13315" width="11.3984375" style="5" customWidth="1"/>
    <col min="13316" max="13317" width="10.8984375" style="5" customWidth="1"/>
    <col min="13318" max="13318" width="11.796875" style="5" customWidth="1"/>
    <col min="13319" max="13319" width="10.8984375" style="5" customWidth="1"/>
    <col min="13320" max="13320" width="11.796875" style="5" customWidth="1"/>
    <col min="13321" max="13321" width="10.8984375" style="5" customWidth="1"/>
    <col min="13322" max="13322" width="11.796875" style="5" customWidth="1"/>
    <col min="13323" max="13323" width="13.19921875" style="5" customWidth="1"/>
    <col min="13324" max="13327" width="22.19921875" style="5" customWidth="1"/>
    <col min="13328" max="13328" width="5.09765625" style="5" customWidth="1"/>
    <col min="13329" max="13329" width="2.59765625" style="5" customWidth="1"/>
    <col min="13330" max="13568" width="9.69921875" style="5"/>
    <col min="13569" max="13569" width="0.69921875" style="5" customWidth="1"/>
    <col min="13570" max="13571" width="11.3984375" style="5" customWidth="1"/>
    <col min="13572" max="13573" width="10.8984375" style="5" customWidth="1"/>
    <col min="13574" max="13574" width="11.796875" style="5" customWidth="1"/>
    <col min="13575" max="13575" width="10.8984375" style="5" customWidth="1"/>
    <col min="13576" max="13576" width="11.796875" style="5" customWidth="1"/>
    <col min="13577" max="13577" width="10.8984375" style="5" customWidth="1"/>
    <col min="13578" max="13578" width="11.796875" style="5" customWidth="1"/>
    <col min="13579" max="13579" width="13.19921875" style="5" customWidth="1"/>
    <col min="13580" max="13583" width="22.19921875" style="5" customWidth="1"/>
    <col min="13584" max="13584" width="5.09765625" style="5" customWidth="1"/>
    <col min="13585" max="13585" width="2.59765625" style="5" customWidth="1"/>
    <col min="13586" max="13824" width="9.69921875" style="5"/>
    <col min="13825" max="13825" width="0.69921875" style="5" customWidth="1"/>
    <col min="13826" max="13827" width="11.3984375" style="5" customWidth="1"/>
    <col min="13828" max="13829" width="10.8984375" style="5" customWidth="1"/>
    <col min="13830" max="13830" width="11.796875" style="5" customWidth="1"/>
    <col min="13831" max="13831" width="10.8984375" style="5" customWidth="1"/>
    <col min="13832" max="13832" width="11.796875" style="5" customWidth="1"/>
    <col min="13833" max="13833" width="10.8984375" style="5" customWidth="1"/>
    <col min="13834" max="13834" width="11.796875" style="5" customWidth="1"/>
    <col min="13835" max="13835" width="13.19921875" style="5" customWidth="1"/>
    <col min="13836" max="13839" width="22.19921875" style="5" customWidth="1"/>
    <col min="13840" max="13840" width="5.09765625" style="5" customWidth="1"/>
    <col min="13841" max="13841" width="2.59765625" style="5" customWidth="1"/>
    <col min="13842" max="14080" width="9.69921875" style="5"/>
    <col min="14081" max="14081" width="0.69921875" style="5" customWidth="1"/>
    <col min="14082" max="14083" width="11.3984375" style="5" customWidth="1"/>
    <col min="14084" max="14085" width="10.8984375" style="5" customWidth="1"/>
    <col min="14086" max="14086" width="11.796875" style="5" customWidth="1"/>
    <col min="14087" max="14087" width="10.8984375" style="5" customWidth="1"/>
    <col min="14088" max="14088" width="11.796875" style="5" customWidth="1"/>
    <col min="14089" max="14089" width="10.8984375" style="5" customWidth="1"/>
    <col min="14090" max="14090" width="11.796875" style="5" customWidth="1"/>
    <col min="14091" max="14091" width="13.19921875" style="5" customWidth="1"/>
    <col min="14092" max="14095" width="22.19921875" style="5" customWidth="1"/>
    <col min="14096" max="14096" width="5.09765625" style="5" customWidth="1"/>
    <col min="14097" max="14097" width="2.59765625" style="5" customWidth="1"/>
    <col min="14098" max="14336" width="9.69921875" style="5"/>
    <col min="14337" max="14337" width="0.69921875" style="5" customWidth="1"/>
    <col min="14338" max="14339" width="11.3984375" style="5" customWidth="1"/>
    <col min="14340" max="14341" width="10.8984375" style="5" customWidth="1"/>
    <col min="14342" max="14342" width="11.796875" style="5" customWidth="1"/>
    <col min="14343" max="14343" width="10.8984375" style="5" customWidth="1"/>
    <col min="14344" max="14344" width="11.796875" style="5" customWidth="1"/>
    <col min="14345" max="14345" width="10.8984375" style="5" customWidth="1"/>
    <col min="14346" max="14346" width="11.796875" style="5" customWidth="1"/>
    <col min="14347" max="14347" width="13.19921875" style="5" customWidth="1"/>
    <col min="14348" max="14351" width="22.19921875" style="5" customWidth="1"/>
    <col min="14352" max="14352" width="5.09765625" style="5" customWidth="1"/>
    <col min="14353" max="14353" width="2.59765625" style="5" customWidth="1"/>
    <col min="14354" max="14592" width="9.69921875" style="5"/>
    <col min="14593" max="14593" width="0.69921875" style="5" customWidth="1"/>
    <col min="14594" max="14595" width="11.3984375" style="5" customWidth="1"/>
    <col min="14596" max="14597" width="10.8984375" style="5" customWidth="1"/>
    <col min="14598" max="14598" width="11.796875" style="5" customWidth="1"/>
    <col min="14599" max="14599" width="10.8984375" style="5" customWidth="1"/>
    <col min="14600" max="14600" width="11.796875" style="5" customWidth="1"/>
    <col min="14601" max="14601" width="10.8984375" style="5" customWidth="1"/>
    <col min="14602" max="14602" width="11.796875" style="5" customWidth="1"/>
    <col min="14603" max="14603" width="13.19921875" style="5" customWidth="1"/>
    <col min="14604" max="14607" width="22.19921875" style="5" customWidth="1"/>
    <col min="14608" max="14608" width="5.09765625" style="5" customWidth="1"/>
    <col min="14609" max="14609" width="2.59765625" style="5" customWidth="1"/>
    <col min="14610" max="14848" width="9.69921875" style="5"/>
    <col min="14849" max="14849" width="0.69921875" style="5" customWidth="1"/>
    <col min="14850" max="14851" width="11.3984375" style="5" customWidth="1"/>
    <col min="14852" max="14853" width="10.8984375" style="5" customWidth="1"/>
    <col min="14854" max="14854" width="11.796875" style="5" customWidth="1"/>
    <col min="14855" max="14855" width="10.8984375" style="5" customWidth="1"/>
    <col min="14856" max="14856" width="11.796875" style="5" customWidth="1"/>
    <col min="14857" max="14857" width="10.8984375" style="5" customWidth="1"/>
    <col min="14858" max="14858" width="11.796875" style="5" customWidth="1"/>
    <col min="14859" max="14859" width="13.19921875" style="5" customWidth="1"/>
    <col min="14860" max="14863" width="22.19921875" style="5" customWidth="1"/>
    <col min="14864" max="14864" width="5.09765625" style="5" customWidth="1"/>
    <col min="14865" max="14865" width="2.59765625" style="5" customWidth="1"/>
    <col min="14866" max="15104" width="9.69921875" style="5"/>
    <col min="15105" max="15105" width="0.69921875" style="5" customWidth="1"/>
    <col min="15106" max="15107" width="11.3984375" style="5" customWidth="1"/>
    <col min="15108" max="15109" width="10.8984375" style="5" customWidth="1"/>
    <col min="15110" max="15110" width="11.796875" style="5" customWidth="1"/>
    <col min="15111" max="15111" width="10.8984375" style="5" customWidth="1"/>
    <col min="15112" max="15112" width="11.796875" style="5" customWidth="1"/>
    <col min="15113" max="15113" width="10.8984375" style="5" customWidth="1"/>
    <col min="15114" max="15114" width="11.796875" style="5" customWidth="1"/>
    <col min="15115" max="15115" width="13.19921875" style="5" customWidth="1"/>
    <col min="15116" max="15119" width="22.19921875" style="5" customWidth="1"/>
    <col min="15120" max="15120" width="5.09765625" style="5" customWidth="1"/>
    <col min="15121" max="15121" width="2.59765625" style="5" customWidth="1"/>
    <col min="15122" max="15360" width="9.69921875" style="5"/>
    <col min="15361" max="15361" width="0.69921875" style="5" customWidth="1"/>
    <col min="15362" max="15363" width="11.3984375" style="5" customWidth="1"/>
    <col min="15364" max="15365" width="10.8984375" style="5" customWidth="1"/>
    <col min="15366" max="15366" width="11.796875" style="5" customWidth="1"/>
    <col min="15367" max="15367" width="10.8984375" style="5" customWidth="1"/>
    <col min="15368" max="15368" width="11.796875" style="5" customWidth="1"/>
    <col min="15369" max="15369" width="10.8984375" style="5" customWidth="1"/>
    <col min="15370" max="15370" width="11.796875" style="5" customWidth="1"/>
    <col min="15371" max="15371" width="13.19921875" style="5" customWidth="1"/>
    <col min="15372" max="15375" width="22.19921875" style="5" customWidth="1"/>
    <col min="15376" max="15376" width="5.09765625" style="5" customWidth="1"/>
    <col min="15377" max="15377" width="2.59765625" style="5" customWidth="1"/>
    <col min="15378" max="15616" width="9.69921875" style="5"/>
    <col min="15617" max="15617" width="0.69921875" style="5" customWidth="1"/>
    <col min="15618" max="15619" width="11.3984375" style="5" customWidth="1"/>
    <col min="15620" max="15621" width="10.8984375" style="5" customWidth="1"/>
    <col min="15622" max="15622" width="11.796875" style="5" customWidth="1"/>
    <col min="15623" max="15623" width="10.8984375" style="5" customWidth="1"/>
    <col min="15624" max="15624" width="11.796875" style="5" customWidth="1"/>
    <col min="15625" max="15625" width="10.8984375" style="5" customWidth="1"/>
    <col min="15626" max="15626" width="11.796875" style="5" customWidth="1"/>
    <col min="15627" max="15627" width="13.19921875" style="5" customWidth="1"/>
    <col min="15628" max="15631" width="22.19921875" style="5" customWidth="1"/>
    <col min="15632" max="15632" width="5.09765625" style="5" customWidth="1"/>
    <col min="15633" max="15633" width="2.59765625" style="5" customWidth="1"/>
    <col min="15634" max="15872" width="9.69921875" style="5"/>
    <col min="15873" max="15873" width="0.69921875" style="5" customWidth="1"/>
    <col min="15874" max="15875" width="11.3984375" style="5" customWidth="1"/>
    <col min="15876" max="15877" width="10.8984375" style="5" customWidth="1"/>
    <col min="15878" max="15878" width="11.796875" style="5" customWidth="1"/>
    <col min="15879" max="15879" width="10.8984375" style="5" customWidth="1"/>
    <col min="15880" max="15880" width="11.796875" style="5" customWidth="1"/>
    <col min="15881" max="15881" width="10.8984375" style="5" customWidth="1"/>
    <col min="15882" max="15882" width="11.796875" style="5" customWidth="1"/>
    <col min="15883" max="15883" width="13.19921875" style="5" customWidth="1"/>
    <col min="15884" max="15887" width="22.19921875" style="5" customWidth="1"/>
    <col min="15888" max="15888" width="5.09765625" style="5" customWidth="1"/>
    <col min="15889" max="15889" width="2.59765625" style="5" customWidth="1"/>
    <col min="15890" max="16128" width="9.69921875" style="5"/>
    <col min="16129" max="16129" width="0.69921875" style="5" customWidth="1"/>
    <col min="16130" max="16131" width="11.3984375" style="5" customWidth="1"/>
    <col min="16132" max="16133" width="10.8984375" style="5" customWidth="1"/>
    <col min="16134" max="16134" width="11.796875" style="5" customWidth="1"/>
    <col min="16135" max="16135" width="10.8984375" style="5" customWidth="1"/>
    <col min="16136" max="16136" width="11.796875" style="5" customWidth="1"/>
    <col min="16137" max="16137" width="10.8984375" style="5" customWidth="1"/>
    <col min="16138" max="16138" width="11.796875" style="5" customWidth="1"/>
    <col min="16139" max="16139" width="13.19921875" style="5" customWidth="1"/>
    <col min="16140" max="16143" width="22.19921875" style="5" customWidth="1"/>
    <col min="16144" max="16144" width="5.09765625" style="5" customWidth="1"/>
    <col min="16145" max="16145" width="2.59765625" style="5" customWidth="1"/>
    <col min="16146" max="16384" width="9.69921875" style="5"/>
  </cols>
  <sheetData>
    <row r="1" spans="2:17" ht="24" customHeight="1" thickBot="1">
      <c r="B1" s="31" t="s">
        <v>136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134</v>
      </c>
      <c r="P1" s="4"/>
    </row>
    <row r="2" spans="2:17" ht="20.100000000000001" customHeight="1">
      <c r="B2" s="6"/>
      <c r="C2" s="7"/>
      <c r="D2" s="139" t="s">
        <v>137</v>
      </c>
      <c r="E2" s="140"/>
      <c r="F2" s="140"/>
      <c r="G2" s="140"/>
      <c r="H2" s="140"/>
      <c r="I2" s="159"/>
      <c r="J2" s="160"/>
      <c r="K2" s="155" t="s">
        <v>106</v>
      </c>
      <c r="L2" s="150"/>
      <c r="M2" s="150"/>
      <c r="N2" s="150"/>
      <c r="O2" s="156"/>
      <c r="P2" s="141" t="s">
        <v>3</v>
      </c>
      <c r="Q2" s="8"/>
    </row>
    <row r="3" spans="2:17" ht="20.100000000000001" customHeight="1">
      <c r="B3" s="8"/>
      <c r="C3" s="9"/>
      <c r="D3" s="161" t="s">
        <v>90</v>
      </c>
      <c r="E3" s="164" t="s">
        <v>138</v>
      </c>
      <c r="F3" s="163"/>
      <c r="G3" s="74"/>
      <c r="H3" s="106"/>
      <c r="I3" s="164" t="s">
        <v>93</v>
      </c>
      <c r="J3" s="170"/>
      <c r="K3" s="157"/>
      <c r="L3" s="153"/>
      <c r="M3" s="153"/>
      <c r="N3" s="153"/>
      <c r="O3" s="158"/>
      <c r="P3" s="142"/>
      <c r="Q3" s="8"/>
    </row>
    <row r="4" spans="2:17" ht="20.100000000000001" customHeight="1">
      <c r="B4" s="10" t="s">
        <v>5</v>
      </c>
      <c r="C4" s="9" t="s">
        <v>6</v>
      </c>
      <c r="D4" s="162"/>
      <c r="E4" s="168"/>
      <c r="F4" s="169"/>
      <c r="G4" s="171" t="s">
        <v>101</v>
      </c>
      <c r="H4" s="172"/>
      <c r="I4" s="152"/>
      <c r="J4" s="154"/>
      <c r="K4" s="173" t="s">
        <v>107</v>
      </c>
      <c r="L4" s="165" t="s">
        <v>15</v>
      </c>
      <c r="M4" s="165" t="s">
        <v>108</v>
      </c>
      <c r="N4" s="165" t="s">
        <v>139</v>
      </c>
      <c r="O4" s="165" t="s">
        <v>110</v>
      </c>
      <c r="P4" s="142"/>
      <c r="Q4" s="8"/>
    </row>
    <row r="5" spans="2:17" ht="20.100000000000001" customHeight="1">
      <c r="B5" s="8"/>
      <c r="C5" s="9"/>
      <c r="D5" s="9" t="s">
        <v>11</v>
      </c>
      <c r="E5" s="9" t="s">
        <v>102</v>
      </c>
      <c r="F5" s="21" t="s">
        <v>15</v>
      </c>
      <c r="G5" s="12" t="s">
        <v>102</v>
      </c>
      <c r="H5" s="21" t="s">
        <v>103</v>
      </c>
      <c r="I5" s="9" t="s">
        <v>104</v>
      </c>
      <c r="J5" s="11" t="s">
        <v>103</v>
      </c>
      <c r="K5" s="174"/>
      <c r="L5" s="166"/>
      <c r="M5" s="166"/>
      <c r="N5" s="167"/>
      <c r="O5" s="167"/>
      <c r="P5" s="142"/>
      <c r="Q5" s="8"/>
    </row>
    <row r="6" spans="2:17" ht="20.100000000000001" customHeight="1">
      <c r="B6" s="13"/>
      <c r="C6" s="14"/>
      <c r="D6" s="14" t="s">
        <v>16</v>
      </c>
      <c r="E6" s="14" t="s">
        <v>16</v>
      </c>
      <c r="F6" s="33" t="s">
        <v>18</v>
      </c>
      <c r="G6" s="32" t="s">
        <v>16</v>
      </c>
      <c r="H6" s="14" t="s">
        <v>18</v>
      </c>
      <c r="I6" s="14" t="s">
        <v>16</v>
      </c>
      <c r="J6" s="15" t="s">
        <v>18</v>
      </c>
      <c r="K6" s="16" t="s">
        <v>16</v>
      </c>
      <c r="L6" s="14" t="s">
        <v>18</v>
      </c>
      <c r="M6" s="14" t="s">
        <v>18</v>
      </c>
      <c r="N6" s="14" t="s">
        <v>18</v>
      </c>
      <c r="O6" s="33" t="s">
        <v>18</v>
      </c>
      <c r="P6" s="142"/>
      <c r="Q6" s="8"/>
    </row>
    <row r="7" spans="2:17" ht="17.100000000000001" customHeight="1">
      <c r="B7" s="8"/>
      <c r="C7" s="9"/>
      <c r="D7" s="17"/>
      <c r="E7" s="17"/>
      <c r="F7" s="37"/>
      <c r="G7" s="49"/>
      <c r="H7" s="17"/>
      <c r="I7" s="17"/>
      <c r="J7" s="18"/>
      <c r="K7" s="19"/>
      <c r="L7" s="17"/>
      <c r="M7" s="17"/>
      <c r="N7" s="17"/>
      <c r="O7" s="17"/>
      <c r="P7" s="142"/>
      <c r="Q7" s="8"/>
    </row>
    <row r="8" spans="2:17" ht="30" customHeight="1">
      <c r="B8" s="10" t="s">
        <v>21</v>
      </c>
      <c r="C8" s="9" t="s">
        <v>22</v>
      </c>
      <c r="D8" s="77">
        <v>0</v>
      </c>
      <c r="E8" s="77">
        <v>1622</v>
      </c>
      <c r="F8" s="78">
        <v>13021062</v>
      </c>
      <c r="G8" s="78">
        <v>0</v>
      </c>
      <c r="H8" s="78">
        <v>0</v>
      </c>
      <c r="I8" s="77">
        <v>0</v>
      </c>
      <c r="J8" s="103">
        <v>0</v>
      </c>
      <c r="K8" s="108">
        <v>77632</v>
      </c>
      <c r="L8" s="77">
        <v>1672023532</v>
      </c>
      <c r="M8" s="77">
        <v>1163219695</v>
      </c>
      <c r="N8" s="77">
        <v>492157550</v>
      </c>
      <c r="O8" s="77">
        <v>16646287</v>
      </c>
      <c r="P8" s="142"/>
      <c r="Q8" s="8"/>
    </row>
    <row r="9" spans="2:17" ht="30" customHeight="1">
      <c r="B9" s="10" t="s">
        <v>23</v>
      </c>
      <c r="C9" s="9" t="s">
        <v>22</v>
      </c>
      <c r="D9" s="77">
        <v>0</v>
      </c>
      <c r="E9" s="77">
        <v>1554</v>
      </c>
      <c r="F9" s="78">
        <v>12917245</v>
      </c>
      <c r="G9" s="78">
        <v>0</v>
      </c>
      <c r="H9" s="78">
        <v>0</v>
      </c>
      <c r="I9" s="77">
        <v>0</v>
      </c>
      <c r="J9" s="103">
        <v>0</v>
      </c>
      <c r="K9" s="108">
        <v>81930</v>
      </c>
      <c r="L9" s="77">
        <v>1865811172</v>
      </c>
      <c r="M9" s="77">
        <v>1297732987</v>
      </c>
      <c r="N9" s="77">
        <v>553014430</v>
      </c>
      <c r="O9" s="77">
        <v>15063755</v>
      </c>
      <c r="P9" s="142"/>
      <c r="Q9" s="8"/>
    </row>
    <row r="10" spans="2:17" ht="30" customHeight="1">
      <c r="B10" s="10" t="s">
        <v>24</v>
      </c>
      <c r="C10" s="9" t="s">
        <v>22</v>
      </c>
      <c r="D10" s="38">
        <f>SUM(D11:D12)</f>
        <v>0</v>
      </c>
      <c r="E10" s="38">
        <f t="shared" ref="E10:O10" si="0">SUM(E11:E12)</f>
        <v>1507</v>
      </c>
      <c r="F10" s="41">
        <f t="shared" si="0"/>
        <v>13435449</v>
      </c>
      <c r="G10" s="118">
        <f t="shared" si="0"/>
        <v>0</v>
      </c>
      <c r="H10" s="38">
        <f t="shared" si="0"/>
        <v>0</v>
      </c>
      <c r="I10" s="85">
        <f t="shared" si="0"/>
        <v>0</v>
      </c>
      <c r="J10" s="39">
        <f t="shared" si="0"/>
        <v>0</v>
      </c>
      <c r="K10" s="80">
        <f t="shared" si="0"/>
        <v>79444</v>
      </c>
      <c r="L10" s="38">
        <f t="shared" si="0"/>
        <v>1847406874</v>
      </c>
      <c r="M10" s="38">
        <f t="shared" si="0"/>
        <v>1284381679</v>
      </c>
      <c r="N10" s="38">
        <f t="shared" si="0"/>
        <v>551895222</v>
      </c>
      <c r="O10" s="38">
        <f t="shared" si="0"/>
        <v>11129973</v>
      </c>
      <c r="P10" s="142"/>
      <c r="Q10" s="8"/>
    </row>
    <row r="11" spans="2:17" ht="30" customHeight="1">
      <c r="B11" s="10" t="s">
        <v>115</v>
      </c>
      <c r="C11" s="9" t="s">
        <v>26</v>
      </c>
      <c r="D11" s="38">
        <f t="shared" ref="D11:N11" si="1">SUM(D13:D32)</f>
        <v>0</v>
      </c>
      <c r="E11" s="38">
        <f t="shared" si="1"/>
        <v>1336</v>
      </c>
      <c r="F11" s="41">
        <f t="shared" si="1"/>
        <v>11307489</v>
      </c>
      <c r="G11" s="118">
        <f>SUM(G13:G32)</f>
        <v>0</v>
      </c>
      <c r="H11" s="38">
        <f>SUM(H13:H32)</f>
        <v>0</v>
      </c>
      <c r="I11" s="85">
        <f t="shared" si="1"/>
        <v>0</v>
      </c>
      <c r="J11" s="39">
        <f t="shared" si="1"/>
        <v>0</v>
      </c>
      <c r="K11" s="80">
        <f t="shared" si="1"/>
        <v>72208</v>
      </c>
      <c r="L11" s="38">
        <f t="shared" si="1"/>
        <v>1664796329</v>
      </c>
      <c r="M11" s="38">
        <f t="shared" si="1"/>
        <v>1156955247</v>
      </c>
      <c r="N11" s="38">
        <f t="shared" si="1"/>
        <v>498589531</v>
      </c>
      <c r="O11" s="38">
        <f>SUM(O13:O32)</f>
        <v>9251551</v>
      </c>
      <c r="P11" s="142"/>
      <c r="Q11" s="8"/>
    </row>
    <row r="12" spans="2:17" ht="30" customHeight="1">
      <c r="B12" s="16" t="s">
        <v>27</v>
      </c>
      <c r="C12" s="14" t="s">
        <v>26</v>
      </c>
      <c r="D12" s="82">
        <f>SUM(D33:D35)</f>
        <v>0</v>
      </c>
      <c r="E12" s="42">
        <f t="shared" ref="E12:O12" si="2">SUM(E33:E35)</f>
        <v>171</v>
      </c>
      <c r="F12" s="105">
        <f t="shared" si="2"/>
        <v>2127960</v>
      </c>
      <c r="G12" s="119">
        <f t="shared" si="2"/>
        <v>0</v>
      </c>
      <c r="H12" s="42">
        <f t="shared" si="2"/>
        <v>0</v>
      </c>
      <c r="I12" s="82">
        <f t="shared" si="2"/>
        <v>0</v>
      </c>
      <c r="J12" s="83">
        <f t="shared" si="2"/>
        <v>0</v>
      </c>
      <c r="K12" s="109">
        <f t="shared" si="2"/>
        <v>7236</v>
      </c>
      <c r="L12" s="42">
        <f t="shared" si="2"/>
        <v>182610545</v>
      </c>
      <c r="M12" s="42">
        <f t="shared" si="2"/>
        <v>127426432</v>
      </c>
      <c r="N12" s="42">
        <f t="shared" si="2"/>
        <v>53305691</v>
      </c>
      <c r="O12" s="42">
        <f t="shared" si="2"/>
        <v>1878422</v>
      </c>
      <c r="P12" s="143"/>
      <c r="Q12" s="8"/>
    </row>
    <row r="13" spans="2:17" ht="30" customHeight="1">
      <c r="B13" s="20">
        <v>41001</v>
      </c>
      <c r="C13" s="75" t="s">
        <v>28</v>
      </c>
      <c r="D13" s="120">
        <v>0</v>
      </c>
      <c r="E13" s="46">
        <v>373</v>
      </c>
      <c r="F13" s="37">
        <v>3098327</v>
      </c>
      <c r="G13" s="46">
        <v>0</v>
      </c>
      <c r="H13" s="45">
        <v>0</v>
      </c>
      <c r="I13" s="121">
        <v>0</v>
      </c>
      <c r="J13" s="122">
        <v>0</v>
      </c>
      <c r="K13" s="123">
        <f>SUM('９表１２'!M13+D13+E13+'９表１３'!I13)</f>
        <v>22381</v>
      </c>
      <c r="L13" s="95">
        <f>SUM('９表１２'!O13+F13+'９表１３'!J13)</f>
        <v>505771970</v>
      </c>
      <c r="M13" s="45">
        <v>351653853</v>
      </c>
      <c r="N13" s="45">
        <v>151629958</v>
      </c>
      <c r="O13" s="45">
        <v>2488159</v>
      </c>
      <c r="P13" s="22" t="s">
        <v>29</v>
      </c>
      <c r="Q13" s="8"/>
    </row>
    <row r="14" spans="2:17" ht="30" customHeight="1">
      <c r="B14" s="8">
        <v>41002</v>
      </c>
      <c r="C14" s="9" t="s">
        <v>30</v>
      </c>
      <c r="D14" s="97">
        <v>0</v>
      </c>
      <c r="E14" s="52">
        <v>192</v>
      </c>
      <c r="F14" s="37">
        <v>1493393</v>
      </c>
      <c r="G14" s="52">
        <v>0</v>
      </c>
      <c r="H14" s="37">
        <v>0</v>
      </c>
      <c r="I14" s="124">
        <v>0</v>
      </c>
      <c r="J14" s="125">
        <v>0</v>
      </c>
      <c r="K14" s="126">
        <f>SUM('９表１２'!M14+D14+E14+'９表１３'!I14)</f>
        <v>9006</v>
      </c>
      <c r="L14" s="96">
        <f>SUM('９表１２'!O14+F14+'９表１３'!J14)</f>
        <v>205731663</v>
      </c>
      <c r="M14" s="37">
        <v>143131184</v>
      </c>
      <c r="N14" s="37">
        <v>60505030</v>
      </c>
      <c r="O14" s="37">
        <v>2095449</v>
      </c>
      <c r="P14" s="22" t="s">
        <v>31</v>
      </c>
      <c r="Q14" s="8"/>
    </row>
    <row r="15" spans="2:17" ht="30" customHeight="1">
      <c r="B15" s="8">
        <v>41003</v>
      </c>
      <c r="C15" s="9" t="s">
        <v>32</v>
      </c>
      <c r="D15" s="97">
        <v>0</v>
      </c>
      <c r="E15" s="52">
        <v>157</v>
      </c>
      <c r="F15" s="37">
        <v>1347551</v>
      </c>
      <c r="G15" s="52">
        <v>0</v>
      </c>
      <c r="H15" s="37">
        <v>0</v>
      </c>
      <c r="I15" s="124">
        <v>0</v>
      </c>
      <c r="J15" s="125">
        <v>0</v>
      </c>
      <c r="K15" s="126">
        <f>SUM('９表１２'!M15+D15+E15+'９表１３'!I15)</f>
        <v>5464</v>
      </c>
      <c r="L15" s="96">
        <f>SUM('９表１２'!O15+F15+'９表１３'!J15)</f>
        <v>133130653</v>
      </c>
      <c r="M15" s="37">
        <v>92591001</v>
      </c>
      <c r="N15" s="37">
        <v>40027098</v>
      </c>
      <c r="O15" s="37">
        <v>512554</v>
      </c>
      <c r="P15" s="22" t="s">
        <v>33</v>
      </c>
      <c r="Q15" s="8"/>
    </row>
    <row r="16" spans="2:17" ht="30" customHeight="1">
      <c r="B16" s="8">
        <v>41004</v>
      </c>
      <c r="C16" s="9" t="s">
        <v>34</v>
      </c>
      <c r="D16" s="124">
        <v>0</v>
      </c>
      <c r="E16" s="52">
        <v>12</v>
      </c>
      <c r="F16" s="37">
        <v>82589</v>
      </c>
      <c r="G16" s="52">
        <v>0</v>
      </c>
      <c r="H16" s="37">
        <v>0</v>
      </c>
      <c r="I16" s="124">
        <v>0</v>
      </c>
      <c r="J16" s="125">
        <v>0</v>
      </c>
      <c r="K16" s="126">
        <f>SUM('９表１２'!M16+D16+E16+'９表１３'!I16)</f>
        <v>1329</v>
      </c>
      <c r="L16" s="96">
        <f>SUM('９表１２'!O16+F16+'９表１３'!J16)</f>
        <v>42563589</v>
      </c>
      <c r="M16" s="37">
        <v>29757855</v>
      </c>
      <c r="N16" s="37">
        <v>12805734</v>
      </c>
      <c r="O16" s="37">
        <v>0</v>
      </c>
      <c r="P16" s="22" t="s">
        <v>35</v>
      </c>
      <c r="Q16" s="8"/>
    </row>
    <row r="17" spans="2:17" ht="30" customHeight="1">
      <c r="B17" s="8">
        <v>41005</v>
      </c>
      <c r="C17" s="9" t="s">
        <v>36</v>
      </c>
      <c r="D17" s="124">
        <v>0</v>
      </c>
      <c r="E17" s="52">
        <v>106</v>
      </c>
      <c r="F17" s="37">
        <v>1129268</v>
      </c>
      <c r="G17" s="52">
        <v>0</v>
      </c>
      <c r="H17" s="37">
        <v>0</v>
      </c>
      <c r="I17" s="124">
        <v>0</v>
      </c>
      <c r="J17" s="125">
        <v>0</v>
      </c>
      <c r="K17" s="126">
        <f>SUM('９表１２'!M17+D17+E17+'９表１３'!I17)</f>
        <v>4965</v>
      </c>
      <c r="L17" s="96">
        <f>SUM('９表１２'!O17+F17+'９表１３'!J17)</f>
        <v>131454205</v>
      </c>
      <c r="M17" s="37">
        <v>91014249</v>
      </c>
      <c r="N17" s="37">
        <v>39510326</v>
      </c>
      <c r="O17" s="37">
        <v>929630</v>
      </c>
      <c r="P17" s="22" t="s">
        <v>37</v>
      </c>
      <c r="Q17" s="8"/>
    </row>
    <row r="18" spans="2:17" ht="30" customHeight="1">
      <c r="B18" s="8">
        <v>41006</v>
      </c>
      <c r="C18" s="9" t="s">
        <v>38</v>
      </c>
      <c r="D18" s="97">
        <v>0</v>
      </c>
      <c r="E18" s="52">
        <v>28</v>
      </c>
      <c r="F18" s="37">
        <v>260054</v>
      </c>
      <c r="G18" s="52">
        <v>0</v>
      </c>
      <c r="H18" s="37">
        <v>0</v>
      </c>
      <c r="I18" s="124">
        <v>0</v>
      </c>
      <c r="J18" s="125">
        <v>0</v>
      </c>
      <c r="K18" s="126">
        <f>SUM('９表１２'!M18+D18+E18+'９表１３'!I18)</f>
        <v>2912</v>
      </c>
      <c r="L18" s="96">
        <f>SUM('９表１２'!O18+F18+'９表１３'!J18)</f>
        <v>37882655</v>
      </c>
      <c r="M18" s="37">
        <v>26460777</v>
      </c>
      <c r="N18" s="37">
        <v>11344155</v>
      </c>
      <c r="O18" s="37">
        <v>77723</v>
      </c>
      <c r="P18" s="22" t="s">
        <v>39</v>
      </c>
      <c r="Q18" s="8"/>
    </row>
    <row r="19" spans="2:17" ht="30" customHeight="1">
      <c r="B19" s="8">
        <v>41007</v>
      </c>
      <c r="C19" s="9" t="s">
        <v>40</v>
      </c>
      <c r="D19" s="97">
        <v>0</v>
      </c>
      <c r="E19" s="52">
        <v>100</v>
      </c>
      <c r="F19" s="37">
        <v>804326</v>
      </c>
      <c r="G19" s="52">
        <v>0</v>
      </c>
      <c r="H19" s="37">
        <v>0</v>
      </c>
      <c r="I19" s="124">
        <v>0</v>
      </c>
      <c r="J19" s="125">
        <v>0</v>
      </c>
      <c r="K19" s="126">
        <f>SUM('９表１２'!M19+D19+E19+'９表１３'!I19)</f>
        <v>2717</v>
      </c>
      <c r="L19" s="96">
        <f>SUM('９表１２'!O19+F19+'９表１３'!J19)</f>
        <v>65601355</v>
      </c>
      <c r="M19" s="37">
        <v>45679935</v>
      </c>
      <c r="N19" s="37">
        <v>19757736</v>
      </c>
      <c r="O19" s="37">
        <v>163684</v>
      </c>
      <c r="P19" s="22" t="s">
        <v>41</v>
      </c>
      <c r="Q19" s="8"/>
    </row>
    <row r="20" spans="2:17" ht="30" customHeight="1">
      <c r="B20" s="8">
        <v>41025</v>
      </c>
      <c r="C20" s="9" t="s">
        <v>116</v>
      </c>
      <c r="D20" s="97">
        <v>0</v>
      </c>
      <c r="E20" s="52">
        <v>53</v>
      </c>
      <c r="F20" s="37">
        <v>794241</v>
      </c>
      <c r="G20" s="52">
        <v>0</v>
      </c>
      <c r="H20" s="37">
        <v>0</v>
      </c>
      <c r="I20" s="124">
        <v>0</v>
      </c>
      <c r="J20" s="125">
        <v>0</v>
      </c>
      <c r="K20" s="126">
        <f>SUM('９表１２'!M20+D20+E20+'９表１３'!I20)</f>
        <v>3304</v>
      </c>
      <c r="L20" s="96">
        <f>SUM('９表１２'!O20+F20+'９表１３'!J20)</f>
        <v>74960017</v>
      </c>
      <c r="M20" s="37">
        <v>51912696</v>
      </c>
      <c r="N20" s="37">
        <v>23020068</v>
      </c>
      <c r="O20" s="37">
        <v>27253</v>
      </c>
      <c r="P20" s="22" t="s">
        <v>43</v>
      </c>
      <c r="Q20" s="8"/>
    </row>
    <row r="21" spans="2:17" ht="30" customHeight="1">
      <c r="B21" s="8">
        <v>41048</v>
      </c>
      <c r="C21" s="9" t="s">
        <v>117</v>
      </c>
      <c r="D21" s="97">
        <v>0</v>
      </c>
      <c r="E21" s="52">
        <v>26</v>
      </c>
      <c r="F21" s="37">
        <v>151207</v>
      </c>
      <c r="G21" s="52">
        <v>0</v>
      </c>
      <c r="H21" s="37">
        <v>0</v>
      </c>
      <c r="I21" s="124">
        <v>0</v>
      </c>
      <c r="J21" s="125">
        <v>0</v>
      </c>
      <c r="K21" s="126">
        <f>SUM('９表１２'!M21+D21+E21+'９表１３'!I21)</f>
        <v>1611</v>
      </c>
      <c r="L21" s="96">
        <f>SUM('９表１２'!O21+F21+'９表１３'!J21)</f>
        <v>56209215</v>
      </c>
      <c r="M21" s="37">
        <v>39076482</v>
      </c>
      <c r="N21" s="37">
        <v>16818340</v>
      </c>
      <c r="O21" s="37">
        <v>314393</v>
      </c>
      <c r="P21" s="22" t="s">
        <v>45</v>
      </c>
      <c r="Q21" s="8"/>
    </row>
    <row r="22" spans="2:17" ht="30" customHeight="1">
      <c r="B22" s="8">
        <v>41014</v>
      </c>
      <c r="C22" s="9" t="s">
        <v>118</v>
      </c>
      <c r="D22" s="97">
        <v>0</v>
      </c>
      <c r="E22" s="52">
        <v>42</v>
      </c>
      <c r="F22" s="37">
        <v>295447</v>
      </c>
      <c r="G22" s="52">
        <v>0</v>
      </c>
      <c r="H22" s="37">
        <v>0</v>
      </c>
      <c r="I22" s="124">
        <v>0</v>
      </c>
      <c r="J22" s="125">
        <v>0</v>
      </c>
      <c r="K22" s="126">
        <f>SUM('９表１２'!M22+D22+E22+'９表１３'!I22)</f>
        <v>3030</v>
      </c>
      <c r="L22" s="96">
        <f>SUM('９表１２'!O22+F22+'９表１３'!J22)</f>
        <v>69525575</v>
      </c>
      <c r="M22" s="37">
        <v>48456184</v>
      </c>
      <c r="N22" s="37">
        <v>20599434</v>
      </c>
      <c r="O22" s="37">
        <v>469957</v>
      </c>
      <c r="P22" s="22" t="s">
        <v>47</v>
      </c>
      <c r="Q22" s="8"/>
    </row>
    <row r="23" spans="2:17" ht="30" customHeight="1">
      <c r="B23" s="8">
        <v>41016</v>
      </c>
      <c r="C23" s="9" t="s">
        <v>119</v>
      </c>
      <c r="D23" s="124">
        <v>0</v>
      </c>
      <c r="E23" s="52">
        <v>4</v>
      </c>
      <c r="F23" s="37">
        <v>16112</v>
      </c>
      <c r="G23" s="52">
        <v>0</v>
      </c>
      <c r="H23" s="52">
        <v>0</v>
      </c>
      <c r="I23" s="124">
        <v>0</v>
      </c>
      <c r="J23" s="125">
        <v>0</v>
      </c>
      <c r="K23" s="126">
        <f>SUM('９表１２'!M23+D23+E23+'９表１３'!I23)</f>
        <v>909</v>
      </c>
      <c r="L23" s="96">
        <f>SUM('９表１２'!O23+F23+'９表１３'!J23)</f>
        <v>21879106</v>
      </c>
      <c r="M23" s="37">
        <v>15062841</v>
      </c>
      <c r="N23" s="37">
        <v>6816265</v>
      </c>
      <c r="O23" s="37">
        <v>0</v>
      </c>
      <c r="P23" s="22" t="s">
        <v>49</v>
      </c>
      <c r="Q23" s="8"/>
    </row>
    <row r="24" spans="2:17" ht="30" customHeight="1">
      <c r="B24" s="8">
        <v>41020</v>
      </c>
      <c r="C24" s="9" t="s">
        <v>50</v>
      </c>
      <c r="D24" s="124">
        <v>0</v>
      </c>
      <c r="E24" s="52">
        <v>22</v>
      </c>
      <c r="F24" s="37">
        <v>206027</v>
      </c>
      <c r="G24" s="52">
        <v>0</v>
      </c>
      <c r="H24" s="52">
        <v>0</v>
      </c>
      <c r="I24" s="124">
        <v>0</v>
      </c>
      <c r="J24" s="125">
        <v>0</v>
      </c>
      <c r="K24" s="126">
        <f>SUM('９表１２'!M24+D24+E24+'９表１３'!I24)</f>
        <v>2633</v>
      </c>
      <c r="L24" s="96">
        <f>SUM('９表１２'!O24+F24+'９表１３'!J24)</f>
        <v>70595405</v>
      </c>
      <c r="M24" s="37">
        <v>48928666</v>
      </c>
      <c r="N24" s="37">
        <v>21091826</v>
      </c>
      <c r="O24" s="37">
        <v>574913</v>
      </c>
      <c r="P24" s="22" t="s">
        <v>51</v>
      </c>
      <c r="Q24" s="8"/>
    </row>
    <row r="25" spans="2:17" ht="30" customHeight="1">
      <c r="B25" s="8">
        <v>41024</v>
      </c>
      <c r="C25" s="9" t="s">
        <v>52</v>
      </c>
      <c r="D25" s="97">
        <v>0</v>
      </c>
      <c r="E25" s="52">
        <v>6</v>
      </c>
      <c r="F25" s="37">
        <v>105119</v>
      </c>
      <c r="G25" s="52">
        <v>0</v>
      </c>
      <c r="H25" s="52">
        <v>0</v>
      </c>
      <c r="I25" s="124">
        <v>0</v>
      </c>
      <c r="J25" s="125">
        <v>0</v>
      </c>
      <c r="K25" s="126">
        <f>SUM('９表１２'!M25+D25+E25+'９表１３'!I25)</f>
        <v>611</v>
      </c>
      <c r="L25" s="96">
        <f>SUM('９表１２'!O25+F25+'９表１３'!J25)</f>
        <v>12024659</v>
      </c>
      <c r="M25" s="52">
        <v>8297474</v>
      </c>
      <c r="N25" s="52">
        <v>3727185</v>
      </c>
      <c r="O25" s="52">
        <v>0</v>
      </c>
      <c r="P25" s="22" t="s">
        <v>53</v>
      </c>
      <c r="Q25" s="8"/>
    </row>
    <row r="26" spans="2:17" ht="30" customHeight="1">
      <c r="B26" s="8">
        <v>41021</v>
      </c>
      <c r="C26" s="9" t="s">
        <v>120</v>
      </c>
      <c r="D26" s="124">
        <v>0</v>
      </c>
      <c r="E26" s="52">
        <v>45</v>
      </c>
      <c r="F26" s="37">
        <v>428903</v>
      </c>
      <c r="G26" s="52">
        <v>0</v>
      </c>
      <c r="H26" s="52">
        <v>0</v>
      </c>
      <c r="I26" s="124">
        <v>0</v>
      </c>
      <c r="J26" s="125">
        <v>0</v>
      </c>
      <c r="K26" s="126">
        <f>SUM('９表１２'!M26+D26+E26+'９表１３'!I26)</f>
        <v>2648</v>
      </c>
      <c r="L26" s="96">
        <f>SUM('９表１２'!O26+F26+'９表１３'!J26)</f>
        <v>70289775</v>
      </c>
      <c r="M26" s="52">
        <v>48680993</v>
      </c>
      <c r="N26" s="52">
        <v>20655787</v>
      </c>
      <c r="O26" s="52">
        <v>952995</v>
      </c>
      <c r="P26" s="22" t="s">
        <v>55</v>
      </c>
      <c r="Q26" s="8"/>
    </row>
    <row r="27" spans="2:17" ht="30" customHeight="1">
      <c r="B27" s="8">
        <v>41035</v>
      </c>
      <c r="C27" s="9" t="s">
        <v>56</v>
      </c>
      <c r="D27" s="124">
        <v>0</v>
      </c>
      <c r="E27" s="52">
        <v>1</v>
      </c>
      <c r="F27" s="37">
        <v>6202</v>
      </c>
      <c r="G27" s="52">
        <v>0</v>
      </c>
      <c r="H27" s="52">
        <v>0</v>
      </c>
      <c r="I27" s="124">
        <v>0</v>
      </c>
      <c r="J27" s="125">
        <v>0</v>
      </c>
      <c r="K27" s="126">
        <f>SUM('９表１２'!M27+D27+E27+'９表１３'!I27)</f>
        <v>512</v>
      </c>
      <c r="L27" s="96">
        <f>SUM('９表１２'!O27+F27+'９表１３'!J27)</f>
        <v>22608987</v>
      </c>
      <c r="M27" s="52">
        <v>15726131</v>
      </c>
      <c r="N27" s="52">
        <v>6594091</v>
      </c>
      <c r="O27" s="52">
        <v>288765</v>
      </c>
      <c r="P27" s="22" t="s">
        <v>57</v>
      </c>
      <c r="Q27" s="8"/>
    </row>
    <row r="28" spans="2:17" ht="30" customHeight="1">
      <c r="B28" s="8">
        <v>41038</v>
      </c>
      <c r="C28" s="9" t="s">
        <v>58</v>
      </c>
      <c r="D28" s="124">
        <v>0</v>
      </c>
      <c r="E28" s="52">
        <v>14</v>
      </c>
      <c r="F28" s="37">
        <v>43387</v>
      </c>
      <c r="G28" s="52">
        <v>0</v>
      </c>
      <c r="H28" s="52">
        <v>0</v>
      </c>
      <c r="I28" s="124">
        <v>0</v>
      </c>
      <c r="J28" s="125">
        <v>0</v>
      </c>
      <c r="K28" s="126">
        <f>SUM('９表１２'!M28+D28+E28+'９表１３'!I28)</f>
        <v>1391</v>
      </c>
      <c r="L28" s="96">
        <f>SUM('９表１２'!O28+F28+'９表１３'!J28)</f>
        <v>18687811</v>
      </c>
      <c r="M28" s="52">
        <v>13039382</v>
      </c>
      <c r="N28" s="52">
        <v>5632720</v>
      </c>
      <c r="O28" s="52">
        <v>15709</v>
      </c>
      <c r="P28" s="22" t="s">
        <v>59</v>
      </c>
      <c r="Q28" s="8"/>
    </row>
    <row r="29" spans="2:17" ht="30" customHeight="1">
      <c r="B29" s="8">
        <v>41042</v>
      </c>
      <c r="C29" s="9" t="s">
        <v>60</v>
      </c>
      <c r="D29" s="124">
        <v>0</v>
      </c>
      <c r="E29" s="52">
        <v>6</v>
      </c>
      <c r="F29" s="37">
        <v>66070</v>
      </c>
      <c r="G29" s="52">
        <v>0</v>
      </c>
      <c r="H29" s="52">
        <v>0</v>
      </c>
      <c r="I29" s="124">
        <v>0</v>
      </c>
      <c r="J29" s="125">
        <v>0</v>
      </c>
      <c r="K29" s="126">
        <f>SUM('９表１２'!M29+D29+E29+'９表１３'!I29)</f>
        <v>389</v>
      </c>
      <c r="L29" s="96">
        <f>SUM('９表１２'!O29+F29+'９表１３'!J29)</f>
        <v>4227120</v>
      </c>
      <c r="M29" s="52">
        <v>2958983</v>
      </c>
      <c r="N29" s="52">
        <v>1268137</v>
      </c>
      <c r="O29" s="52">
        <v>0</v>
      </c>
      <c r="P29" s="22" t="s">
        <v>61</v>
      </c>
      <c r="Q29" s="8"/>
    </row>
    <row r="30" spans="2:17" ht="30" customHeight="1">
      <c r="B30" s="8">
        <v>41043</v>
      </c>
      <c r="C30" s="9" t="s">
        <v>62</v>
      </c>
      <c r="D30" s="124">
        <v>0</v>
      </c>
      <c r="E30" s="52">
        <v>19</v>
      </c>
      <c r="F30" s="37">
        <v>276143</v>
      </c>
      <c r="G30" s="52">
        <v>0</v>
      </c>
      <c r="H30" s="52">
        <v>0</v>
      </c>
      <c r="I30" s="124">
        <v>0</v>
      </c>
      <c r="J30" s="125">
        <v>0</v>
      </c>
      <c r="K30" s="126">
        <f>SUM('９表１２'!M30+D30+E30+'９表１３'!I30)</f>
        <v>1012</v>
      </c>
      <c r="L30" s="96">
        <f>SUM('９表１２'!O30+F30+'９表１３'!J30)</f>
        <v>13085329</v>
      </c>
      <c r="M30" s="52">
        <v>9125751</v>
      </c>
      <c r="N30" s="52">
        <v>3959578</v>
      </c>
      <c r="O30" s="52">
        <v>0</v>
      </c>
      <c r="P30" s="22" t="s">
        <v>63</v>
      </c>
      <c r="Q30" s="8"/>
    </row>
    <row r="31" spans="2:17" ht="30" customHeight="1">
      <c r="B31" s="8">
        <v>41044</v>
      </c>
      <c r="C31" s="9" t="s">
        <v>64</v>
      </c>
      <c r="D31" s="124">
        <v>0</v>
      </c>
      <c r="E31" s="52">
        <v>90</v>
      </c>
      <c r="F31" s="37">
        <v>497013</v>
      </c>
      <c r="G31" s="52">
        <v>0</v>
      </c>
      <c r="H31" s="37">
        <v>0</v>
      </c>
      <c r="I31" s="124">
        <v>0</v>
      </c>
      <c r="J31" s="125">
        <v>0</v>
      </c>
      <c r="K31" s="126">
        <f>SUM('９表１２'!M31+D31+E31+'９表１３'!I31)</f>
        <v>4765</v>
      </c>
      <c r="L31" s="96">
        <f>SUM('９表１２'!O31+F31+'９表１３'!J31)</f>
        <v>98406864</v>
      </c>
      <c r="M31" s="52">
        <v>68318096</v>
      </c>
      <c r="N31" s="52">
        <v>29769445</v>
      </c>
      <c r="O31" s="52">
        <v>319323</v>
      </c>
      <c r="P31" s="22" t="s">
        <v>65</v>
      </c>
      <c r="Q31" s="8"/>
    </row>
    <row r="32" spans="2:17" ht="30" customHeight="1">
      <c r="B32" s="24">
        <v>41047</v>
      </c>
      <c r="C32" s="25" t="s">
        <v>66</v>
      </c>
      <c r="D32" s="127">
        <v>0</v>
      </c>
      <c r="E32" s="52">
        <v>40</v>
      </c>
      <c r="F32" s="37">
        <v>206110</v>
      </c>
      <c r="G32" s="52">
        <v>0</v>
      </c>
      <c r="H32" s="37">
        <v>0</v>
      </c>
      <c r="I32" s="127">
        <v>0</v>
      </c>
      <c r="J32" s="128">
        <v>0</v>
      </c>
      <c r="K32" s="129">
        <f>SUM('９表１２'!M32+D32+E32+'９表１３'!I32)</f>
        <v>619</v>
      </c>
      <c r="L32" s="98">
        <f>SUM('９表１２'!O32+F32+'９表１３'!J32)</f>
        <v>10160376</v>
      </c>
      <c r="M32" s="56">
        <v>7082714</v>
      </c>
      <c r="N32" s="52">
        <v>3056618</v>
      </c>
      <c r="O32" s="52">
        <v>21044</v>
      </c>
      <c r="P32" s="26" t="s">
        <v>67</v>
      </c>
      <c r="Q32" s="8"/>
    </row>
    <row r="33" spans="2:17" ht="30" customHeight="1">
      <c r="B33" s="8">
        <v>41301</v>
      </c>
      <c r="C33" s="9" t="s">
        <v>68</v>
      </c>
      <c r="D33" s="124">
        <v>0</v>
      </c>
      <c r="E33" s="61">
        <v>10</v>
      </c>
      <c r="F33" s="61">
        <v>142610</v>
      </c>
      <c r="G33" s="130">
        <v>0</v>
      </c>
      <c r="H33" s="61">
        <v>0</v>
      </c>
      <c r="I33" s="124">
        <v>0</v>
      </c>
      <c r="J33" s="125">
        <v>0</v>
      </c>
      <c r="K33" s="126">
        <f>SUM('９表１２'!M33+D33+E33+'９表１３'!I33)</f>
        <v>2198</v>
      </c>
      <c r="L33" s="96">
        <f>SUM('９表１２'!O33+F33+'９表１３'!J33)</f>
        <v>64817320</v>
      </c>
      <c r="M33" s="52">
        <v>45252907</v>
      </c>
      <c r="N33" s="61">
        <v>19275732</v>
      </c>
      <c r="O33" s="61">
        <v>288681</v>
      </c>
      <c r="P33" s="11" t="s">
        <v>69</v>
      </c>
      <c r="Q33" s="8"/>
    </row>
    <row r="34" spans="2:17" ht="30" customHeight="1">
      <c r="B34" s="8">
        <v>41302</v>
      </c>
      <c r="C34" s="9" t="s">
        <v>70</v>
      </c>
      <c r="D34" s="97">
        <v>0</v>
      </c>
      <c r="E34" s="52">
        <v>47</v>
      </c>
      <c r="F34" s="37">
        <v>480537</v>
      </c>
      <c r="G34" s="52">
        <v>0</v>
      </c>
      <c r="H34" s="37">
        <v>0</v>
      </c>
      <c r="I34" s="124">
        <v>0</v>
      </c>
      <c r="J34" s="125">
        <v>0</v>
      </c>
      <c r="K34" s="126">
        <f>SUM('９表１２'!M34+D34+E34+'９表１３'!I34)</f>
        <v>1080</v>
      </c>
      <c r="L34" s="96">
        <f>SUM('９表１２'!O34+F34+'９表１３'!J34)</f>
        <v>26105917</v>
      </c>
      <c r="M34" s="52">
        <v>18265240</v>
      </c>
      <c r="N34" s="52">
        <v>7814253</v>
      </c>
      <c r="O34" s="49">
        <v>26424</v>
      </c>
      <c r="P34" s="11" t="s">
        <v>71</v>
      </c>
      <c r="Q34" s="8"/>
    </row>
    <row r="35" spans="2:17" ht="30" customHeight="1" thickBot="1">
      <c r="B35" s="28">
        <v>41303</v>
      </c>
      <c r="C35" s="29" t="s">
        <v>72</v>
      </c>
      <c r="D35" s="131">
        <v>0</v>
      </c>
      <c r="E35" s="65">
        <v>114</v>
      </c>
      <c r="F35" s="65">
        <v>1504813</v>
      </c>
      <c r="G35" s="94">
        <v>0</v>
      </c>
      <c r="H35" s="65">
        <v>0</v>
      </c>
      <c r="I35" s="131">
        <v>0</v>
      </c>
      <c r="J35" s="132">
        <v>0</v>
      </c>
      <c r="K35" s="113">
        <f>SUM('９表１２'!M35+D35+E35+'９表１３'!I35)</f>
        <v>3958</v>
      </c>
      <c r="L35" s="99">
        <f>SUM('９表１２'!O35+F35+'９表１３'!J35)</f>
        <v>91687308</v>
      </c>
      <c r="M35" s="65">
        <v>63908285</v>
      </c>
      <c r="N35" s="65">
        <v>26215706</v>
      </c>
      <c r="O35" s="65">
        <v>1563317</v>
      </c>
      <c r="P35" s="70" t="s">
        <v>73</v>
      </c>
      <c r="Q35" s="8"/>
    </row>
    <row r="36" spans="2:17" ht="17.100000000000001" customHeight="1">
      <c r="G36" s="71"/>
      <c r="H36" s="71"/>
      <c r="L36" s="71"/>
      <c r="M36" s="71"/>
      <c r="N36" s="71"/>
      <c r="O36" s="71"/>
      <c r="P36" s="12"/>
    </row>
  </sheetData>
  <mergeCells count="12">
    <mergeCell ref="N4:N5"/>
    <mergeCell ref="O4:O5"/>
    <mergeCell ref="D2:J2"/>
    <mergeCell ref="K2:O3"/>
    <mergeCell ref="P2:P12"/>
    <mergeCell ref="D3:D4"/>
    <mergeCell ref="E3:F4"/>
    <mergeCell ref="I3:J4"/>
    <mergeCell ref="G4:H4"/>
    <mergeCell ref="K4:K5"/>
    <mergeCell ref="L4:L5"/>
    <mergeCell ref="M4:M5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colBreaks count="1" manualBreakCount="1">
    <brk id="10" max="3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BA49B-CEB9-456D-9BCF-54503AD07D9B}">
  <sheetPr>
    <tabColor theme="4"/>
  </sheetPr>
  <dimension ref="B1:AE36"/>
  <sheetViews>
    <sheetView showGridLines="0" view="pageBreakPreview" zoomScale="75" zoomScaleNormal="75" zoomScaleSheetLayoutView="75" workbookViewId="0">
      <pane xSplit="3" ySplit="12" topLeftCell="D13" activePane="bottomRight" state="frozen"/>
      <selection activeCell="D2" sqref="D2:O5"/>
      <selection pane="topRight" activeCell="D2" sqref="D2:O5"/>
      <selection pane="bottomLeft" activeCell="D2" sqref="D2:O5"/>
      <selection pane="bottomRight" activeCell="B4" sqref="B4"/>
    </sheetView>
  </sheetViews>
  <sheetFormatPr defaultColWidth="9.69921875" defaultRowHeight="17.100000000000001" customHeight="1"/>
  <cols>
    <col min="1" max="1" width="1.19921875" style="5" customWidth="1"/>
    <col min="2" max="2" width="11.3984375" style="5" customWidth="1"/>
    <col min="3" max="3" width="9.59765625" style="5" customWidth="1"/>
    <col min="4" max="5" width="13.19921875" style="202" customWidth="1"/>
    <col min="6" max="6" width="22.19921875" style="202" customWidth="1"/>
    <col min="7" max="8" width="13.19921875" style="202" customWidth="1"/>
    <col min="9" max="9" width="22.19921875" style="202" customWidth="1"/>
    <col min="10" max="11" width="16.796875" style="202" customWidth="1"/>
    <col min="12" max="12" width="22.19921875" style="202" customWidth="1"/>
    <col min="13" max="14" width="16.796875" style="202" customWidth="1"/>
    <col min="15" max="15" width="22.19921875" style="202" customWidth="1"/>
    <col min="16" max="16" width="5.09765625" style="12" customWidth="1"/>
    <col min="17" max="17" width="3.59765625" style="5" customWidth="1"/>
    <col min="18" max="255" width="9.69921875" style="5" customWidth="1"/>
    <col min="256" max="256" width="9.69921875" style="5"/>
    <col min="257" max="257" width="1.19921875" style="5" customWidth="1"/>
    <col min="258" max="258" width="11.3984375" style="5" customWidth="1"/>
    <col min="259" max="259" width="9.59765625" style="5" customWidth="1"/>
    <col min="260" max="261" width="13.19921875" style="5" customWidth="1"/>
    <col min="262" max="262" width="22.19921875" style="5" customWidth="1"/>
    <col min="263" max="264" width="13.19921875" style="5" customWidth="1"/>
    <col min="265" max="265" width="22.19921875" style="5" customWidth="1"/>
    <col min="266" max="267" width="16.796875" style="5" customWidth="1"/>
    <col min="268" max="268" width="22.19921875" style="5" customWidth="1"/>
    <col min="269" max="270" width="16.796875" style="5" customWidth="1"/>
    <col min="271" max="271" width="22.19921875" style="5" customWidth="1"/>
    <col min="272" max="272" width="5.09765625" style="5" customWidth="1"/>
    <col min="273" max="273" width="3.59765625" style="5" customWidth="1"/>
    <col min="274" max="512" width="9.69921875" style="5"/>
    <col min="513" max="513" width="1.19921875" style="5" customWidth="1"/>
    <col min="514" max="514" width="11.3984375" style="5" customWidth="1"/>
    <col min="515" max="515" width="9.59765625" style="5" customWidth="1"/>
    <col min="516" max="517" width="13.19921875" style="5" customWidth="1"/>
    <col min="518" max="518" width="22.19921875" style="5" customWidth="1"/>
    <col min="519" max="520" width="13.19921875" style="5" customWidth="1"/>
    <col min="521" max="521" width="22.19921875" style="5" customWidth="1"/>
    <col min="522" max="523" width="16.796875" style="5" customWidth="1"/>
    <col min="524" max="524" width="22.19921875" style="5" customWidth="1"/>
    <col min="525" max="526" width="16.796875" style="5" customWidth="1"/>
    <col min="527" max="527" width="22.19921875" style="5" customWidth="1"/>
    <col min="528" max="528" width="5.09765625" style="5" customWidth="1"/>
    <col min="529" max="529" width="3.59765625" style="5" customWidth="1"/>
    <col min="530" max="768" width="9.69921875" style="5"/>
    <col min="769" max="769" width="1.19921875" style="5" customWidth="1"/>
    <col min="770" max="770" width="11.3984375" style="5" customWidth="1"/>
    <col min="771" max="771" width="9.59765625" style="5" customWidth="1"/>
    <col min="772" max="773" width="13.19921875" style="5" customWidth="1"/>
    <col min="774" max="774" width="22.19921875" style="5" customWidth="1"/>
    <col min="775" max="776" width="13.19921875" style="5" customWidth="1"/>
    <col min="777" max="777" width="22.19921875" style="5" customWidth="1"/>
    <col min="778" max="779" width="16.796875" style="5" customWidth="1"/>
    <col min="780" max="780" width="22.19921875" style="5" customWidth="1"/>
    <col min="781" max="782" width="16.796875" style="5" customWidth="1"/>
    <col min="783" max="783" width="22.19921875" style="5" customWidth="1"/>
    <col min="784" max="784" width="5.09765625" style="5" customWidth="1"/>
    <col min="785" max="785" width="3.59765625" style="5" customWidth="1"/>
    <col min="786" max="1024" width="9.69921875" style="5"/>
    <col min="1025" max="1025" width="1.19921875" style="5" customWidth="1"/>
    <col min="1026" max="1026" width="11.3984375" style="5" customWidth="1"/>
    <col min="1027" max="1027" width="9.59765625" style="5" customWidth="1"/>
    <col min="1028" max="1029" width="13.19921875" style="5" customWidth="1"/>
    <col min="1030" max="1030" width="22.19921875" style="5" customWidth="1"/>
    <col min="1031" max="1032" width="13.19921875" style="5" customWidth="1"/>
    <col min="1033" max="1033" width="22.19921875" style="5" customWidth="1"/>
    <col min="1034" max="1035" width="16.796875" style="5" customWidth="1"/>
    <col min="1036" max="1036" width="22.19921875" style="5" customWidth="1"/>
    <col min="1037" max="1038" width="16.796875" style="5" customWidth="1"/>
    <col min="1039" max="1039" width="22.19921875" style="5" customWidth="1"/>
    <col min="1040" max="1040" width="5.09765625" style="5" customWidth="1"/>
    <col min="1041" max="1041" width="3.59765625" style="5" customWidth="1"/>
    <col min="1042" max="1280" width="9.69921875" style="5"/>
    <col min="1281" max="1281" width="1.19921875" style="5" customWidth="1"/>
    <col min="1282" max="1282" width="11.3984375" style="5" customWidth="1"/>
    <col min="1283" max="1283" width="9.59765625" style="5" customWidth="1"/>
    <col min="1284" max="1285" width="13.19921875" style="5" customWidth="1"/>
    <col min="1286" max="1286" width="22.19921875" style="5" customWidth="1"/>
    <col min="1287" max="1288" width="13.19921875" style="5" customWidth="1"/>
    <col min="1289" max="1289" width="22.19921875" style="5" customWidth="1"/>
    <col min="1290" max="1291" width="16.796875" style="5" customWidth="1"/>
    <col min="1292" max="1292" width="22.19921875" style="5" customWidth="1"/>
    <col min="1293" max="1294" width="16.796875" style="5" customWidth="1"/>
    <col min="1295" max="1295" width="22.19921875" style="5" customWidth="1"/>
    <col min="1296" max="1296" width="5.09765625" style="5" customWidth="1"/>
    <col min="1297" max="1297" width="3.59765625" style="5" customWidth="1"/>
    <col min="1298" max="1536" width="9.69921875" style="5"/>
    <col min="1537" max="1537" width="1.19921875" style="5" customWidth="1"/>
    <col min="1538" max="1538" width="11.3984375" style="5" customWidth="1"/>
    <col min="1539" max="1539" width="9.59765625" style="5" customWidth="1"/>
    <col min="1540" max="1541" width="13.19921875" style="5" customWidth="1"/>
    <col min="1542" max="1542" width="22.19921875" style="5" customWidth="1"/>
    <col min="1543" max="1544" width="13.19921875" style="5" customWidth="1"/>
    <col min="1545" max="1545" width="22.19921875" style="5" customWidth="1"/>
    <col min="1546" max="1547" width="16.796875" style="5" customWidth="1"/>
    <col min="1548" max="1548" width="22.19921875" style="5" customWidth="1"/>
    <col min="1549" max="1550" width="16.796875" style="5" customWidth="1"/>
    <col min="1551" max="1551" width="22.19921875" style="5" customWidth="1"/>
    <col min="1552" max="1552" width="5.09765625" style="5" customWidth="1"/>
    <col min="1553" max="1553" width="3.59765625" style="5" customWidth="1"/>
    <col min="1554" max="1792" width="9.69921875" style="5"/>
    <col min="1793" max="1793" width="1.19921875" style="5" customWidth="1"/>
    <col min="1794" max="1794" width="11.3984375" style="5" customWidth="1"/>
    <col min="1795" max="1795" width="9.59765625" style="5" customWidth="1"/>
    <col min="1796" max="1797" width="13.19921875" style="5" customWidth="1"/>
    <col min="1798" max="1798" width="22.19921875" style="5" customWidth="1"/>
    <col min="1799" max="1800" width="13.19921875" style="5" customWidth="1"/>
    <col min="1801" max="1801" width="22.19921875" style="5" customWidth="1"/>
    <col min="1802" max="1803" width="16.796875" style="5" customWidth="1"/>
    <col min="1804" max="1804" width="22.19921875" style="5" customWidth="1"/>
    <col min="1805" max="1806" width="16.796875" style="5" customWidth="1"/>
    <col min="1807" max="1807" width="22.19921875" style="5" customWidth="1"/>
    <col min="1808" max="1808" width="5.09765625" style="5" customWidth="1"/>
    <col min="1809" max="1809" width="3.59765625" style="5" customWidth="1"/>
    <col min="1810" max="2048" width="9.69921875" style="5"/>
    <col min="2049" max="2049" width="1.19921875" style="5" customWidth="1"/>
    <col min="2050" max="2050" width="11.3984375" style="5" customWidth="1"/>
    <col min="2051" max="2051" width="9.59765625" style="5" customWidth="1"/>
    <col min="2052" max="2053" width="13.19921875" style="5" customWidth="1"/>
    <col min="2054" max="2054" width="22.19921875" style="5" customWidth="1"/>
    <col min="2055" max="2056" width="13.19921875" style="5" customWidth="1"/>
    <col min="2057" max="2057" width="22.19921875" style="5" customWidth="1"/>
    <col min="2058" max="2059" width="16.796875" style="5" customWidth="1"/>
    <col min="2060" max="2060" width="22.19921875" style="5" customWidth="1"/>
    <col min="2061" max="2062" width="16.796875" style="5" customWidth="1"/>
    <col min="2063" max="2063" width="22.19921875" style="5" customWidth="1"/>
    <col min="2064" max="2064" width="5.09765625" style="5" customWidth="1"/>
    <col min="2065" max="2065" width="3.59765625" style="5" customWidth="1"/>
    <col min="2066" max="2304" width="9.69921875" style="5"/>
    <col min="2305" max="2305" width="1.19921875" style="5" customWidth="1"/>
    <col min="2306" max="2306" width="11.3984375" style="5" customWidth="1"/>
    <col min="2307" max="2307" width="9.59765625" style="5" customWidth="1"/>
    <col min="2308" max="2309" width="13.19921875" style="5" customWidth="1"/>
    <col min="2310" max="2310" width="22.19921875" style="5" customWidth="1"/>
    <col min="2311" max="2312" width="13.19921875" style="5" customWidth="1"/>
    <col min="2313" max="2313" width="22.19921875" style="5" customWidth="1"/>
    <col min="2314" max="2315" width="16.796875" style="5" customWidth="1"/>
    <col min="2316" max="2316" width="22.19921875" style="5" customWidth="1"/>
    <col min="2317" max="2318" width="16.796875" style="5" customWidth="1"/>
    <col min="2319" max="2319" width="22.19921875" style="5" customWidth="1"/>
    <col min="2320" max="2320" width="5.09765625" style="5" customWidth="1"/>
    <col min="2321" max="2321" width="3.59765625" style="5" customWidth="1"/>
    <col min="2322" max="2560" width="9.69921875" style="5"/>
    <col min="2561" max="2561" width="1.19921875" style="5" customWidth="1"/>
    <col min="2562" max="2562" width="11.3984375" style="5" customWidth="1"/>
    <col min="2563" max="2563" width="9.59765625" style="5" customWidth="1"/>
    <col min="2564" max="2565" width="13.19921875" style="5" customWidth="1"/>
    <col min="2566" max="2566" width="22.19921875" style="5" customWidth="1"/>
    <col min="2567" max="2568" width="13.19921875" style="5" customWidth="1"/>
    <col min="2569" max="2569" width="22.19921875" style="5" customWidth="1"/>
    <col min="2570" max="2571" width="16.796875" style="5" customWidth="1"/>
    <col min="2572" max="2572" width="22.19921875" style="5" customWidth="1"/>
    <col min="2573" max="2574" width="16.796875" style="5" customWidth="1"/>
    <col min="2575" max="2575" width="22.19921875" style="5" customWidth="1"/>
    <col min="2576" max="2576" width="5.09765625" style="5" customWidth="1"/>
    <col min="2577" max="2577" width="3.59765625" style="5" customWidth="1"/>
    <col min="2578" max="2816" width="9.69921875" style="5"/>
    <col min="2817" max="2817" width="1.19921875" style="5" customWidth="1"/>
    <col min="2818" max="2818" width="11.3984375" style="5" customWidth="1"/>
    <col min="2819" max="2819" width="9.59765625" style="5" customWidth="1"/>
    <col min="2820" max="2821" width="13.19921875" style="5" customWidth="1"/>
    <col min="2822" max="2822" width="22.19921875" style="5" customWidth="1"/>
    <col min="2823" max="2824" width="13.19921875" style="5" customWidth="1"/>
    <col min="2825" max="2825" width="22.19921875" style="5" customWidth="1"/>
    <col min="2826" max="2827" width="16.796875" style="5" customWidth="1"/>
    <col min="2828" max="2828" width="22.19921875" style="5" customWidth="1"/>
    <col min="2829" max="2830" width="16.796875" style="5" customWidth="1"/>
    <col min="2831" max="2831" width="22.19921875" style="5" customWidth="1"/>
    <col min="2832" max="2832" width="5.09765625" style="5" customWidth="1"/>
    <col min="2833" max="2833" width="3.59765625" style="5" customWidth="1"/>
    <col min="2834" max="3072" width="9.69921875" style="5"/>
    <col min="3073" max="3073" width="1.19921875" style="5" customWidth="1"/>
    <col min="3074" max="3074" width="11.3984375" style="5" customWidth="1"/>
    <col min="3075" max="3075" width="9.59765625" style="5" customWidth="1"/>
    <col min="3076" max="3077" width="13.19921875" style="5" customWidth="1"/>
    <col min="3078" max="3078" width="22.19921875" style="5" customWidth="1"/>
    <col min="3079" max="3080" width="13.19921875" style="5" customWidth="1"/>
    <col min="3081" max="3081" width="22.19921875" style="5" customWidth="1"/>
    <col min="3082" max="3083" width="16.796875" style="5" customWidth="1"/>
    <col min="3084" max="3084" width="22.19921875" style="5" customWidth="1"/>
    <col min="3085" max="3086" width="16.796875" style="5" customWidth="1"/>
    <col min="3087" max="3087" width="22.19921875" style="5" customWidth="1"/>
    <col min="3088" max="3088" width="5.09765625" style="5" customWidth="1"/>
    <col min="3089" max="3089" width="3.59765625" style="5" customWidth="1"/>
    <col min="3090" max="3328" width="9.69921875" style="5"/>
    <col min="3329" max="3329" width="1.19921875" style="5" customWidth="1"/>
    <col min="3330" max="3330" width="11.3984375" style="5" customWidth="1"/>
    <col min="3331" max="3331" width="9.59765625" style="5" customWidth="1"/>
    <col min="3332" max="3333" width="13.19921875" style="5" customWidth="1"/>
    <col min="3334" max="3334" width="22.19921875" style="5" customWidth="1"/>
    <col min="3335" max="3336" width="13.19921875" style="5" customWidth="1"/>
    <col min="3337" max="3337" width="22.19921875" style="5" customWidth="1"/>
    <col min="3338" max="3339" width="16.796875" style="5" customWidth="1"/>
    <col min="3340" max="3340" width="22.19921875" style="5" customWidth="1"/>
    <col min="3341" max="3342" width="16.796875" style="5" customWidth="1"/>
    <col min="3343" max="3343" width="22.19921875" style="5" customWidth="1"/>
    <col min="3344" max="3344" width="5.09765625" style="5" customWidth="1"/>
    <col min="3345" max="3345" width="3.59765625" style="5" customWidth="1"/>
    <col min="3346" max="3584" width="9.69921875" style="5"/>
    <col min="3585" max="3585" width="1.19921875" style="5" customWidth="1"/>
    <col min="3586" max="3586" width="11.3984375" style="5" customWidth="1"/>
    <col min="3587" max="3587" width="9.59765625" style="5" customWidth="1"/>
    <col min="3588" max="3589" width="13.19921875" style="5" customWidth="1"/>
    <col min="3590" max="3590" width="22.19921875" style="5" customWidth="1"/>
    <col min="3591" max="3592" width="13.19921875" style="5" customWidth="1"/>
    <col min="3593" max="3593" width="22.19921875" style="5" customWidth="1"/>
    <col min="3594" max="3595" width="16.796875" style="5" customWidth="1"/>
    <col min="3596" max="3596" width="22.19921875" style="5" customWidth="1"/>
    <col min="3597" max="3598" width="16.796875" style="5" customWidth="1"/>
    <col min="3599" max="3599" width="22.19921875" style="5" customWidth="1"/>
    <col min="3600" max="3600" width="5.09765625" style="5" customWidth="1"/>
    <col min="3601" max="3601" width="3.59765625" style="5" customWidth="1"/>
    <col min="3602" max="3840" width="9.69921875" style="5"/>
    <col min="3841" max="3841" width="1.19921875" style="5" customWidth="1"/>
    <col min="3842" max="3842" width="11.3984375" style="5" customWidth="1"/>
    <col min="3843" max="3843" width="9.59765625" style="5" customWidth="1"/>
    <col min="3844" max="3845" width="13.19921875" style="5" customWidth="1"/>
    <col min="3846" max="3846" width="22.19921875" style="5" customWidth="1"/>
    <col min="3847" max="3848" width="13.19921875" style="5" customWidth="1"/>
    <col min="3849" max="3849" width="22.19921875" style="5" customWidth="1"/>
    <col min="3850" max="3851" width="16.796875" style="5" customWidth="1"/>
    <col min="3852" max="3852" width="22.19921875" style="5" customWidth="1"/>
    <col min="3853" max="3854" width="16.796875" style="5" customWidth="1"/>
    <col min="3855" max="3855" width="22.19921875" style="5" customWidth="1"/>
    <col min="3856" max="3856" width="5.09765625" style="5" customWidth="1"/>
    <col min="3857" max="3857" width="3.59765625" style="5" customWidth="1"/>
    <col min="3858" max="4096" width="9.69921875" style="5"/>
    <col min="4097" max="4097" width="1.19921875" style="5" customWidth="1"/>
    <col min="4098" max="4098" width="11.3984375" style="5" customWidth="1"/>
    <col min="4099" max="4099" width="9.59765625" style="5" customWidth="1"/>
    <col min="4100" max="4101" width="13.19921875" style="5" customWidth="1"/>
    <col min="4102" max="4102" width="22.19921875" style="5" customWidth="1"/>
    <col min="4103" max="4104" width="13.19921875" style="5" customWidth="1"/>
    <col min="4105" max="4105" width="22.19921875" style="5" customWidth="1"/>
    <col min="4106" max="4107" width="16.796875" style="5" customWidth="1"/>
    <col min="4108" max="4108" width="22.19921875" style="5" customWidth="1"/>
    <col min="4109" max="4110" width="16.796875" style="5" customWidth="1"/>
    <col min="4111" max="4111" width="22.19921875" style="5" customWidth="1"/>
    <col min="4112" max="4112" width="5.09765625" style="5" customWidth="1"/>
    <col min="4113" max="4113" width="3.59765625" style="5" customWidth="1"/>
    <col min="4114" max="4352" width="9.69921875" style="5"/>
    <col min="4353" max="4353" width="1.19921875" style="5" customWidth="1"/>
    <col min="4354" max="4354" width="11.3984375" style="5" customWidth="1"/>
    <col min="4355" max="4355" width="9.59765625" style="5" customWidth="1"/>
    <col min="4356" max="4357" width="13.19921875" style="5" customWidth="1"/>
    <col min="4358" max="4358" width="22.19921875" style="5" customWidth="1"/>
    <col min="4359" max="4360" width="13.19921875" style="5" customWidth="1"/>
    <col min="4361" max="4361" width="22.19921875" style="5" customWidth="1"/>
    <col min="4362" max="4363" width="16.796875" style="5" customWidth="1"/>
    <col min="4364" max="4364" width="22.19921875" style="5" customWidth="1"/>
    <col min="4365" max="4366" width="16.796875" style="5" customWidth="1"/>
    <col min="4367" max="4367" width="22.19921875" style="5" customWidth="1"/>
    <col min="4368" max="4368" width="5.09765625" style="5" customWidth="1"/>
    <col min="4369" max="4369" width="3.59765625" style="5" customWidth="1"/>
    <col min="4370" max="4608" width="9.69921875" style="5"/>
    <col min="4609" max="4609" width="1.19921875" style="5" customWidth="1"/>
    <col min="4610" max="4610" width="11.3984375" style="5" customWidth="1"/>
    <col min="4611" max="4611" width="9.59765625" style="5" customWidth="1"/>
    <col min="4612" max="4613" width="13.19921875" style="5" customWidth="1"/>
    <col min="4614" max="4614" width="22.19921875" style="5" customWidth="1"/>
    <col min="4615" max="4616" width="13.19921875" style="5" customWidth="1"/>
    <col min="4617" max="4617" width="22.19921875" style="5" customWidth="1"/>
    <col min="4618" max="4619" width="16.796875" style="5" customWidth="1"/>
    <col min="4620" max="4620" width="22.19921875" style="5" customWidth="1"/>
    <col min="4621" max="4622" width="16.796875" style="5" customWidth="1"/>
    <col min="4623" max="4623" width="22.19921875" style="5" customWidth="1"/>
    <col min="4624" max="4624" width="5.09765625" style="5" customWidth="1"/>
    <col min="4625" max="4625" width="3.59765625" style="5" customWidth="1"/>
    <col min="4626" max="4864" width="9.69921875" style="5"/>
    <col min="4865" max="4865" width="1.19921875" style="5" customWidth="1"/>
    <col min="4866" max="4866" width="11.3984375" style="5" customWidth="1"/>
    <col min="4867" max="4867" width="9.59765625" style="5" customWidth="1"/>
    <col min="4868" max="4869" width="13.19921875" style="5" customWidth="1"/>
    <col min="4870" max="4870" width="22.19921875" style="5" customWidth="1"/>
    <col min="4871" max="4872" width="13.19921875" style="5" customWidth="1"/>
    <col min="4873" max="4873" width="22.19921875" style="5" customWidth="1"/>
    <col min="4874" max="4875" width="16.796875" style="5" customWidth="1"/>
    <col min="4876" max="4876" width="22.19921875" style="5" customWidth="1"/>
    <col min="4877" max="4878" width="16.796875" style="5" customWidth="1"/>
    <col min="4879" max="4879" width="22.19921875" style="5" customWidth="1"/>
    <col min="4880" max="4880" width="5.09765625" style="5" customWidth="1"/>
    <col min="4881" max="4881" width="3.59765625" style="5" customWidth="1"/>
    <col min="4882" max="5120" width="9.69921875" style="5"/>
    <col min="5121" max="5121" width="1.19921875" style="5" customWidth="1"/>
    <col min="5122" max="5122" width="11.3984375" style="5" customWidth="1"/>
    <col min="5123" max="5123" width="9.59765625" style="5" customWidth="1"/>
    <col min="5124" max="5125" width="13.19921875" style="5" customWidth="1"/>
    <col min="5126" max="5126" width="22.19921875" style="5" customWidth="1"/>
    <col min="5127" max="5128" width="13.19921875" style="5" customWidth="1"/>
    <col min="5129" max="5129" width="22.19921875" style="5" customWidth="1"/>
    <col min="5130" max="5131" width="16.796875" style="5" customWidth="1"/>
    <col min="5132" max="5132" width="22.19921875" style="5" customWidth="1"/>
    <col min="5133" max="5134" width="16.796875" style="5" customWidth="1"/>
    <col min="5135" max="5135" width="22.19921875" style="5" customWidth="1"/>
    <col min="5136" max="5136" width="5.09765625" style="5" customWidth="1"/>
    <col min="5137" max="5137" width="3.59765625" style="5" customWidth="1"/>
    <col min="5138" max="5376" width="9.69921875" style="5"/>
    <col min="5377" max="5377" width="1.19921875" style="5" customWidth="1"/>
    <col min="5378" max="5378" width="11.3984375" style="5" customWidth="1"/>
    <col min="5379" max="5379" width="9.59765625" style="5" customWidth="1"/>
    <col min="5380" max="5381" width="13.19921875" style="5" customWidth="1"/>
    <col min="5382" max="5382" width="22.19921875" style="5" customWidth="1"/>
    <col min="5383" max="5384" width="13.19921875" style="5" customWidth="1"/>
    <col min="5385" max="5385" width="22.19921875" style="5" customWidth="1"/>
    <col min="5386" max="5387" width="16.796875" style="5" customWidth="1"/>
    <col min="5388" max="5388" width="22.19921875" style="5" customWidth="1"/>
    <col min="5389" max="5390" width="16.796875" style="5" customWidth="1"/>
    <col min="5391" max="5391" width="22.19921875" style="5" customWidth="1"/>
    <col min="5392" max="5392" width="5.09765625" style="5" customWidth="1"/>
    <col min="5393" max="5393" width="3.59765625" style="5" customWidth="1"/>
    <col min="5394" max="5632" width="9.69921875" style="5"/>
    <col min="5633" max="5633" width="1.19921875" style="5" customWidth="1"/>
    <col min="5634" max="5634" width="11.3984375" style="5" customWidth="1"/>
    <col min="5635" max="5635" width="9.59765625" style="5" customWidth="1"/>
    <col min="5636" max="5637" width="13.19921875" style="5" customWidth="1"/>
    <col min="5638" max="5638" width="22.19921875" style="5" customWidth="1"/>
    <col min="5639" max="5640" width="13.19921875" style="5" customWidth="1"/>
    <col min="5641" max="5641" width="22.19921875" style="5" customWidth="1"/>
    <col min="5642" max="5643" width="16.796875" style="5" customWidth="1"/>
    <col min="5644" max="5644" width="22.19921875" style="5" customWidth="1"/>
    <col min="5645" max="5646" width="16.796875" style="5" customWidth="1"/>
    <col min="5647" max="5647" width="22.19921875" style="5" customWidth="1"/>
    <col min="5648" max="5648" width="5.09765625" style="5" customWidth="1"/>
    <col min="5649" max="5649" width="3.59765625" style="5" customWidth="1"/>
    <col min="5650" max="5888" width="9.69921875" style="5"/>
    <col min="5889" max="5889" width="1.19921875" style="5" customWidth="1"/>
    <col min="5890" max="5890" width="11.3984375" style="5" customWidth="1"/>
    <col min="5891" max="5891" width="9.59765625" style="5" customWidth="1"/>
    <col min="5892" max="5893" width="13.19921875" style="5" customWidth="1"/>
    <col min="5894" max="5894" width="22.19921875" style="5" customWidth="1"/>
    <col min="5895" max="5896" width="13.19921875" style="5" customWidth="1"/>
    <col min="5897" max="5897" width="22.19921875" style="5" customWidth="1"/>
    <col min="5898" max="5899" width="16.796875" style="5" customWidth="1"/>
    <col min="5900" max="5900" width="22.19921875" style="5" customWidth="1"/>
    <col min="5901" max="5902" width="16.796875" style="5" customWidth="1"/>
    <col min="5903" max="5903" width="22.19921875" style="5" customWidth="1"/>
    <col min="5904" max="5904" width="5.09765625" style="5" customWidth="1"/>
    <col min="5905" max="5905" width="3.59765625" style="5" customWidth="1"/>
    <col min="5906" max="6144" width="9.69921875" style="5"/>
    <col min="6145" max="6145" width="1.19921875" style="5" customWidth="1"/>
    <col min="6146" max="6146" width="11.3984375" style="5" customWidth="1"/>
    <col min="6147" max="6147" width="9.59765625" style="5" customWidth="1"/>
    <col min="6148" max="6149" width="13.19921875" style="5" customWidth="1"/>
    <col min="6150" max="6150" width="22.19921875" style="5" customWidth="1"/>
    <col min="6151" max="6152" width="13.19921875" style="5" customWidth="1"/>
    <col min="6153" max="6153" width="22.19921875" style="5" customWidth="1"/>
    <col min="6154" max="6155" width="16.796875" style="5" customWidth="1"/>
    <col min="6156" max="6156" width="22.19921875" style="5" customWidth="1"/>
    <col min="6157" max="6158" width="16.796875" style="5" customWidth="1"/>
    <col min="6159" max="6159" width="22.19921875" style="5" customWidth="1"/>
    <col min="6160" max="6160" width="5.09765625" style="5" customWidth="1"/>
    <col min="6161" max="6161" width="3.59765625" style="5" customWidth="1"/>
    <col min="6162" max="6400" width="9.69921875" style="5"/>
    <col min="6401" max="6401" width="1.19921875" style="5" customWidth="1"/>
    <col min="6402" max="6402" width="11.3984375" style="5" customWidth="1"/>
    <col min="6403" max="6403" width="9.59765625" style="5" customWidth="1"/>
    <col min="6404" max="6405" width="13.19921875" style="5" customWidth="1"/>
    <col min="6406" max="6406" width="22.19921875" style="5" customWidth="1"/>
    <col min="6407" max="6408" width="13.19921875" style="5" customWidth="1"/>
    <col min="6409" max="6409" width="22.19921875" style="5" customWidth="1"/>
    <col min="6410" max="6411" width="16.796875" style="5" customWidth="1"/>
    <col min="6412" max="6412" width="22.19921875" style="5" customWidth="1"/>
    <col min="6413" max="6414" width="16.796875" style="5" customWidth="1"/>
    <col min="6415" max="6415" width="22.19921875" style="5" customWidth="1"/>
    <col min="6416" max="6416" width="5.09765625" style="5" customWidth="1"/>
    <col min="6417" max="6417" width="3.59765625" style="5" customWidth="1"/>
    <col min="6418" max="6656" width="9.69921875" style="5"/>
    <col min="6657" max="6657" width="1.19921875" style="5" customWidth="1"/>
    <col min="6658" max="6658" width="11.3984375" style="5" customWidth="1"/>
    <col min="6659" max="6659" width="9.59765625" style="5" customWidth="1"/>
    <col min="6660" max="6661" width="13.19921875" style="5" customWidth="1"/>
    <col min="6662" max="6662" width="22.19921875" style="5" customWidth="1"/>
    <col min="6663" max="6664" width="13.19921875" style="5" customWidth="1"/>
    <col min="6665" max="6665" width="22.19921875" style="5" customWidth="1"/>
    <col min="6666" max="6667" width="16.796875" style="5" customWidth="1"/>
    <col min="6668" max="6668" width="22.19921875" style="5" customWidth="1"/>
    <col min="6669" max="6670" width="16.796875" style="5" customWidth="1"/>
    <col min="6671" max="6671" width="22.19921875" style="5" customWidth="1"/>
    <col min="6672" max="6672" width="5.09765625" style="5" customWidth="1"/>
    <col min="6673" max="6673" width="3.59765625" style="5" customWidth="1"/>
    <col min="6674" max="6912" width="9.69921875" style="5"/>
    <col min="6913" max="6913" width="1.19921875" style="5" customWidth="1"/>
    <col min="6914" max="6914" width="11.3984375" style="5" customWidth="1"/>
    <col min="6915" max="6915" width="9.59765625" style="5" customWidth="1"/>
    <col min="6916" max="6917" width="13.19921875" style="5" customWidth="1"/>
    <col min="6918" max="6918" width="22.19921875" style="5" customWidth="1"/>
    <col min="6919" max="6920" width="13.19921875" style="5" customWidth="1"/>
    <col min="6921" max="6921" width="22.19921875" style="5" customWidth="1"/>
    <col min="6922" max="6923" width="16.796875" style="5" customWidth="1"/>
    <col min="6924" max="6924" width="22.19921875" style="5" customWidth="1"/>
    <col min="6925" max="6926" width="16.796875" style="5" customWidth="1"/>
    <col min="6927" max="6927" width="22.19921875" style="5" customWidth="1"/>
    <col min="6928" max="6928" width="5.09765625" style="5" customWidth="1"/>
    <col min="6929" max="6929" width="3.59765625" style="5" customWidth="1"/>
    <col min="6930" max="7168" width="9.69921875" style="5"/>
    <col min="7169" max="7169" width="1.19921875" style="5" customWidth="1"/>
    <col min="7170" max="7170" width="11.3984375" style="5" customWidth="1"/>
    <col min="7171" max="7171" width="9.59765625" style="5" customWidth="1"/>
    <col min="7172" max="7173" width="13.19921875" style="5" customWidth="1"/>
    <col min="7174" max="7174" width="22.19921875" style="5" customWidth="1"/>
    <col min="7175" max="7176" width="13.19921875" style="5" customWidth="1"/>
    <col min="7177" max="7177" width="22.19921875" style="5" customWidth="1"/>
    <col min="7178" max="7179" width="16.796875" style="5" customWidth="1"/>
    <col min="7180" max="7180" width="22.19921875" style="5" customWidth="1"/>
    <col min="7181" max="7182" width="16.796875" style="5" customWidth="1"/>
    <col min="7183" max="7183" width="22.19921875" style="5" customWidth="1"/>
    <col min="7184" max="7184" width="5.09765625" style="5" customWidth="1"/>
    <col min="7185" max="7185" width="3.59765625" style="5" customWidth="1"/>
    <col min="7186" max="7424" width="9.69921875" style="5"/>
    <col min="7425" max="7425" width="1.19921875" style="5" customWidth="1"/>
    <col min="7426" max="7426" width="11.3984375" style="5" customWidth="1"/>
    <col min="7427" max="7427" width="9.59765625" style="5" customWidth="1"/>
    <col min="7428" max="7429" width="13.19921875" style="5" customWidth="1"/>
    <col min="7430" max="7430" width="22.19921875" style="5" customWidth="1"/>
    <col min="7431" max="7432" width="13.19921875" style="5" customWidth="1"/>
    <col min="7433" max="7433" width="22.19921875" style="5" customWidth="1"/>
    <col min="7434" max="7435" width="16.796875" style="5" customWidth="1"/>
    <col min="7436" max="7436" width="22.19921875" style="5" customWidth="1"/>
    <col min="7437" max="7438" width="16.796875" style="5" customWidth="1"/>
    <col min="7439" max="7439" width="22.19921875" style="5" customWidth="1"/>
    <col min="7440" max="7440" width="5.09765625" style="5" customWidth="1"/>
    <col min="7441" max="7441" width="3.59765625" style="5" customWidth="1"/>
    <col min="7442" max="7680" width="9.69921875" style="5"/>
    <col min="7681" max="7681" width="1.19921875" style="5" customWidth="1"/>
    <col min="7682" max="7682" width="11.3984375" style="5" customWidth="1"/>
    <col min="7683" max="7683" width="9.59765625" style="5" customWidth="1"/>
    <col min="7684" max="7685" width="13.19921875" style="5" customWidth="1"/>
    <col min="7686" max="7686" width="22.19921875" style="5" customWidth="1"/>
    <col min="7687" max="7688" width="13.19921875" style="5" customWidth="1"/>
    <col min="7689" max="7689" width="22.19921875" style="5" customWidth="1"/>
    <col min="7690" max="7691" width="16.796875" style="5" customWidth="1"/>
    <col min="7692" max="7692" width="22.19921875" style="5" customWidth="1"/>
    <col min="7693" max="7694" width="16.796875" style="5" customWidth="1"/>
    <col min="7695" max="7695" width="22.19921875" style="5" customWidth="1"/>
    <col min="7696" max="7696" width="5.09765625" style="5" customWidth="1"/>
    <col min="7697" max="7697" width="3.59765625" style="5" customWidth="1"/>
    <col min="7698" max="7936" width="9.69921875" style="5"/>
    <col min="7937" max="7937" width="1.19921875" style="5" customWidth="1"/>
    <col min="7938" max="7938" width="11.3984375" style="5" customWidth="1"/>
    <col min="7939" max="7939" width="9.59765625" style="5" customWidth="1"/>
    <col min="7940" max="7941" width="13.19921875" style="5" customWidth="1"/>
    <col min="7942" max="7942" width="22.19921875" style="5" customWidth="1"/>
    <col min="7943" max="7944" width="13.19921875" style="5" customWidth="1"/>
    <col min="7945" max="7945" width="22.19921875" style="5" customWidth="1"/>
    <col min="7946" max="7947" width="16.796875" style="5" customWidth="1"/>
    <col min="7948" max="7948" width="22.19921875" style="5" customWidth="1"/>
    <col min="7949" max="7950" width="16.796875" style="5" customWidth="1"/>
    <col min="7951" max="7951" width="22.19921875" style="5" customWidth="1"/>
    <col min="7952" max="7952" width="5.09765625" style="5" customWidth="1"/>
    <col min="7953" max="7953" width="3.59765625" style="5" customWidth="1"/>
    <col min="7954" max="8192" width="9.69921875" style="5"/>
    <col min="8193" max="8193" width="1.19921875" style="5" customWidth="1"/>
    <col min="8194" max="8194" width="11.3984375" style="5" customWidth="1"/>
    <col min="8195" max="8195" width="9.59765625" style="5" customWidth="1"/>
    <col min="8196" max="8197" width="13.19921875" style="5" customWidth="1"/>
    <col min="8198" max="8198" width="22.19921875" style="5" customWidth="1"/>
    <col min="8199" max="8200" width="13.19921875" style="5" customWidth="1"/>
    <col min="8201" max="8201" width="22.19921875" style="5" customWidth="1"/>
    <col min="8202" max="8203" width="16.796875" style="5" customWidth="1"/>
    <col min="8204" max="8204" width="22.19921875" style="5" customWidth="1"/>
    <col min="8205" max="8206" width="16.796875" style="5" customWidth="1"/>
    <col min="8207" max="8207" width="22.19921875" style="5" customWidth="1"/>
    <col min="8208" max="8208" width="5.09765625" style="5" customWidth="1"/>
    <col min="8209" max="8209" width="3.59765625" style="5" customWidth="1"/>
    <col min="8210" max="8448" width="9.69921875" style="5"/>
    <col min="8449" max="8449" width="1.19921875" style="5" customWidth="1"/>
    <col min="8450" max="8450" width="11.3984375" style="5" customWidth="1"/>
    <col min="8451" max="8451" width="9.59765625" style="5" customWidth="1"/>
    <col min="8452" max="8453" width="13.19921875" style="5" customWidth="1"/>
    <col min="8454" max="8454" width="22.19921875" style="5" customWidth="1"/>
    <col min="8455" max="8456" width="13.19921875" style="5" customWidth="1"/>
    <col min="8457" max="8457" width="22.19921875" style="5" customWidth="1"/>
    <col min="8458" max="8459" width="16.796875" style="5" customWidth="1"/>
    <col min="8460" max="8460" width="22.19921875" style="5" customWidth="1"/>
    <col min="8461" max="8462" width="16.796875" style="5" customWidth="1"/>
    <col min="8463" max="8463" width="22.19921875" style="5" customWidth="1"/>
    <col min="8464" max="8464" width="5.09765625" style="5" customWidth="1"/>
    <col min="8465" max="8465" width="3.59765625" style="5" customWidth="1"/>
    <col min="8466" max="8704" width="9.69921875" style="5"/>
    <col min="8705" max="8705" width="1.19921875" style="5" customWidth="1"/>
    <col min="8706" max="8706" width="11.3984375" style="5" customWidth="1"/>
    <col min="8707" max="8707" width="9.59765625" style="5" customWidth="1"/>
    <col min="8708" max="8709" width="13.19921875" style="5" customWidth="1"/>
    <col min="8710" max="8710" width="22.19921875" style="5" customWidth="1"/>
    <col min="8711" max="8712" width="13.19921875" style="5" customWidth="1"/>
    <col min="8713" max="8713" width="22.19921875" style="5" customWidth="1"/>
    <col min="8714" max="8715" width="16.796875" style="5" customWidth="1"/>
    <col min="8716" max="8716" width="22.19921875" style="5" customWidth="1"/>
    <col min="8717" max="8718" width="16.796875" style="5" customWidth="1"/>
    <col min="8719" max="8719" width="22.19921875" style="5" customWidth="1"/>
    <col min="8720" max="8720" width="5.09765625" style="5" customWidth="1"/>
    <col min="8721" max="8721" width="3.59765625" style="5" customWidth="1"/>
    <col min="8722" max="8960" width="9.69921875" style="5"/>
    <col min="8961" max="8961" width="1.19921875" style="5" customWidth="1"/>
    <col min="8962" max="8962" width="11.3984375" style="5" customWidth="1"/>
    <col min="8963" max="8963" width="9.59765625" style="5" customWidth="1"/>
    <col min="8964" max="8965" width="13.19921875" style="5" customWidth="1"/>
    <col min="8966" max="8966" width="22.19921875" style="5" customWidth="1"/>
    <col min="8967" max="8968" width="13.19921875" style="5" customWidth="1"/>
    <col min="8969" max="8969" width="22.19921875" style="5" customWidth="1"/>
    <col min="8970" max="8971" width="16.796875" style="5" customWidth="1"/>
    <col min="8972" max="8972" width="22.19921875" style="5" customWidth="1"/>
    <col min="8973" max="8974" width="16.796875" style="5" customWidth="1"/>
    <col min="8975" max="8975" width="22.19921875" style="5" customWidth="1"/>
    <col min="8976" max="8976" width="5.09765625" style="5" customWidth="1"/>
    <col min="8977" max="8977" width="3.59765625" style="5" customWidth="1"/>
    <col min="8978" max="9216" width="9.69921875" style="5"/>
    <col min="9217" max="9217" width="1.19921875" style="5" customWidth="1"/>
    <col min="9218" max="9218" width="11.3984375" style="5" customWidth="1"/>
    <col min="9219" max="9219" width="9.59765625" style="5" customWidth="1"/>
    <col min="9220" max="9221" width="13.19921875" style="5" customWidth="1"/>
    <col min="9222" max="9222" width="22.19921875" style="5" customWidth="1"/>
    <col min="9223" max="9224" width="13.19921875" style="5" customWidth="1"/>
    <col min="9225" max="9225" width="22.19921875" style="5" customWidth="1"/>
    <col min="9226" max="9227" width="16.796875" style="5" customWidth="1"/>
    <col min="9228" max="9228" width="22.19921875" style="5" customWidth="1"/>
    <col min="9229" max="9230" width="16.796875" style="5" customWidth="1"/>
    <col min="9231" max="9231" width="22.19921875" style="5" customWidth="1"/>
    <col min="9232" max="9232" width="5.09765625" style="5" customWidth="1"/>
    <col min="9233" max="9233" width="3.59765625" style="5" customWidth="1"/>
    <col min="9234" max="9472" width="9.69921875" style="5"/>
    <col min="9473" max="9473" width="1.19921875" style="5" customWidth="1"/>
    <col min="9474" max="9474" width="11.3984375" style="5" customWidth="1"/>
    <col min="9475" max="9475" width="9.59765625" style="5" customWidth="1"/>
    <col min="9476" max="9477" width="13.19921875" style="5" customWidth="1"/>
    <col min="9478" max="9478" width="22.19921875" style="5" customWidth="1"/>
    <col min="9479" max="9480" width="13.19921875" style="5" customWidth="1"/>
    <col min="9481" max="9481" width="22.19921875" style="5" customWidth="1"/>
    <col min="9482" max="9483" width="16.796875" style="5" customWidth="1"/>
    <col min="9484" max="9484" width="22.19921875" style="5" customWidth="1"/>
    <col min="9485" max="9486" width="16.796875" style="5" customWidth="1"/>
    <col min="9487" max="9487" width="22.19921875" style="5" customWidth="1"/>
    <col min="9488" max="9488" width="5.09765625" style="5" customWidth="1"/>
    <col min="9489" max="9489" width="3.59765625" style="5" customWidth="1"/>
    <col min="9490" max="9728" width="9.69921875" style="5"/>
    <col min="9729" max="9729" width="1.19921875" style="5" customWidth="1"/>
    <col min="9730" max="9730" width="11.3984375" style="5" customWidth="1"/>
    <col min="9731" max="9731" width="9.59765625" style="5" customWidth="1"/>
    <col min="9732" max="9733" width="13.19921875" style="5" customWidth="1"/>
    <col min="9734" max="9734" width="22.19921875" style="5" customWidth="1"/>
    <col min="9735" max="9736" width="13.19921875" style="5" customWidth="1"/>
    <col min="9737" max="9737" width="22.19921875" style="5" customWidth="1"/>
    <col min="9738" max="9739" width="16.796875" style="5" customWidth="1"/>
    <col min="9740" max="9740" width="22.19921875" style="5" customWidth="1"/>
    <col min="9741" max="9742" width="16.796875" style="5" customWidth="1"/>
    <col min="9743" max="9743" width="22.19921875" style="5" customWidth="1"/>
    <col min="9744" max="9744" width="5.09765625" style="5" customWidth="1"/>
    <col min="9745" max="9745" width="3.59765625" style="5" customWidth="1"/>
    <col min="9746" max="9984" width="9.69921875" style="5"/>
    <col min="9985" max="9985" width="1.19921875" style="5" customWidth="1"/>
    <col min="9986" max="9986" width="11.3984375" style="5" customWidth="1"/>
    <col min="9987" max="9987" width="9.59765625" style="5" customWidth="1"/>
    <col min="9988" max="9989" width="13.19921875" style="5" customWidth="1"/>
    <col min="9990" max="9990" width="22.19921875" style="5" customWidth="1"/>
    <col min="9991" max="9992" width="13.19921875" style="5" customWidth="1"/>
    <col min="9993" max="9993" width="22.19921875" style="5" customWidth="1"/>
    <col min="9994" max="9995" width="16.796875" style="5" customWidth="1"/>
    <col min="9996" max="9996" width="22.19921875" style="5" customWidth="1"/>
    <col min="9997" max="9998" width="16.796875" style="5" customWidth="1"/>
    <col min="9999" max="9999" width="22.19921875" style="5" customWidth="1"/>
    <col min="10000" max="10000" width="5.09765625" style="5" customWidth="1"/>
    <col min="10001" max="10001" width="3.59765625" style="5" customWidth="1"/>
    <col min="10002" max="10240" width="9.69921875" style="5"/>
    <col min="10241" max="10241" width="1.19921875" style="5" customWidth="1"/>
    <col min="10242" max="10242" width="11.3984375" style="5" customWidth="1"/>
    <col min="10243" max="10243" width="9.59765625" style="5" customWidth="1"/>
    <col min="10244" max="10245" width="13.19921875" style="5" customWidth="1"/>
    <col min="10246" max="10246" width="22.19921875" style="5" customWidth="1"/>
    <col min="10247" max="10248" width="13.19921875" style="5" customWidth="1"/>
    <col min="10249" max="10249" width="22.19921875" style="5" customWidth="1"/>
    <col min="10250" max="10251" width="16.796875" style="5" customWidth="1"/>
    <col min="10252" max="10252" width="22.19921875" style="5" customWidth="1"/>
    <col min="10253" max="10254" width="16.796875" style="5" customWidth="1"/>
    <col min="10255" max="10255" width="22.19921875" style="5" customWidth="1"/>
    <col min="10256" max="10256" width="5.09765625" style="5" customWidth="1"/>
    <col min="10257" max="10257" width="3.59765625" style="5" customWidth="1"/>
    <col min="10258" max="10496" width="9.69921875" style="5"/>
    <col min="10497" max="10497" width="1.19921875" style="5" customWidth="1"/>
    <col min="10498" max="10498" width="11.3984375" style="5" customWidth="1"/>
    <col min="10499" max="10499" width="9.59765625" style="5" customWidth="1"/>
    <col min="10500" max="10501" width="13.19921875" style="5" customWidth="1"/>
    <col min="10502" max="10502" width="22.19921875" style="5" customWidth="1"/>
    <col min="10503" max="10504" width="13.19921875" style="5" customWidth="1"/>
    <col min="10505" max="10505" width="22.19921875" style="5" customWidth="1"/>
    <col min="10506" max="10507" width="16.796875" style="5" customWidth="1"/>
    <col min="10508" max="10508" width="22.19921875" style="5" customWidth="1"/>
    <col min="10509" max="10510" width="16.796875" style="5" customWidth="1"/>
    <col min="10511" max="10511" width="22.19921875" style="5" customWidth="1"/>
    <col min="10512" max="10512" width="5.09765625" style="5" customWidth="1"/>
    <col min="10513" max="10513" width="3.59765625" style="5" customWidth="1"/>
    <col min="10514" max="10752" width="9.69921875" style="5"/>
    <col min="10753" max="10753" width="1.19921875" style="5" customWidth="1"/>
    <col min="10754" max="10754" width="11.3984375" style="5" customWidth="1"/>
    <col min="10755" max="10755" width="9.59765625" style="5" customWidth="1"/>
    <col min="10756" max="10757" width="13.19921875" style="5" customWidth="1"/>
    <col min="10758" max="10758" width="22.19921875" style="5" customWidth="1"/>
    <col min="10759" max="10760" width="13.19921875" style="5" customWidth="1"/>
    <col min="10761" max="10761" width="22.19921875" style="5" customWidth="1"/>
    <col min="10762" max="10763" width="16.796875" style="5" customWidth="1"/>
    <col min="10764" max="10764" width="22.19921875" style="5" customWidth="1"/>
    <col min="10765" max="10766" width="16.796875" style="5" customWidth="1"/>
    <col min="10767" max="10767" width="22.19921875" style="5" customWidth="1"/>
    <col min="10768" max="10768" width="5.09765625" style="5" customWidth="1"/>
    <col min="10769" max="10769" width="3.59765625" style="5" customWidth="1"/>
    <col min="10770" max="11008" width="9.69921875" style="5"/>
    <col min="11009" max="11009" width="1.19921875" style="5" customWidth="1"/>
    <col min="11010" max="11010" width="11.3984375" style="5" customWidth="1"/>
    <col min="11011" max="11011" width="9.59765625" style="5" customWidth="1"/>
    <col min="11012" max="11013" width="13.19921875" style="5" customWidth="1"/>
    <col min="11014" max="11014" width="22.19921875" style="5" customWidth="1"/>
    <col min="11015" max="11016" width="13.19921875" style="5" customWidth="1"/>
    <col min="11017" max="11017" width="22.19921875" style="5" customWidth="1"/>
    <col min="11018" max="11019" width="16.796875" style="5" customWidth="1"/>
    <col min="11020" max="11020" width="22.19921875" style="5" customWidth="1"/>
    <col min="11021" max="11022" width="16.796875" style="5" customWidth="1"/>
    <col min="11023" max="11023" width="22.19921875" style="5" customWidth="1"/>
    <col min="11024" max="11024" width="5.09765625" style="5" customWidth="1"/>
    <col min="11025" max="11025" width="3.59765625" style="5" customWidth="1"/>
    <col min="11026" max="11264" width="9.69921875" style="5"/>
    <col min="11265" max="11265" width="1.19921875" style="5" customWidth="1"/>
    <col min="11266" max="11266" width="11.3984375" style="5" customWidth="1"/>
    <col min="11267" max="11267" width="9.59765625" style="5" customWidth="1"/>
    <col min="11268" max="11269" width="13.19921875" style="5" customWidth="1"/>
    <col min="11270" max="11270" width="22.19921875" style="5" customWidth="1"/>
    <col min="11271" max="11272" width="13.19921875" style="5" customWidth="1"/>
    <col min="11273" max="11273" width="22.19921875" style="5" customWidth="1"/>
    <col min="11274" max="11275" width="16.796875" style="5" customWidth="1"/>
    <col min="11276" max="11276" width="22.19921875" style="5" customWidth="1"/>
    <col min="11277" max="11278" width="16.796875" style="5" customWidth="1"/>
    <col min="11279" max="11279" width="22.19921875" style="5" customWidth="1"/>
    <col min="11280" max="11280" width="5.09765625" style="5" customWidth="1"/>
    <col min="11281" max="11281" width="3.59765625" style="5" customWidth="1"/>
    <col min="11282" max="11520" width="9.69921875" style="5"/>
    <col min="11521" max="11521" width="1.19921875" style="5" customWidth="1"/>
    <col min="11522" max="11522" width="11.3984375" style="5" customWidth="1"/>
    <col min="11523" max="11523" width="9.59765625" style="5" customWidth="1"/>
    <col min="11524" max="11525" width="13.19921875" style="5" customWidth="1"/>
    <col min="11526" max="11526" width="22.19921875" style="5" customWidth="1"/>
    <col min="11527" max="11528" width="13.19921875" style="5" customWidth="1"/>
    <col min="11529" max="11529" width="22.19921875" style="5" customWidth="1"/>
    <col min="11530" max="11531" width="16.796875" style="5" customWidth="1"/>
    <col min="11532" max="11532" width="22.19921875" style="5" customWidth="1"/>
    <col min="11533" max="11534" width="16.796875" style="5" customWidth="1"/>
    <col min="11535" max="11535" width="22.19921875" style="5" customWidth="1"/>
    <col min="11536" max="11536" width="5.09765625" style="5" customWidth="1"/>
    <col min="11537" max="11537" width="3.59765625" style="5" customWidth="1"/>
    <col min="11538" max="11776" width="9.69921875" style="5"/>
    <col min="11777" max="11777" width="1.19921875" style="5" customWidth="1"/>
    <col min="11778" max="11778" width="11.3984375" style="5" customWidth="1"/>
    <col min="11779" max="11779" width="9.59765625" style="5" customWidth="1"/>
    <col min="11780" max="11781" width="13.19921875" style="5" customWidth="1"/>
    <col min="11782" max="11782" width="22.19921875" style="5" customWidth="1"/>
    <col min="11783" max="11784" width="13.19921875" style="5" customWidth="1"/>
    <col min="11785" max="11785" width="22.19921875" style="5" customWidth="1"/>
    <col min="11786" max="11787" width="16.796875" style="5" customWidth="1"/>
    <col min="11788" max="11788" width="22.19921875" style="5" customWidth="1"/>
    <col min="11789" max="11790" width="16.796875" style="5" customWidth="1"/>
    <col min="11791" max="11791" width="22.19921875" style="5" customWidth="1"/>
    <col min="11792" max="11792" width="5.09765625" style="5" customWidth="1"/>
    <col min="11793" max="11793" width="3.59765625" style="5" customWidth="1"/>
    <col min="11794" max="12032" width="9.69921875" style="5"/>
    <col min="12033" max="12033" width="1.19921875" style="5" customWidth="1"/>
    <col min="12034" max="12034" width="11.3984375" style="5" customWidth="1"/>
    <col min="12035" max="12035" width="9.59765625" style="5" customWidth="1"/>
    <col min="12036" max="12037" width="13.19921875" style="5" customWidth="1"/>
    <col min="12038" max="12038" width="22.19921875" style="5" customWidth="1"/>
    <col min="12039" max="12040" width="13.19921875" style="5" customWidth="1"/>
    <col min="12041" max="12041" width="22.19921875" style="5" customWidth="1"/>
    <col min="12042" max="12043" width="16.796875" style="5" customWidth="1"/>
    <col min="12044" max="12044" width="22.19921875" style="5" customWidth="1"/>
    <col min="12045" max="12046" width="16.796875" style="5" customWidth="1"/>
    <col min="12047" max="12047" width="22.19921875" style="5" customWidth="1"/>
    <col min="12048" max="12048" width="5.09765625" style="5" customWidth="1"/>
    <col min="12049" max="12049" width="3.59765625" style="5" customWidth="1"/>
    <col min="12050" max="12288" width="9.69921875" style="5"/>
    <col min="12289" max="12289" width="1.19921875" style="5" customWidth="1"/>
    <col min="12290" max="12290" width="11.3984375" style="5" customWidth="1"/>
    <col min="12291" max="12291" width="9.59765625" style="5" customWidth="1"/>
    <col min="12292" max="12293" width="13.19921875" style="5" customWidth="1"/>
    <col min="12294" max="12294" width="22.19921875" style="5" customWidth="1"/>
    <col min="12295" max="12296" width="13.19921875" style="5" customWidth="1"/>
    <col min="12297" max="12297" width="22.19921875" style="5" customWidth="1"/>
    <col min="12298" max="12299" width="16.796875" style="5" customWidth="1"/>
    <col min="12300" max="12300" width="22.19921875" style="5" customWidth="1"/>
    <col min="12301" max="12302" width="16.796875" style="5" customWidth="1"/>
    <col min="12303" max="12303" width="22.19921875" style="5" customWidth="1"/>
    <col min="12304" max="12304" width="5.09765625" style="5" customWidth="1"/>
    <col min="12305" max="12305" width="3.59765625" style="5" customWidth="1"/>
    <col min="12306" max="12544" width="9.69921875" style="5"/>
    <col min="12545" max="12545" width="1.19921875" style="5" customWidth="1"/>
    <col min="12546" max="12546" width="11.3984375" style="5" customWidth="1"/>
    <col min="12547" max="12547" width="9.59765625" style="5" customWidth="1"/>
    <col min="12548" max="12549" width="13.19921875" style="5" customWidth="1"/>
    <col min="12550" max="12550" width="22.19921875" style="5" customWidth="1"/>
    <col min="12551" max="12552" width="13.19921875" style="5" customWidth="1"/>
    <col min="12553" max="12553" width="22.19921875" style="5" customWidth="1"/>
    <col min="12554" max="12555" width="16.796875" style="5" customWidth="1"/>
    <col min="12556" max="12556" width="22.19921875" style="5" customWidth="1"/>
    <col min="12557" max="12558" width="16.796875" style="5" customWidth="1"/>
    <col min="12559" max="12559" width="22.19921875" style="5" customWidth="1"/>
    <col min="12560" max="12560" width="5.09765625" style="5" customWidth="1"/>
    <col min="12561" max="12561" width="3.59765625" style="5" customWidth="1"/>
    <col min="12562" max="12800" width="9.69921875" style="5"/>
    <col min="12801" max="12801" width="1.19921875" style="5" customWidth="1"/>
    <col min="12802" max="12802" width="11.3984375" style="5" customWidth="1"/>
    <col min="12803" max="12803" width="9.59765625" style="5" customWidth="1"/>
    <col min="12804" max="12805" width="13.19921875" style="5" customWidth="1"/>
    <col min="12806" max="12806" width="22.19921875" style="5" customWidth="1"/>
    <col min="12807" max="12808" width="13.19921875" style="5" customWidth="1"/>
    <col min="12809" max="12809" width="22.19921875" style="5" customWidth="1"/>
    <col min="12810" max="12811" width="16.796875" style="5" customWidth="1"/>
    <col min="12812" max="12812" width="22.19921875" style="5" customWidth="1"/>
    <col min="12813" max="12814" width="16.796875" style="5" customWidth="1"/>
    <col min="12815" max="12815" width="22.19921875" style="5" customWidth="1"/>
    <col min="12816" max="12816" width="5.09765625" style="5" customWidth="1"/>
    <col min="12817" max="12817" width="3.59765625" style="5" customWidth="1"/>
    <col min="12818" max="13056" width="9.69921875" style="5"/>
    <col min="13057" max="13057" width="1.19921875" style="5" customWidth="1"/>
    <col min="13058" max="13058" width="11.3984375" style="5" customWidth="1"/>
    <col min="13059" max="13059" width="9.59765625" style="5" customWidth="1"/>
    <col min="13060" max="13061" width="13.19921875" style="5" customWidth="1"/>
    <col min="13062" max="13062" width="22.19921875" style="5" customWidth="1"/>
    <col min="13063" max="13064" width="13.19921875" style="5" customWidth="1"/>
    <col min="13065" max="13065" width="22.19921875" style="5" customWidth="1"/>
    <col min="13066" max="13067" width="16.796875" style="5" customWidth="1"/>
    <col min="13068" max="13068" width="22.19921875" style="5" customWidth="1"/>
    <col min="13069" max="13070" width="16.796875" style="5" customWidth="1"/>
    <col min="13071" max="13071" width="22.19921875" style="5" customWidth="1"/>
    <col min="13072" max="13072" width="5.09765625" style="5" customWidth="1"/>
    <col min="13073" max="13073" width="3.59765625" style="5" customWidth="1"/>
    <col min="13074" max="13312" width="9.69921875" style="5"/>
    <col min="13313" max="13313" width="1.19921875" style="5" customWidth="1"/>
    <col min="13314" max="13314" width="11.3984375" style="5" customWidth="1"/>
    <col min="13315" max="13315" width="9.59765625" style="5" customWidth="1"/>
    <col min="13316" max="13317" width="13.19921875" style="5" customWidth="1"/>
    <col min="13318" max="13318" width="22.19921875" style="5" customWidth="1"/>
    <col min="13319" max="13320" width="13.19921875" style="5" customWidth="1"/>
    <col min="13321" max="13321" width="22.19921875" style="5" customWidth="1"/>
    <col min="13322" max="13323" width="16.796875" style="5" customWidth="1"/>
    <col min="13324" max="13324" width="22.19921875" style="5" customWidth="1"/>
    <col min="13325" max="13326" width="16.796875" style="5" customWidth="1"/>
    <col min="13327" max="13327" width="22.19921875" style="5" customWidth="1"/>
    <col min="13328" max="13328" width="5.09765625" style="5" customWidth="1"/>
    <col min="13329" max="13329" width="3.59765625" style="5" customWidth="1"/>
    <col min="13330" max="13568" width="9.69921875" style="5"/>
    <col min="13569" max="13569" width="1.19921875" style="5" customWidth="1"/>
    <col min="13570" max="13570" width="11.3984375" style="5" customWidth="1"/>
    <col min="13571" max="13571" width="9.59765625" style="5" customWidth="1"/>
    <col min="13572" max="13573" width="13.19921875" style="5" customWidth="1"/>
    <col min="13574" max="13574" width="22.19921875" style="5" customWidth="1"/>
    <col min="13575" max="13576" width="13.19921875" style="5" customWidth="1"/>
    <col min="13577" max="13577" width="22.19921875" style="5" customWidth="1"/>
    <col min="13578" max="13579" width="16.796875" style="5" customWidth="1"/>
    <col min="13580" max="13580" width="22.19921875" style="5" customWidth="1"/>
    <col min="13581" max="13582" width="16.796875" style="5" customWidth="1"/>
    <col min="13583" max="13583" width="22.19921875" style="5" customWidth="1"/>
    <col min="13584" max="13584" width="5.09765625" style="5" customWidth="1"/>
    <col min="13585" max="13585" width="3.59765625" style="5" customWidth="1"/>
    <col min="13586" max="13824" width="9.69921875" style="5"/>
    <col min="13825" max="13825" width="1.19921875" style="5" customWidth="1"/>
    <col min="13826" max="13826" width="11.3984375" style="5" customWidth="1"/>
    <col min="13827" max="13827" width="9.59765625" style="5" customWidth="1"/>
    <col min="13828" max="13829" width="13.19921875" style="5" customWidth="1"/>
    <col min="13830" max="13830" width="22.19921875" style="5" customWidth="1"/>
    <col min="13831" max="13832" width="13.19921875" style="5" customWidth="1"/>
    <col min="13833" max="13833" width="22.19921875" style="5" customWidth="1"/>
    <col min="13834" max="13835" width="16.796875" style="5" customWidth="1"/>
    <col min="13836" max="13836" width="22.19921875" style="5" customWidth="1"/>
    <col min="13837" max="13838" width="16.796875" style="5" customWidth="1"/>
    <col min="13839" max="13839" width="22.19921875" style="5" customWidth="1"/>
    <col min="13840" max="13840" width="5.09765625" style="5" customWidth="1"/>
    <col min="13841" max="13841" width="3.59765625" style="5" customWidth="1"/>
    <col min="13842" max="14080" width="9.69921875" style="5"/>
    <col min="14081" max="14081" width="1.19921875" style="5" customWidth="1"/>
    <col min="14082" max="14082" width="11.3984375" style="5" customWidth="1"/>
    <col min="14083" max="14083" width="9.59765625" style="5" customWidth="1"/>
    <col min="14084" max="14085" width="13.19921875" style="5" customWidth="1"/>
    <col min="14086" max="14086" width="22.19921875" style="5" customWidth="1"/>
    <col min="14087" max="14088" width="13.19921875" style="5" customWidth="1"/>
    <col min="14089" max="14089" width="22.19921875" style="5" customWidth="1"/>
    <col min="14090" max="14091" width="16.796875" style="5" customWidth="1"/>
    <col min="14092" max="14092" width="22.19921875" style="5" customWidth="1"/>
    <col min="14093" max="14094" width="16.796875" style="5" customWidth="1"/>
    <col min="14095" max="14095" width="22.19921875" style="5" customWidth="1"/>
    <col min="14096" max="14096" width="5.09765625" style="5" customWidth="1"/>
    <col min="14097" max="14097" width="3.59765625" style="5" customWidth="1"/>
    <col min="14098" max="14336" width="9.69921875" style="5"/>
    <col min="14337" max="14337" width="1.19921875" style="5" customWidth="1"/>
    <col min="14338" max="14338" width="11.3984375" style="5" customWidth="1"/>
    <col min="14339" max="14339" width="9.59765625" style="5" customWidth="1"/>
    <col min="14340" max="14341" width="13.19921875" style="5" customWidth="1"/>
    <col min="14342" max="14342" width="22.19921875" style="5" customWidth="1"/>
    <col min="14343" max="14344" width="13.19921875" style="5" customWidth="1"/>
    <col min="14345" max="14345" width="22.19921875" style="5" customWidth="1"/>
    <col min="14346" max="14347" width="16.796875" style="5" customWidth="1"/>
    <col min="14348" max="14348" width="22.19921875" style="5" customWidth="1"/>
    <col min="14349" max="14350" width="16.796875" style="5" customWidth="1"/>
    <col min="14351" max="14351" width="22.19921875" style="5" customWidth="1"/>
    <col min="14352" max="14352" width="5.09765625" style="5" customWidth="1"/>
    <col min="14353" max="14353" width="3.59765625" style="5" customWidth="1"/>
    <col min="14354" max="14592" width="9.69921875" style="5"/>
    <col min="14593" max="14593" width="1.19921875" style="5" customWidth="1"/>
    <col min="14594" max="14594" width="11.3984375" style="5" customWidth="1"/>
    <col min="14595" max="14595" width="9.59765625" style="5" customWidth="1"/>
    <col min="14596" max="14597" width="13.19921875" style="5" customWidth="1"/>
    <col min="14598" max="14598" width="22.19921875" style="5" customWidth="1"/>
    <col min="14599" max="14600" width="13.19921875" style="5" customWidth="1"/>
    <col min="14601" max="14601" width="22.19921875" style="5" customWidth="1"/>
    <col min="14602" max="14603" width="16.796875" style="5" customWidth="1"/>
    <col min="14604" max="14604" width="22.19921875" style="5" customWidth="1"/>
    <col min="14605" max="14606" width="16.796875" style="5" customWidth="1"/>
    <col min="14607" max="14607" width="22.19921875" style="5" customWidth="1"/>
    <col min="14608" max="14608" width="5.09765625" style="5" customWidth="1"/>
    <col min="14609" max="14609" width="3.59765625" style="5" customWidth="1"/>
    <col min="14610" max="14848" width="9.69921875" style="5"/>
    <col min="14849" max="14849" width="1.19921875" style="5" customWidth="1"/>
    <col min="14850" max="14850" width="11.3984375" style="5" customWidth="1"/>
    <col min="14851" max="14851" width="9.59765625" style="5" customWidth="1"/>
    <col min="14852" max="14853" width="13.19921875" style="5" customWidth="1"/>
    <col min="14854" max="14854" width="22.19921875" style="5" customWidth="1"/>
    <col min="14855" max="14856" width="13.19921875" style="5" customWidth="1"/>
    <col min="14857" max="14857" width="22.19921875" style="5" customWidth="1"/>
    <col min="14858" max="14859" width="16.796875" style="5" customWidth="1"/>
    <col min="14860" max="14860" width="22.19921875" style="5" customWidth="1"/>
    <col min="14861" max="14862" width="16.796875" style="5" customWidth="1"/>
    <col min="14863" max="14863" width="22.19921875" style="5" customWidth="1"/>
    <col min="14864" max="14864" width="5.09765625" style="5" customWidth="1"/>
    <col min="14865" max="14865" width="3.59765625" style="5" customWidth="1"/>
    <col min="14866" max="15104" width="9.69921875" style="5"/>
    <col min="15105" max="15105" width="1.19921875" style="5" customWidth="1"/>
    <col min="15106" max="15106" width="11.3984375" style="5" customWidth="1"/>
    <col min="15107" max="15107" width="9.59765625" style="5" customWidth="1"/>
    <col min="15108" max="15109" width="13.19921875" style="5" customWidth="1"/>
    <col min="15110" max="15110" width="22.19921875" style="5" customWidth="1"/>
    <col min="15111" max="15112" width="13.19921875" style="5" customWidth="1"/>
    <col min="15113" max="15113" width="22.19921875" style="5" customWidth="1"/>
    <col min="15114" max="15115" width="16.796875" style="5" customWidth="1"/>
    <col min="15116" max="15116" width="22.19921875" style="5" customWidth="1"/>
    <col min="15117" max="15118" width="16.796875" style="5" customWidth="1"/>
    <col min="15119" max="15119" width="22.19921875" style="5" customWidth="1"/>
    <col min="15120" max="15120" width="5.09765625" style="5" customWidth="1"/>
    <col min="15121" max="15121" width="3.59765625" style="5" customWidth="1"/>
    <col min="15122" max="15360" width="9.69921875" style="5"/>
    <col min="15361" max="15361" width="1.19921875" style="5" customWidth="1"/>
    <col min="15362" max="15362" width="11.3984375" style="5" customWidth="1"/>
    <col min="15363" max="15363" width="9.59765625" style="5" customWidth="1"/>
    <col min="15364" max="15365" width="13.19921875" style="5" customWidth="1"/>
    <col min="15366" max="15366" width="22.19921875" style="5" customWidth="1"/>
    <col min="15367" max="15368" width="13.19921875" style="5" customWidth="1"/>
    <col min="15369" max="15369" width="22.19921875" style="5" customWidth="1"/>
    <col min="15370" max="15371" width="16.796875" style="5" customWidth="1"/>
    <col min="15372" max="15372" width="22.19921875" style="5" customWidth="1"/>
    <col min="15373" max="15374" width="16.796875" style="5" customWidth="1"/>
    <col min="15375" max="15375" width="22.19921875" style="5" customWidth="1"/>
    <col min="15376" max="15376" width="5.09765625" style="5" customWidth="1"/>
    <col min="15377" max="15377" width="3.59765625" style="5" customWidth="1"/>
    <col min="15378" max="15616" width="9.69921875" style="5"/>
    <col min="15617" max="15617" width="1.19921875" style="5" customWidth="1"/>
    <col min="15618" max="15618" width="11.3984375" style="5" customWidth="1"/>
    <col min="15619" max="15619" width="9.59765625" style="5" customWidth="1"/>
    <col min="15620" max="15621" width="13.19921875" style="5" customWidth="1"/>
    <col min="15622" max="15622" width="22.19921875" style="5" customWidth="1"/>
    <col min="15623" max="15624" width="13.19921875" style="5" customWidth="1"/>
    <col min="15625" max="15625" width="22.19921875" style="5" customWidth="1"/>
    <col min="15626" max="15627" width="16.796875" style="5" customWidth="1"/>
    <col min="15628" max="15628" width="22.19921875" style="5" customWidth="1"/>
    <col min="15629" max="15630" width="16.796875" style="5" customWidth="1"/>
    <col min="15631" max="15631" width="22.19921875" style="5" customWidth="1"/>
    <col min="15632" max="15632" width="5.09765625" style="5" customWidth="1"/>
    <col min="15633" max="15633" width="3.59765625" style="5" customWidth="1"/>
    <col min="15634" max="15872" width="9.69921875" style="5"/>
    <col min="15873" max="15873" width="1.19921875" style="5" customWidth="1"/>
    <col min="15874" max="15874" width="11.3984375" style="5" customWidth="1"/>
    <col min="15875" max="15875" width="9.59765625" style="5" customWidth="1"/>
    <col min="15876" max="15877" width="13.19921875" style="5" customWidth="1"/>
    <col min="15878" max="15878" width="22.19921875" style="5" customWidth="1"/>
    <col min="15879" max="15880" width="13.19921875" style="5" customWidth="1"/>
    <col min="15881" max="15881" width="22.19921875" style="5" customWidth="1"/>
    <col min="15882" max="15883" width="16.796875" style="5" customWidth="1"/>
    <col min="15884" max="15884" width="22.19921875" style="5" customWidth="1"/>
    <col min="15885" max="15886" width="16.796875" style="5" customWidth="1"/>
    <col min="15887" max="15887" width="22.19921875" style="5" customWidth="1"/>
    <col min="15888" max="15888" width="5.09765625" style="5" customWidth="1"/>
    <col min="15889" max="15889" width="3.59765625" style="5" customWidth="1"/>
    <col min="15890" max="16128" width="9.69921875" style="5"/>
    <col min="16129" max="16129" width="1.19921875" style="5" customWidth="1"/>
    <col min="16130" max="16130" width="11.3984375" style="5" customWidth="1"/>
    <col min="16131" max="16131" width="9.59765625" style="5" customWidth="1"/>
    <col min="16132" max="16133" width="13.19921875" style="5" customWidth="1"/>
    <col min="16134" max="16134" width="22.19921875" style="5" customWidth="1"/>
    <col min="16135" max="16136" width="13.19921875" style="5" customWidth="1"/>
    <col min="16137" max="16137" width="22.19921875" style="5" customWidth="1"/>
    <col min="16138" max="16139" width="16.796875" style="5" customWidth="1"/>
    <col min="16140" max="16140" width="22.19921875" style="5" customWidth="1"/>
    <col min="16141" max="16142" width="16.796875" style="5" customWidth="1"/>
    <col min="16143" max="16143" width="22.19921875" style="5" customWidth="1"/>
    <col min="16144" max="16144" width="5.09765625" style="5" customWidth="1"/>
    <col min="16145" max="16145" width="3.59765625" style="5" customWidth="1"/>
    <col min="16146" max="16384" width="9.69921875" style="5"/>
  </cols>
  <sheetData>
    <row r="1" spans="2:31" ht="24" customHeight="1" thickBot="1">
      <c r="B1" s="133" t="s">
        <v>140</v>
      </c>
      <c r="C1" s="2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6" t="s">
        <v>141</v>
      </c>
      <c r="P1" s="4"/>
    </row>
    <row r="2" spans="2:31" ht="20.100000000000001" customHeight="1">
      <c r="B2" s="6"/>
      <c r="C2" s="7"/>
      <c r="D2" s="177" t="s">
        <v>2</v>
      </c>
      <c r="E2" s="178"/>
      <c r="F2" s="178"/>
      <c r="G2" s="178"/>
      <c r="H2" s="178"/>
      <c r="I2" s="179"/>
      <c r="J2" s="180" t="s">
        <v>2</v>
      </c>
      <c r="K2" s="178"/>
      <c r="L2" s="178"/>
      <c r="M2" s="178"/>
      <c r="N2" s="178"/>
      <c r="O2" s="181"/>
      <c r="P2" s="141" t="s">
        <v>3</v>
      </c>
    </row>
    <row r="3" spans="2:31" ht="20.100000000000001" customHeight="1">
      <c r="B3" s="8"/>
      <c r="C3" s="9"/>
      <c r="D3" s="182" t="s">
        <v>4</v>
      </c>
      <c r="E3" s="183"/>
      <c r="F3" s="183"/>
      <c r="G3" s="183"/>
      <c r="H3" s="183"/>
      <c r="I3" s="184"/>
      <c r="J3" s="185" t="s">
        <v>4</v>
      </c>
      <c r="K3" s="183"/>
      <c r="L3" s="183"/>
      <c r="M3" s="183"/>
      <c r="N3" s="183"/>
      <c r="O3" s="186"/>
      <c r="P3" s="142"/>
    </row>
    <row r="4" spans="2:31" ht="20.100000000000001" customHeight="1">
      <c r="B4" s="10" t="s">
        <v>5</v>
      </c>
      <c r="C4" s="9" t="s">
        <v>6</v>
      </c>
      <c r="D4" s="182" t="s">
        <v>7</v>
      </c>
      <c r="E4" s="183"/>
      <c r="F4" s="186"/>
      <c r="G4" s="182" t="s">
        <v>8</v>
      </c>
      <c r="H4" s="183"/>
      <c r="I4" s="184"/>
      <c r="J4" s="185" t="s">
        <v>9</v>
      </c>
      <c r="K4" s="183"/>
      <c r="L4" s="186"/>
      <c r="M4" s="182" t="s">
        <v>10</v>
      </c>
      <c r="N4" s="183"/>
      <c r="O4" s="186"/>
      <c r="P4" s="142"/>
    </row>
    <row r="5" spans="2:31" ht="20.100000000000001" customHeight="1">
      <c r="B5" s="8"/>
      <c r="C5" s="9"/>
      <c r="D5" s="187" t="s">
        <v>11</v>
      </c>
      <c r="E5" s="187" t="s">
        <v>12</v>
      </c>
      <c r="F5" s="187" t="s">
        <v>13</v>
      </c>
      <c r="G5" s="187" t="s">
        <v>11</v>
      </c>
      <c r="H5" s="187" t="s">
        <v>12</v>
      </c>
      <c r="I5" s="188" t="s">
        <v>13</v>
      </c>
      <c r="J5" s="189" t="s">
        <v>11</v>
      </c>
      <c r="K5" s="187" t="s">
        <v>12</v>
      </c>
      <c r="L5" s="187" t="s">
        <v>15</v>
      </c>
      <c r="M5" s="187" t="s">
        <v>11</v>
      </c>
      <c r="N5" s="187" t="s">
        <v>12</v>
      </c>
      <c r="O5" s="244" t="s">
        <v>13</v>
      </c>
      <c r="P5" s="14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2:31" ht="20.100000000000001" customHeight="1">
      <c r="B6" s="13"/>
      <c r="C6" s="14"/>
      <c r="D6" s="190" t="s">
        <v>16</v>
      </c>
      <c r="E6" s="190" t="s">
        <v>17</v>
      </c>
      <c r="F6" s="190" t="s">
        <v>18</v>
      </c>
      <c r="G6" s="190" t="s">
        <v>16</v>
      </c>
      <c r="H6" s="190" t="s">
        <v>17</v>
      </c>
      <c r="I6" s="191" t="s">
        <v>18</v>
      </c>
      <c r="J6" s="192" t="s">
        <v>16</v>
      </c>
      <c r="K6" s="190" t="s">
        <v>17</v>
      </c>
      <c r="L6" s="190" t="s">
        <v>18</v>
      </c>
      <c r="M6" s="190" t="s">
        <v>16</v>
      </c>
      <c r="N6" s="190" t="s">
        <v>17</v>
      </c>
      <c r="O6" s="245" t="s">
        <v>18</v>
      </c>
      <c r="P6" s="14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2:31" ht="16.5" customHeight="1">
      <c r="B7" s="8"/>
      <c r="C7" s="9"/>
      <c r="D7" s="76"/>
      <c r="E7" s="76"/>
      <c r="F7" s="76"/>
      <c r="G7" s="76"/>
      <c r="H7" s="76"/>
      <c r="I7" s="193"/>
      <c r="J7" s="194"/>
      <c r="K7" s="76"/>
      <c r="L7" s="76"/>
      <c r="M7" s="76"/>
      <c r="N7" s="76"/>
      <c r="O7" s="88"/>
      <c r="P7" s="142"/>
    </row>
    <row r="8" spans="2:31" ht="30" customHeight="1">
      <c r="B8" s="10" t="s">
        <v>21</v>
      </c>
      <c r="C8" s="9" t="s">
        <v>22</v>
      </c>
      <c r="D8" s="116">
        <v>709</v>
      </c>
      <c r="E8" s="116">
        <v>4852</v>
      </c>
      <c r="F8" s="116">
        <v>380971600</v>
      </c>
      <c r="G8" s="116">
        <v>46571</v>
      </c>
      <c r="H8" s="116">
        <v>70904</v>
      </c>
      <c r="I8" s="351">
        <v>565081820</v>
      </c>
      <c r="J8" s="352">
        <v>5998</v>
      </c>
      <c r="K8" s="116">
        <v>8136</v>
      </c>
      <c r="L8" s="116">
        <v>57642330</v>
      </c>
      <c r="M8" s="116">
        <v>53278</v>
      </c>
      <c r="N8" s="116">
        <v>83892</v>
      </c>
      <c r="O8" s="246">
        <v>1003695750</v>
      </c>
      <c r="P8" s="142"/>
    </row>
    <row r="9" spans="2:31" ht="30" customHeight="1">
      <c r="B9" s="10" t="s">
        <v>23</v>
      </c>
      <c r="C9" s="9" t="s">
        <v>22</v>
      </c>
      <c r="D9" s="116">
        <v>789</v>
      </c>
      <c r="E9" s="116">
        <v>5697</v>
      </c>
      <c r="F9" s="116">
        <v>432710940</v>
      </c>
      <c r="G9" s="116">
        <v>48531</v>
      </c>
      <c r="H9" s="116">
        <v>75247</v>
      </c>
      <c r="I9" s="351">
        <v>520115556</v>
      </c>
      <c r="J9" s="352">
        <v>5420</v>
      </c>
      <c r="K9" s="116">
        <v>7386</v>
      </c>
      <c r="L9" s="116">
        <v>51426150</v>
      </c>
      <c r="M9" s="116">
        <v>54740</v>
      </c>
      <c r="N9" s="116">
        <v>88330</v>
      </c>
      <c r="O9" s="246">
        <v>1004252646</v>
      </c>
      <c r="P9" s="142"/>
    </row>
    <row r="10" spans="2:31" ht="30" customHeight="1">
      <c r="B10" s="10" t="s">
        <v>24</v>
      </c>
      <c r="C10" s="9" t="s">
        <v>22</v>
      </c>
      <c r="D10" s="79">
        <f>SUM(D11:D12)</f>
        <v>717</v>
      </c>
      <c r="E10" s="79">
        <f t="shared" ref="E10:O10" si="0">SUM(E11:E12)</f>
        <v>4873</v>
      </c>
      <c r="F10" s="79">
        <f t="shared" si="0"/>
        <v>366606682</v>
      </c>
      <c r="G10" s="79">
        <f t="shared" si="0"/>
        <v>42620</v>
      </c>
      <c r="H10" s="79">
        <f t="shared" si="0"/>
        <v>66462</v>
      </c>
      <c r="I10" s="195">
        <f t="shared" si="0"/>
        <v>418785434</v>
      </c>
      <c r="J10" s="196">
        <f t="shared" si="0"/>
        <v>5164</v>
      </c>
      <c r="K10" s="79">
        <f t="shared" si="0"/>
        <v>6735</v>
      </c>
      <c r="L10" s="79">
        <f t="shared" si="0"/>
        <v>50088740</v>
      </c>
      <c r="M10" s="79">
        <f t="shared" si="0"/>
        <v>48501</v>
      </c>
      <c r="N10" s="79">
        <f t="shared" si="0"/>
        <v>78070</v>
      </c>
      <c r="O10" s="248">
        <f t="shared" si="0"/>
        <v>835480856</v>
      </c>
      <c r="P10" s="142"/>
    </row>
    <row r="11" spans="2:31" ht="30" customHeight="1">
      <c r="B11" s="10" t="s">
        <v>115</v>
      </c>
      <c r="C11" s="9" t="s">
        <v>26</v>
      </c>
      <c r="D11" s="79">
        <f t="shared" ref="D11:O11" si="1">SUM(D13:D32)</f>
        <v>645</v>
      </c>
      <c r="E11" s="79">
        <f t="shared" si="1"/>
        <v>4472</v>
      </c>
      <c r="F11" s="79">
        <f t="shared" si="1"/>
        <v>339197262</v>
      </c>
      <c r="G11" s="79">
        <f t="shared" si="1"/>
        <v>37302</v>
      </c>
      <c r="H11" s="79">
        <f t="shared" si="1"/>
        <v>57998</v>
      </c>
      <c r="I11" s="195">
        <f t="shared" si="1"/>
        <v>368932764</v>
      </c>
      <c r="J11" s="196">
        <f t="shared" si="1"/>
        <v>4586</v>
      </c>
      <c r="K11" s="79">
        <f t="shared" si="1"/>
        <v>5984</v>
      </c>
      <c r="L11" s="79">
        <f t="shared" si="1"/>
        <v>44697500</v>
      </c>
      <c r="M11" s="79">
        <f t="shared" si="1"/>
        <v>42533</v>
      </c>
      <c r="N11" s="79">
        <f t="shared" si="1"/>
        <v>68454</v>
      </c>
      <c r="O11" s="248">
        <f t="shared" si="1"/>
        <v>752827526</v>
      </c>
      <c r="P11" s="142"/>
    </row>
    <row r="12" spans="2:31" ht="30" customHeight="1">
      <c r="B12" s="16" t="s">
        <v>27</v>
      </c>
      <c r="C12" s="14" t="s">
        <v>26</v>
      </c>
      <c r="D12" s="136">
        <f>SUM(D33:D35)</f>
        <v>72</v>
      </c>
      <c r="E12" s="136">
        <f t="shared" ref="E12:O12" si="2">SUM(E33:E35)</f>
        <v>401</v>
      </c>
      <c r="F12" s="136">
        <f t="shared" si="2"/>
        <v>27409420</v>
      </c>
      <c r="G12" s="136">
        <f t="shared" si="2"/>
        <v>5318</v>
      </c>
      <c r="H12" s="136">
        <f t="shared" si="2"/>
        <v>8464</v>
      </c>
      <c r="I12" s="197">
        <f t="shared" si="2"/>
        <v>49852670</v>
      </c>
      <c r="J12" s="354">
        <f t="shared" si="2"/>
        <v>578</v>
      </c>
      <c r="K12" s="136">
        <f t="shared" si="2"/>
        <v>751</v>
      </c>
      <c r="L12" s="136">
        <f t="shared" si="2"/>
        <v>5391240</v>
      </c>
      <c r="M12" s="136">
        <f t="shared" si="2"/>
        <v>5968</v>
      </c>
      <c r="N12" s="136">
        <f t="shared" si="2"/>
        <v>9616</v>
      </c>
      <c r="O12" s="391">
        <f t="shared" si="2"/>
        <v>82653330</v>
      </c>
      <c r="P12" s="143"/>
    </row>
    <row r="13" spans="2:31" ht="30" customHeight="1">
      <c r="B13" s="20">
        <v>41001</v>
      </c>
      <c r="C13" s="21" t="s">
        <v>28</v>
      </c>
      <c r="D13" s="87">
        <v>190</v>
      </c>
      <c r="E13" s="87">
        <v>1138</v>
      </c>
      <c r="F13" s="87">
        <v>74940930</v>
      </c>
      <c r="G13" s="87">
        <v>11326</v>
      </c>
      <c r="H13" s="87">
        <v>17647</v>
      </c>
      <c r="I13" s="200">
        <v>111980480</v>
      </c>
      <c r="J13" s="201">
        <v>1564</v>
      </c>
      <c r="K13" s="87">
        <v>2101</v>
      </c>
      <c r="L13" s="202">
        <v>14799200</v>
      </c>
      <c r="M13" s="204">
        <f>D13+G13+J13</f>
        <v>13080</v>
      </c>
      <c r="N13" s="204">
        <f t="shared" ref="M13:O28" si="3">E13+H13+K13</f>
        <v>20886</v>
      </c>
      <c r="O13" s="204">
        <f>F13+I13+L13</f>
        <v>201720610</v>
      </c>
      <c r="P13" s="22" t="s">
        <v>29</v>
      </c>
    </row>
    <row r="14" spans="2:31" ht="30" customHeight="1">
      <c r="B14" s="8">
        <v>41002</v>
      </c>
      <c r="C14" s="23" t="s">
        <v>30</v>
      </c>
      <c r="D14" s="88">
        <v>126</v>
      </c>
      <c r="E14" s="88">
        <v>758</v>
      </c>
      <c r="F14" s="88">
        <v>60332930</v>
      </c>
      <c r="G14" s="88">
        <v>5930</v>
      </c>
      <c r="H14" s="88">
        <v>9063</v>
      </c>
      <c r="I14" s="193">
        <v>57955430</v>
      </c>
      <c r="J14" s="205">
        <v>727</v>
      </c>
      <c r="K14" s="88">
        <v>903</v>
      </c>
      <c r="L14" s="202">
        <v>6744320</v>
      </c>
      <c r="M14" s="206">
        <f t="shared" si="3"/>
        <v>6783</v>
      </c>
      <c r="N14" s="206">
        <f t="shared" si="3"/>
        <v>10724</v>
      </c>
      <c r="O14" s="207">
        <f t="shared" si="3"/>
        <v>125032680</v>
      </c>
      <c r="P14" s="22" t="s">
        <v>31</v>
      </c>
    </row>
    <row r="15" spans="2:31" ht="30" customHeight="1">
      <c r="B15" s="8">
        <v>41003</v>
      </c>
      <c r="C15" s="23" t="s">
        <v>32</v>
      </c>
      <c r="D15" s="88">
        <v>33</v>
      </c>
      <c r="E15" s="88">
        <v>206</v>
      </c>
      <c r="F15" s="88">
        <v>14999680</v>
      </c>
      <c r="G15" s="88">
        <v>2197</v>
      </c>
      <c r="H15" s="88">
        <v>3514</v>
      </c>
      <c r="I15" s="193">
        <v>22648240</v>
      </c>
      <c r="J15" s="205">
        <v>340</v>
      </c>
      <c r="K15" s="88">
        <v>448</v>
      </c>
      <c r="L15" s="202">
        <v>3455840</v>
      </c>
      <c r="M15" s="206">
        <f t="shared" si="3"/>
        <v>2570</v>
      </c>
      <c r="N15" s="206">
        <f t="shared" si="3"/>
        <v>4168</v>
      </c>
      <c r="O15" s="207">
        <f t="shared" si="3"/>
        <v>41103760</v>
      </c>
      <c r="P15" s="22" t="s">
        <v>33</v>
      </c>
    </row>
    <row r="16" spans="2:31" ht="30" customHeight="1">
      <c r="B16" s="8">
        <v>41004</v>
      </c>
      <c r="C16" s="23" t="s">
        <v>34</v>
      </c>
      <c r="D16" s="88">
        <v>3</v>
      </c>
      <c r="E16" s="88">
        <v>12</v>
      </c>
      <c r="F16" s="88">
        <v>1095630</v>
      </c>
      <c r="G16" s="88">
        <v>612</v>
      </c>
      <c r="H16" s="88">
        <v>975</v>
      </c>
      <c r="I16" s="193">
        <v>5893580</v>
      </c>
      <c r="J16" s="205">
        <v>61</v>
      </c>
      <c r="K16" s="88">
        <v>79</v>
      </c>
      <c r="L16" s="202">
        <v>426870</v>
      </c>
      <c r="M16" s="206">
        <f t="shared" si="3"/>
        <v>676</v>
      </c>
      <c r="N16" s="206">
        <f t="shared" si="3"/>
        <v>1066</v>
      </c>
      <c r="O16" s="207">
        <f t="shared" si="3"/>
        <v>7416080</v>
      </c>
      <c r="P16" s="22" t="s">
        <v>35</v>
      </c>
    </row>
    <row r="17" spans="2:16" ht="30" customHeight="1">
      <c r="B17" s="8">
        <v>41005</v>
      </c>
      <c r="C17" s="23" t="s">
        <v>36</v>
      </c>
      <c r="D17" s="88">
        <v>37</v>
      </c>
      <c r="E17" s="88">
        <v>162</v>
      </c>
      <c r="F17" s="88">
        <v>14964410</v>
      </c>
      <c r="G17" s="88">
        <v>2539</v>
      </c>
      <c r="H17" s="88">
        <v>3694</v>
      </c>
      <c r="I17" s="193">
        <v>23449710</v>
      </c>
      <c r="J17" s="205">
        <v>250</v>
      </c>
      <c r="K17" s="88">
        <v>338</v>
      </c>
      <c r="L17" s="202">
        <v>3311500</v>
      </c>
      <c r="M17" s="206">
        <f t="shared" si="3"/>
        <v>2826</v>
      </c>
      <c r="N17" s="206">
        <f t="shared" si="3"/>
        <v>4194</v>
      </c>
      <c r="O17" s="207">
        <f t="shared" si="3"/>
        <v>41725620</v>
      </c>
      <c r="P17" s="22" t="s">
        <v>37</v>
      </c>
    </row>
    <row r="18" spans="2:16" ht="30" customHeight="1">
      <c r="B18" s="8">
        <v>41006</v>
      </c>
      <c r="C18" s="23" t="s">
        <v>38</v>
      </c>
      <c r="D18" s="88">
        <v>37</v>
      </c>
      <c r="E18" s="88">
        <v>183</v>
      </c>
      <c r="F18" s="88">
        <v>13332690</v>
      </c>
      <c r="G18" s="88">
        <v>2537</v>
      </c>
      <c r="H18" s="88">
        <v>3920</v>
      </c>
      <c r="I18" s="193">
        <v>27224420</v>
      </c>
      <c r="J18" s="205">
        <v>250</v>
      </c>
      <c r="K18" s="88">
        <v>316</v>
      </c>
      <c r="L18" s="202">
        <v>2280600</v>
      </c>
      <c r="M18" s="206">
        <f t="shared" si="3"/>
        <v>2824</v>
      </c>
      <c r="N18" s="206">
        <f t="shared" si="3"/>
        <v>4419</v>
      </c>
      <c r="O18" s="207">
        <f t="shared" si="3"/>
        <v>42837710</v>
      </c>
      <c r="P18" s="22" t="s">
        <v>39</v>
      </c>
    </row>
    <row r="19" spans="2:16" ht="30" customHeight="1">
      <c r="B19" s="8">
        <v>41007</v>
      </c>
      <c r="C19" s="23" t="s">
        <v>40</v>
      </c>
      <c r="D19" s="88">
        <v>43</v>
      </c>
      <c r="E19" s="88">
        <v>505</v>
      </c>
      <c r="F19" s="88">
        <v>17884480</v>
      </c>
      <c r="G19" s="88">
        <v>2035</v>
      </c>
      <c r="H19" s="88">
        <v>3081</v>
      </c>
      <c r="I19" s="193">
        <v>17866130</v>
      </c>
      <c r="J19" s="205">
        <v>218</v>
      </c>
      <c r="K19" s="88">
        <v>277</v>
      </c>
      <c r="L19" s="202">
        <v>2484400</v>
      </c>
      <c r="M19" s="206">
        <f t="shared" si="3"/>
        <v>2296</v>
      </c>
      <c r="N19" s="206">
        <f t="shared" si="3"/>
        <v>3863</v>
      </c>
      <c r="O19" s="207">
        <f t="shared" si="3"/>
        <v>38235010</v>
      </c>
      <c r="P19" s="22" t="s">
        <v>41</v>
      </c>
    </row>
    <row r="20" spans="2:16" ht="30" customHeight="1">
      <c r="B20" s="8">
        <v>41025</v>
      </c>
      <c r="C20" s="23" t="s">
        <v>116</v>
      </c>
      <c r="D20" s="88">
        <v>28</v>
      </c>
      <c r="E20" s="88">
        <v>281</v>
      </c>
      <c r="F20" s="88">
        <v>23064412</v>
      </c>
      <c r="G20" s="88">
        <v>1549</v>
      </c>
      <c r="H20" s="88">
        <v>2573</v>
      </c>
      <c r="I20" s="193">
        <v>14987384</v>
      </c>
      <c r="J20" s="205">
        <v>197</v>
      </c>
      <c r="K20" s="88">
        <v>271</v>
      </c>
      <c r="L20" s="202">
        <v>2002700</v>
      </c>
      <c r="M20" s="206">
        <f t="shared" si="3"/>
        <v>1774</v>
      </c>
      <c r="N20" s="206">
        <f t="shared" si="3"/>
        <v>3125</v>
      </c>
      <c r="O20" s="207">
        <f t="shared" si="3"/>
        <v>40054496</v>
      </c>
      <c r="P20" s="22" t="s">
        <v>43</v>
      </c>
    </row>
    <row r="21" spans="2:16" ht="30" customHeight="1">
      <c r="B21" s="8">
        <v>41048</v>
      </c>
      <c r="C21" s="23" t="s">
        <v>117</v>
      </c>
      <c r="D21" s="88">
        <v>24</v>
      </c>
      <c r="E21" s="88">
        <v>93</v>
      </c>
      <c r="F21" s="88">
        <v>19749300</v>
      </c>
      <c r="G21" s="88">
        <v>1123</v>
      </c>
      <c r="H21" s="88">
        <v>1838</v>
      </c>
      <c r="I21" s="193">
        <v>12933750</v>
      </c>
      <c r="J21" s="205">
        <v>166</v>
      </c>
      <c r="K21" s="88">
        <v>224</v>
      </c>
      <c r="L21" s="202">
        <v>1490960</v>
      </c>
      <c r="M21" s="206">
        <f t="shared" si="3"/>
        <v>1313</v>
      </c>
      <c r="N21" s="206">
        <f t="shared" si="3"/>
        <v>2155</v>
      </c>
      <c r="O21" s="207">
        <f t="shared" si="3"/>
        <v>34174010</v>
      </c>
      <c r="P21" s="22" t="s">
        <v>45</v>
      </c>
    </row>
    <row r="22" spans="2:16" ht="30" customHeight="1">
      <c r="B22" s="8">
        <v>41014</v>
      </c>
      <c r="C22" s="23" t="s">
        <v>118</v>
      </c>
      <c r="D22" s="88">
        <v>30</v>
      </c>
      <c r="E22" s="88">
        <v>463</v>
      </c>
      <c r="F22" s="88">
        <v>55897290</v>
      </c>
      <c r="G22" s="88">
        <v>1081</v>
      </c>
      <c r="H22" s="88">
        <v>1764</v>
      </c>
      <c r="I22" s="193">
        <v>11119180</v>
      </c>
      <c r="J22" s="205">
        <v>113</v>
      </c>
      <c r="K22" s="88">
        <v>142</v>
      </c>
      <c r="L22" s="202">
        <v>845300</v>
      </c>
      <c r="M22" s="206">
        <f t="shared" si="3"/>
        <v>1224</v>
      </c>
      <c r="N22" s="206">
        <f t="shared" si="3"/>
        <v>2369</v>
      </c>
      <c r="O22" s="207">
        <f t="shared" si="3"/>
        <v>67861770</v>
      </c>
      <c r="P22" s="22" t="s">
        <v>47</v>
      </c>
    </row>
    <row r="23" spans="2:16" ht="30" customHeight="1">
      <c r="B23" s="8">
        <v>41016</v>
      </c>
      <c r="C23" s="23" t="s">
        <v>119</v>
      </c>
      <c r="D23" s="88">
        <v>6</v>
      </c>
      <c r="E23" s="88">
        <v>49</v>
      </c>
      <c r="F23" s="88">
        <v>4043550</v>
      </c>
      <c r="G23" s="88">
        <v>519</v>
      </c>
      <c r="H23" s="88">
        <v>873</v>
      </c>
      <c r="I23" s="193">
        <v>5529370</v>
      </c>
      <c r="J23" s="205">
        <v>81</v>
      </c>
      <c r="K23" s="88">
        <v>109</v>
      </c>
      <c r="L23" s="202">
        <v>621500</v>
      </c>
      <c r="M23" s="206">
        <f t="shared" si="3"/>
        <v>606</v>
      </c>
      <c r="N23" s="206">
        <f t="shared" si="3"/>
        <v>1031</v>
      </c>
      <c r="O23" s="207">
        <f t="shared" si="3"/>
        <v>10194420</v>
      </c>
      <c r="P23" s="22" t="s">
        <v>49</v>
      </c>
    </row>
    <row r="24" spans="2:16" ht="30" customHeight="1">
      <c r="B24" s="8">
        <v>41020</v>
      </c>
      <c r="C24" s="23" t="s">
        <v>50</v>
      </c>
      <c r="D24" s="88">
        <v>14</v>
      </c>
      <c r="E24" s="88">
        <v>209</v>
      </c>
      <c r="F24" s="88">
        <v>7119390</v>
      </c>
      <c r="G24" s="88">
        <v>485</v>
      </c>
      <c r="H24" s="88">
        <v>767</v>
      </c>
      <c r="I24" s="193">
        <v>4515430</v>
      </c>
      <c r="J24" s="205">
        <v>63</v>
      </c>
      <c r="K24" s="88">
        <v>84</v>
      </c>
      <c r="L24" s="202">
        <v>592200</v>
      </c>
      <c r="M24" s="206">
        <f t="shared" si="3"/>
        <v>562</v>
      </c>
      <c r="N24" s="206">
        <f t="shared" si="3"/>
        <v>1060</v>
      </c>
      <c r="O24" s="207">
        <f t="shared" si="3"/>
        <v>12227020</v>
      </c>
      <c r="P24" s="22" t="s">
        <v>51</v>
      </c>
    </row>
    <row r="25" spans="2:16" ht="30" customHeight="1">
      <c r="B25" s="8">
        <v>41024</v>
      </c>
      <c r="C25" s="23" t="s">
        <v>52</v>
      </c>
      <c r="D25" s="88">
        <v>8</v>
      </c>
      <c r="E25" s="89">
        <v>42</v>
      </c>
      <c r="F25" s="89">
        <v>3170380</v>
      </c>
      <c r="G25" s="89">
        <v>400</v>
      </c>
      <c r="H25" s="89">
        <v>626</v>
      </c>
      <c r="I25" s="193">
        <v>3810900</v>
      </c>
      <c r="J25" s="205">
        <v>28</v>
      </c>
      <c r="K25" s="89">
        <v>30</v>
      </c>
      <c r="L25" s="202">
        <v>210150</v>
      </c>
      <c r="M25" s="206">
        <f t="shared" si="3"/>
        <v>436</v>
      </c>
      <c r="N25" s="206">
        <f t="shared" si="3"/>
        <v>698</v>
      </c>
      <c r="O25" s="207">
        <f t="shared" si="3"/>
        <v>7191430</v>
      </c>
      <c r="P25" s="22" t="s">
        <v>53</v>
      </c>
    </row>
    <row r="26" spans="2:16" ht="30" customHeight="1">
      <c r="B26" s="8">
        <v>41021</v>
      </c>
      <c r="C26" s="23" t="s">
        <v>120</v>
      </c>
      <c r="D26" s="88">
        <v>12</v>
      </c>
      <c r="E26" s="89">
        <v>111</v>
      </c>
      <c r="F26" s="89">
        <v>7391490</v>
      </c>
      <c r="G26" s="89">
        <v>851</v>
      </c>
      <c r="H26" s="89">
        <v>1338</v>
      </c>
      <c r="I26" s="193">
        <v>8550160</v>
      </c>
      <c r="J26" s="205">
        <v>104</v>
      </c>
      <c r="K26" s="89">
        <v>128</v>
      </c>
      <c r="L26" s="202">
        <v>1184690</v>
      </c>
      <c r="M26" s="206">
        <f t="shared" si="3"/>
        <v>967</v>
      </c>
      <c r="N26" s="206">
        <f t="shared" si="3"/>
        <v>1577</v>
      </c>
      <c r="O26" s="207">
        <f t="shared" si="3"/>
        <v>17126340</v>
      </c>
      <c r="P26" s="22" t="s">
        <v>55</v>
      </c>
    </row>
    <row r="27" spans="2:16" ht="30" customHeight="1">
      <c r="B27" s="8">
        <v>41035</v>
      </c>
      <c r="C27" s="23" t="s">
        <v>56</v>
      </c>
      <c r="D27" s="88">
        <v>7</v>
      </c>
      <c r="E27" s="89">
        <v>36</v>
      </c>
      <c r="F27" s="89">
        <v>2219770</v>
      </c>
      <c r="G27" s="89">
        <v>420</v>
      </c>
      <c r="H27" s="89">
        <v>742</v>
      </c>
      <c r="I27" s="193">
        <v>4680530</v>
      </c>
      <c r="J27" s="205">
        <v>35</v>
      </c>
      <c r="K27" s="89">
        <v>44</v>
      </c>
      <c r="L27" s="202">
        <v>285470</v>
      </c>
      <c r="M27" s="206">
        <f t="shared" si="3"/>
        <v>462</v>
      </c>
      <c r="N27" s="206">
        <f t="shared" si="3"/>
        <v>822</v>
      </c>
      <c r="O27" s="207">
        <f t="shared" si="3"/>
        <v>7185770</v>
      </c>
      <c r="P27" s="22" t="s">
        <v>57</v>
      </c>
    </row>
    <row r="28" spans="2:16" ht="30" customHeight="1">
      <c r="B28" s="8">
        <v>41038</v>
      </c>
      <c r="C28" s="23" t="s">
        <v>58</v>
      </c>
      <c r="D28" s="88">
        <v>7</v>
      </c>
      <c r="E28" s="89">
        <v>25</v>
      </c>
      <c r="F28" s="89">
        <v>1204540</v>
      </c>
      <c r="G28" s="89">
        <v>675</v>
      </c>
      <c r="H28" s="89">
        <v>1013</v>
      </c>
      <c r="I28" s="193">
        <v>6160940</v>
      </c>
      <c r="J28" s="205">
        <v>59</v>
      </c>
      <c r="K28" s="89">
        <v>84</v>
      </c>
      <c r="L28" s="202">
        <v>730620</v>
      </c>
      <c r="M28" s="206">
        <f t="shared" si="3"/>
        <v>741</v>
      </c>
      <c r="N28" s="206">
        <f t="shared" si="3"/>
        <v>1122</v>
      </c>
      <c r="O28" s="207">
        <f t="shared" si="3"/>
        <v>8096100</v>
      </c>
      <c r="P28" s="22" t="s">
        <v>59</v>
      </c>
    </row>
    <row r="29" spans="2:16" ht="30" customHeight="1">
      <c r="B29" s="8">
        <v>41042</v>
      </c>
      <c r="C29" s="23" t="s">
        <v>60</v>
      </c>
      <c r="D29" s="88">
        <v>1</v>
      </c>
      <c r="E29" s="89">
        <v>4</v>
      </c>
      <c r="F29" s="89">
        <v>229240</v>
      </c>
      <c r="G29" s="89">
        <v>188</v>
      </c>
      <c r="H29" s="89">
        <v>274</v>
      </c>
      <c r="I29" s="193">
        <v>2191090</v>
      </c>
      <c r="J29" s="205">
        <v>15</v>
      </c>
      <c r="K29" s="89">
        <v>32</v>
      </c>
      <c r="L29" s="202">
        <v>224610</v>
      </c>
      <c r="M29" s="206">
        <f t="shared" ref="M29:O35" si="4">D29+G29+J29</f>
        <v>204</v>
      </c>
      <c r="N29" s="206">
        <f t="shared" si="4"/>
        <v>310</v>
      </c>
      <c r="O29" s="207">
        <f t="shared" si="4"/>
        <v>2644940</v>
      </c>
      <c r="P29" s="22" t="s">
        <v>61</v>
      </c>
    </row>
    <row r="30" spans="2:16" ht="30" customHeight="1">
      <c r="B30" s="8">
        <v>41043</v>
      </c>
      <c r="C30" s="23" t="s">
        <v>62</v>
      </c>
      <c r="D30" s="88">
        <v>7</v>
      </c>
      <c r="E30" s="89">
        <v>37</v>
      </c>
      <c r="F30" s="89">
        <v>2897570</v>
      </c>
      <c r="G30" s="89">
        <v>513</v>
      </c>
      <c r="H30" s="89">
        <v>737</v>
      </c>
      <c r="I30" s="193">
        <v>5641820</v>
      </c>
      <c r="J30" s="205">
        <v>51</v>
      </c>
      <c r="K30" s="89">
        <v>66</v>
      </c>
      <c r="L30" s="202">
        <v>484250</v>
      </c>
      <c r="M30" s="206">
        <f t="shared" si="4"/>
        <v>571</v>
      </c>
      <c r="N30" s="206">
        <f t="shared" si="4"/>
        <v>840</v>
      </c>
      <c r="O30" s="207">
        <f t="shared" si="4"/>
        <v>9023640</v>
      </c>
      <c r="P30" s="22" t="s">
        <v>63</v>
      </c>
    </row>
    <row r="31" spans="2:16" ht="30" customHeight="1">
      <c r="B31" s="8">
        <v>41044</v>
      </c>
      <c r="C31" s="23" t="s">
        <v>64</v>
      </c>
      <c r="D31" s="88">
        <v>22</v>
      </c>
      <c r="E31" s="89">
        <v>111</v>
      </c>
      <c r="F31" s="89">
        <v>10512920</v>
      </c>
      <c r="G31" s="89">
        <v>1639</v>
      </c>
      <c r="H31" s="89">
        <v>2654</v>
      </c>
      <c r="I31" s="193">
        <v>16362940</v>
      </c>
      <c r="J31" s="205">
        <v>220</v>
      </c>
      <c r="K31" s="89">
        <v>252</v>
      </c>
      <c r="L31" s="202">
        <v>2037620</v>
      </c>
      <c r="M31" s="206">
        <f t="shared" si="4"/>
        <v>1881</v>
      </c>
      <c r="N31" s="206">
        <f t="shared" si="4"/>
        <v>3017</v>
      </c>
      <c r="O31" s="207">
        <f t="shared" si="4"/>
        <v>28913480</v>
      </c>
      <c r="P31" s="22" t="s">
        <v>65</v>
      </c>
    </row>
    <row r="32" spans="2:16" ht="30" customHeight="1">
      <c r="B32" s="24">
        <v>41047</v>
      </c>
      <c r="C32" s="25" t="s">
        <v>66</v>
      </c>
      <c r="D32" s="91">
        <v>10</v>
      </c>
      <c r="E32" s="91">
        <v>47</v>
      </c>
      <c r="F32" s="89">
        <v>4146660</v>
      </c>
      <c r="G32" s="91">
        <v>683</v>
      </c>
      <c r="H32" s="89">
        <v>905</v>
      </c>
      <c r="I32" s="193">
        <v>5431280</v>
      </c>
      <c r="J32" s="209">
        <v>44</v>
      </c>
      <c r="K32" s="89">
        <v>56</v>
      </c>
      <c r="L32" s="202">
        <v>484700</v>
      </c>
      <c r="M32" s="355">
        <f t="shared" si="4"/>
        <v>737</v>
      </c>
      <c r="N32" s="355">
        <f t="shared" si="4"/>
        <v>1008</v>
      </c>
      <c r="O32" s="356">
        <f t="shared" si="4"/>
        <v>10062640</v>
      </c>
      <c r="P32" s="26" t="s">
        <v>67</v>
      </c>
    </row>
    <row r="33" spans="2:16" ht="30" customHeight="1">
      <c r="B33" s="8">
        <v>41301</v>
      </c>
      <c r="C33" s="27" t="s">
        <v>68</v>
      </c>
      <c r="D33" s="92">
        <v>2</v>
      </c>
      <c r="E33" s="89">
        <v>4</v>
      </c>
      <c r="F33" s="92">
        <v>289210</v>
      </c>
      <c r="G33" s="89">
        <v>331</v>
      </c>
      <c r="H33" s="92">
        <v>469</v>
      </c>
      <c r="I33" s="211">
        <v>2702170</v>
      </c>
      <c r="J33" s="212">
        <v>52</v>
      </c>
      <c r="K33" s="92">
        <v>57</v>
      </c>
      <c r="L33" s="92">
        <v>388220</v>
      </c>
      <c r="M33" s="206">
        <f t="shared" si="4"/>
        <v>385</v>
      </c>
      <c r="N33" s="206">
        <f t="shared" si="4"/>
        <v>530</v>
      </c>
      <c r="O33" s="207">
        <f t="shared" si="4"/>
        <v>3379600</v>
      </c>
      <c r="P33" s="11" t="s">
        <v>69</v>
      </c>
    </row>
    <row r="34" spans="2:16" ht="30" customHeight="1">
      <c r="B34" s="8">
        <v>41302</v>
      </c>
      <c r="C34" s="23" t="s">
        <v>70</v>
      </c>
      <c r="D34" s="88">
        <v>8</v>
      </c>
      <c r="E34" s="89">
        <v>42</v>
      </c>
      <c r="F34" s="89">
        <v>1916080</v>
      </c>
      <c r="G34" s="89">
        <v>745</v>
      </c>
      <c r="H34" s="89">
        <v>1122</v>
      </c>
      <c r="I34" s="193">
        <v>6078790</v>
      </c>
      <c r="J34" s="205">
        <v>78</v>
      </c>
      <c r="K34" s="89">
        <v>80</v>
      </c>
      <c r="L34" s="202">
        <v>597950</v>
      </c>
      <c r="M34" s="206">
        <f t="shared" si="4"/>
        <v>831</v>
      </c>
      <c r="N34" s="206">
        <f t="shared" si="4"/>
        <v>1244</v>
      </c>
      <c r="O34" s="207">
        <f t="shared" si="4"/>
        <v>8592820</v>
      </c>
      <c r="P34" s="11" t="s">
        <v>71</v>
      </c>
    </row>
    <row r="35" spans="2:16" ht="30" customHeight="1" thickBot="1">
      <c r="B35" s="28">
        <v>41303</v>
      </c>
      <c r="C35" s="29" t="s">
        <v>72</v>
      </c>
      <c r="D35" s="93">
        <v>62</v>
      </c>
      <c r="E35" s="93">
        <v>355</v>
      </c>
      <c r="F35" s="138">
        <v>25204130</v>
      </c>
      <c r="G35" s="138">
        <v>4242</v>
      </c>
      <c r="H35" s="138">
        <v>6873</v>
      </c>
      <c r="I35" s="216">
        <v>41071710</v>
      </c>
      <c r="J35" s="217">
        <v>448</v>
      </c>
      <c r="K35" s="93">
        <v>614</v>
      </c>
      <c r="L35" s="93">
        <v>4405070</v>
      </c>
      <c r="M35" s="219">
        <f t="shared" si="4"/>
        <v>4752</v>
      </c>
      <c r="N35" s="219">
        <f t="shared" si="4"/>
        <v>7842</v>
      </c>
      <c r="O35" s="220">
        <f t="shared" si="4"/>
        <v>70680910</v>
      </c>
      <c r="P35" s="70" t="s">
        <v>73</v>
      </c>
    </row>
    <row r="36" spans="2:16" ht="17.100000000000001" customHeight="1">
      <c r="F36" s="357"/>
      <c r="G36" s="357"/>
      <c r="H36" s="357"/>
      <c r="I36" s="357"/>
      <c r="J36" s="357"/>
    </row>
  </sheetData>
  <mergeCells count="9">
    <mergeCell ref="D2:I2"/>
    <mergeCell ref="J2:O2"/>
    <mergeCell ref="P2:P12"/>
    <mergeCell ref="D3:I3"/>
    <mergeCell ref="J3:O3"/>
    <mergeCell ref="D4:F4"/>
    <mergeCell ref="G4:I4"/>
    <mergeCell ref="J4:L4"/>
    <mergeCell ref="M4:O4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88359-7382-42E5-8A7C-22CEA9D80C7A}">
  <sheetPr>
    <tabColor theme="4"/>
  </sheetPr>
  <dimension ref="B1:P36"/>
  <sheetViews>
    <sheetView showGridLines="0" view="pageBreakPreview" zoomScale="86" zoomScaleNormal="75" zoomScaleSheetLayoutView="86" workbookViewId="0">
      <pane xSplit="3" ySplit="12" topLeftCell="D13" activePane="bottomRight" state="frozen"/>
      <selection activeCell="D2" sqref="D2:O5"/>
      <selection pane="topRight" activeCell="D2" sqref="D2:O5"/>
      <selection pane="bottomLeft" activeCell="D2" sqref="D2:O5"/>
      <selection pane="bottomRight" activeCell="B5" sqref="B5"/>
    </sheetView>
  </sheetViews>
  <sheetFormatPr defaultColWidth="9.69921875" defaultRowHeight="17.100000000000001" customHeight="1"/>
  <cols>
    <col min="1" max="1" width="1.59765625" style="5" customWidth="1"/>
    <col min="2" max="2" width="11.3984375" style="5" customWidth="1"/>
    <col min="3" max="3" width="9.59765625" style="5" customWidth="1"/>
    <col min="4" max="5" width="14.09765625" style="5" customWidth="1"/>
    <col min="6" max="6" width="18.59765625" style="5" customWidth="1"/>
    <col min="7" max="8" width="14.09765625" style="5" customWidth="1"/>
    <col min="9" max="9" width="18.59765625" style="5" customWidth="1"/>
    <col min="10" max="11" width="16.796875" style="5" customWidth="1"/>
    <col min="12" max="12" width="23.09765625" style="5" customWidth="1"/>
    <col min="13" max="14" width="16.796875" style="5" customWidth="1"/>
    <col min="15" max="15" width="23.09765625" style="5" customWidth="1"/>
    <col min="16" max="16" width="5.09765625" style="12" customWidth="1"/>
    <col min="17" max="17" width="3.5" style="5" customWidth="1"/>
    <col min="18" max="256" width="9.69921875" style="5"/>
    <col min="257" max="257" width="1.59765625" style="5" customWidth="1"/>
    <col min="258" max="258" width="11.3984375" style="5" customWidth="1"/>
    <col min="259" max="259" width="9.59765625" style="5" customWidth="1"/>
    <col min="260" max="261" width="14.09765625" style="5" customWidth="1"/>
    <col min="262" max="262" width="18.59765625" style="5" customWidth="1"/>
    <col min="263" max="264" width="14.09765625" style="5" customWidth="1"/>
    <col min="265" max="265" width="18.59765625" style="5" customWidth="1"/>
    <col min="266" max="267" width="16.796875" style="5" customWidth="1"/>
    <col min="268" max="268" width="23.09765625" style="5" customWidth="1"/>
    <col min="269" max="270" width="16.796875" style="5" customWidth="1"/>
    <col min="271" max="271" width="23.09765625" style="5" customWidth="1"/>
    <col min="272" max="272" width="5.09765625" style="5" customWidth="1"/>
    <col min="273" max="273" width="3.5" style="5" customWidth="1"/>
    <col min="274" max="512" width="9.69921875" style="5"/>
    <col min="513" max="513" width="1.59765625" style="5" customWidth="1"/>
    <col min="514" max="514" width="11.3984375" style="5" customWidth="1"/>
    <col min="515" max="515" width="9.59765625" style="5" customWidth="1"/>
    <col min="516" max="517" width="14.09765625" style="5" customWidth="1"/>
    <col min="518" max="518" width="18.59765625" style="5" customWidth="1"/>
    <col min="519" max="520" width="14.09765625" style="5" customWidth="1"/>
    <col min="521" max="521" width="18.59765625" style="5" customWidth="1"/>
    <col min="522" max="523" width="16.796875" style="5" customWidth="1"/>
    <col min="524" max="524" width="23.09765625" style="5" customWidth="1"/>
    <col min="525" max="526" width="16.796875" style="5" customWidth="1"/>
    <col min="527" max="527" width="23.09765625" style="5" customWidth="1"/>
    <col min="528" max="528" width="5.09765625" style="5" customWidth="1"/>
    <col min="529" max="529" width="3.5" style="5" customWidth="1"/>
    <col min="530" max="768" width="9.69921875" style="5"/>
    <col min="769" max="769" width="1.59765625" style="5" customWidth="1"/>
    <col min="770" max="770" width="11.3984375" style="5" customWidth="1"/>
    <col min="771" max="771" width="9.59765625" style="5" customWidth="1"/>
    <col min="772" max="773" width="14.09765625" style="5" customWidth="1"/>
    <col min="774" max="774" width="18.59765625" style="5" customWidth="1"/>
    <col min="775" max="776" width="14.09765625" style="5" customWidth="1"/>
    <col min="777" max="777" width="18.59765625" style="5" customWidth="1"/>
    <col min="778" max="779" width="16.796875" style="5" customWidth="1"/>
    <col min="780" max="780" width="23.09765625" style="5" customWidth="1"/>
    <col min="781" max="782" width="16.796875" style="5" customWidth="1"/>
    <col min="783" max="783" width="23.09765625" style="5" customWidth="1"/>
    <col min="784" max="784" width="5.09765625" style="5" customWidth="1"/>
    <col min="785" max="785" width="3.5" style="5" customWidth="1"/>
    <col min="786" max="1024" width="9.69921875" style="5"/>
    <col min="1025" max="1025" width="1.59765625" style="5" customWidth="1"/>
    <col min="1026" max="1026" width="11.3984375" style="5" customWidth="1"/>
    <col min="1027" max="1027" width="9.59765625" style="5" customWidth="1"/>
    <col min="1028" max="1029" width="14.09765625" style="5" customWidth="1"/>
    <col min="1030" max="1030" width="18.59765625" style="5" customWidth="1"/>
    <col min="1031" max="1032" width="14.09765625" style="5" customWidth="1"/>
    <col min="1033" max="1033" width="18.59765625" style="5" customWidth="1"/>
    <col min="1034" max="1035" width="16.796875" style="5" customWidth="1"/>
    <col min="1036" max="1036" width="23.09765625" style="5" customWidth="1"/>
    <col min="1037" max="1038" width="16.796875" style="5" customWidth="1"/>
    <col min="1039" max="1039" width="23.09765625" style="5" customWidth="1"/>
    <col min="1040" max="1040" width="5.09765625" style="5" customWidth="1"/>
    <col min="1041" max="1041" width="3.5" style="5" customWidth="1"/>
    <col min="1042" max="1280" width="9.69921875" style="5"/>
    <col min="1281" max="1281" width="1.59765625" style="5" customWidth="1"/>
    <col min="1282" max="1282" width="11.3984375" style="5" customWidth="1"/>
    <col min="1283" max="1283" width="9.59765625" style="5" customWidth="1"/>
    <col min="1284" max="1285" width="14.09765625" style="5" customWidth="1"/>
    <col min="1286" max="1286" width="18.59765625" style="5" customWidth="1"/>
    <col min="1287" max="1288" width="14.09765625" style="5" customWidth="1"/>
    <col min="1289" max="1289" width="18.59765625" style="5" customWidth="1"/>
    <col min="1290" max="1291" width="16.796875" style="5" customWidth="1"/>
    <col min="1292" max="1292" width="23.09765625" style="5" customWidth="1"/>
    <col min="1293" max="1294" width="16.796875" style="5" customWidth="1"/>
    <col min="1295" max="1295" width="23.09765625" style="5" customWidth="1"/>
    <col min="1296" max="1296" width="5.09765625" style="5" customWidth="1"/>
    <col min="1297" max="1297" width="3.5" style="5" customWidth="1"/>
    <col min="1298" max="1536" width="9.69921875" style="5"/>
    <col min="1537" max="1537" width="1.59765625" style="5" customWidth="1"/>
    <col min="1538" max="1538" width="11.3984375" style="5" customWidth="1"/>
    <col min="1539" max="1539" width="9.59765625" style="5" customWidth="1"/>
    <col min="1540" max="1541" width="14.09765625" style="5" customWidth="1"/>
    <col min="1542" max="1542" width="18.59765625" style="5" customWidth="1"/>
    <col min="1543" max="1544" width="14.09765625" style="5" customWidth="1"/>
    <col min="1545" max="1545" width="18.59765625" style="5" customWidth="1"/>
    <col min="1546" max="1547" width="16.796875" style="5" customWidth="1"/>
    <col min="1548" max="1548" width="23.09765625" style="5" customWidth="1"/>
    <col min="1549" max="1550" width="16.796875" style="5" customWidth="1"/>
    <col min="1551" max="1551" width="23.09765625" style="5" customWidth="1"/>
    <col min="1552" max="1552" width="5.09765625" style="5" customWidth="1"/>
    <col min="1553" max="1553" width="3.5" style="5" customWidth="1"/>
    <col min="1554" max="1792" width="9.69921875" style="5"/>
    <col min="1793" max="1793" width="1.59765625" style="5" customWidth="1"/>
    <col min="1794" max="1794" width="11.3984375" style="5" customWidth="1"/>
    <col min="1795" max="1795" width="9.59765625" style="5" customWidth="1"/>
    <col min="1796" max="1797" width="14.09765625" style="5" customWidth="1"/>
    <col min="1798" max="1798" width="18.59765625" style="5" customWidth="1"/>
    <col min="1799" max="1800" width="14.09765625" style="5" customWidth="1"/>
    <col min="1801" max="1801" width="18.59765625" style="5" customWidth="1"/>
    <col min="1802" max="1803" width="16.796875" style="5" customWidth="1"/>
    <col min="1804" max="1804" width="23.09765625" style="5" customWidth="1"/>
    <col min="1805" max="1806" width="16.796875" style="5" customWidth="1"/>
    <col min="1807" max="1807" width="23.09765625" style="5" customWidth="1"/>
    <col min="1808" max="1808" width="5.09765625" style="5" customWidth="1"/>
    <col min="1809" max="1809" width="3.5" style="5" customWidth="1"/>
    <col min="1810" max="2048" width="9.69921875" style="5"/>
    <col min="2049" max="2049" width="1.59765625" style="5" customWidth="1"/>
    <col min="2050" max="2050" width="11.3984375" style="5" customWidth="1"/>
    <col min="2051" max="2051" width="9.59765625" style="5" customWidth="1"/>
    <col min="2052" max="2053" width="14.09765625" style="5" customWidth="1"/>
    <col min="2054" max="2054" width="18.59765625" style="5" customWidth="1"/>
    <col min="2055" max="2056" width="14.09765625" style="5" customWidth="1"/>
    <col min="2057" max="2057" width="18.59765625" style="5" customWidth="1"/>
    <col min="2058" max="2059" width="16.796875" style="5" customWidth="1"/>
    <col min="2060" max="2060" width="23.09765625" style="5" customWidth="1"/>
    <col min="2061" max="2062" width="16.796875" style="5" customWidth="1"/>
    <col min="2063" max="2063" width="23.09765625" style="5" customWidth="1"/>
    <col min="2064" max="2064" width="5.09765625" style="5" customWidth="1"/>
    <col min="2065" max="2065" width="3.5" style="5" customWidth="1"/>
    <col min="2066" max="2304" width="9.69921875" style="5"/>
    <col min="2305" max="2305" width="1.59765625" style="5" customWidth="1"/>
    <col min="2306" max="2306" width="11.3984375" style="5" customWidth="1"/>
    <col min="2307" max="2307" width="9.59765625" style="5" customWidth="1"/>
    <col min="2308" max="2309" width="14.09765625" style="5" customWidth="1"/>
    <col min="2310" max="2310" width="18.59765625" style="5" customWidth="1"/>
    <col min="2311" max="2312" width="14.09765625" style="5" customWidth="1"/>
    <col min="2313" max="2313" width="18.59765625" style="5" customWidth="1"/>
    <col min="2314" max="2315" width="16.796875" style="5" customWidth="1"/>
    <col min="2316" max="2316" width="23.09765625" style="5" customWidth="1"/>
    <col min="2317" max="2318" width="16.796875" style="5" customWidth="1"/>
    <col min="2319" max="2319" width="23.09765625" style="5" customWidth="1"/>
    <col min="2320" max="2320" width="5.09765625" style="5" customWidth="1"/>
    <col min="2321" max="2321" width="3.5" style="5" customWidth="1"/>
    <col min="2322" max="2560" width="9.69921875" style="5"/>
    <col min="2561" max="2561" width="1.59765625" style="5" customWidth="1"/>
    <col min="2562" max="2562" width="11.3984375" style="5" customWidth="1"/>
    <col min="2563" max="2563" width="9.59765625" style="5" customWidth="1"/>
    <col min="2564" max="2565" width="14.09765625" style="5" customWidth="1"/>
    <col min="2566" max="2566" width="18.59765625" style="5" customWidth="1"/>
    <col min="2567" max="2568" width="14.09765625" style="5" customWidth="1"/>
    <col min="2569" max="2569" width="18.59765625" style="5" customWidth="1"/>
    <col min="2570" max="2571" width="16.796875" style="5" customWidth="1"/>
    <col min="2572" max="2572" width="23.09765625" style="5" customWidth="1"/>
    <col min="2573" max="2574" width="16.796875" style="5" customWidth="1"/>
    <col min="2575" max="2575" width="23.09765625" style="5" customWidth="1"/>
    <col min="2576" max="2576" width="5.09765625" style="5" customWidth="1"/>
    <col min="2577" max="2577" width="3.5" style="5" customWidth="1"/>
    <col min="2578" max="2816" width="9.69921875" style="5"/>
    <col min="2817" max="2817" width="1.59765625" style="5" customWidth="1"/>
    <col min="2818" max="2818" width="11.3984375" style="5" customWidth="1"/>
    <col min="2819" max="2819" width="9.59765625" style="5" customWidth="1"/>
    <col min="2820" max="2821" width="14.09765625" style="5" customWidth="1"/>
    <col min="2822" max="2822" width="18.59765625" style="5" customWidth="1"/>
    <col min="2823" max="2824" width="14.09765625" style="5" customWidth="1"/>
    <col min="2825" max="2825" width="18.59765625" style="5" customWidth="1"/>
    <col min="2826" max="2827" width="16.796875" style="5" customWidth="1"/>
    <col min="2828" max="2828" width="23.09765625" style="5" customWidth="1"/>
    <col min="2829" max="2830" width="16.796875" style="5" customWidth="1"/>
    <col min="2831" max="2831" width="23.09765625" style="5" customWidth="1"/>
    <col min="2832" max="2832" width="5.09765625" style="5" customWidth="1"/>
    <col min="2833" max="2833" width="3.5" style="5" customWidth="1"/>
    <col min="2834" max="3072" width="9.69921875" style="5"/>
    <col min="3073" max="3073" width="1.59765625" style="5" customWidth="1"/>
    <col min="3074" max="3074" width="11.3984375" style="5" customWidth="1"/>
    <col min="3075" max="3075" width="9.59765625" style="5" customWidth="1"/>
    <col min="3076" max="3077" width="14.09765625" style="5" customWidth="1"/>
    <col min="3078" max="3078" width="18.59765625" style="5" customWidth="1"/>
    <col min="3079" max="3080" width="14.09765625" style="5" customWidth="1"/>
    <col min="3081" max="3081" width="18.59765625" style="5" customWidth="1"/>
    <col min="3082" max="3083" width="16.796875" style="5" customWidth="1"/>
    <col min="3084" max="3084" width="23.09765625" style="5" customWidth="1"/>
    <col min="3085" max="3086" width="16.796875" style="5" customWidth="1"/>
    <col min="3087" max="3087" width="23.09765625" style="5" customWidth="1"/>
    <col min="3088" max="3088" width="5.09765625" style="5" customWidth="1"/>
    <col min="3089" max="3089" width="3.5" style="5" customWidth="1"/>
    <col min="3090" max="3328" width="9.69921875" style="5"/>
    <col min="3329" max="3329" width="1.59765625" style="5" customWidth="1"/>
    <col min="3330" max="3330" width="11.3984375" style="5" customWidth="1"/>
    <col min="3331" max="3331" width="9.59765625" style="5" customWidth="1"/>
    <col min="3332" max="3333" width="14.09765625" style="5" customWidth="1"/>
    <col min="3334" max="3334" width="18.59765625" style="5" customWidth="1"/>
    <col min="3335" max="3336" width="14.09765625" style="5" customWidth="1"/>
    <col min="3337" max="3337" width="18.59765625" style="5" customWidth="1"/>
    <col min="3338" max="3339" width="16.796875" style="5" customWidth="1"/>
    <col min="3340" max="3340" width="23.09765625" style="5" customWidth="1"/>
    <col min="3341" max="3342" width="16.796875" style="5" customWidth="1"/>
    <col min="3343" max="3343" width="23.09765625" style="5" customWidth="1"/>
    <col min="3344" max="3344" width="5.09765625" style="5" customWidth="1"/>
    <col min="3345" max="3345" width="3.5" style="5" customWidth="1"/>
    <col min="3346" max="3584" width="9.69921875" style="5"/>
    <col min="3585" max="3585" width="1.59765625" style="5" customWidth="1"/>
    <col min="3586" max="3586" width="11.3984375" style="5" customWidth="1"/>
    <col min="3587" max="3587" width="9.59765625" style="5" customWidth="1"/>
    <col min="3588" max="3589" width="14.09765625" style="5" customWidth="1"/>
    <col min="3590" max="3590" width="18.59765625" style="5" customWidth="1"/>
    <col min="3591" max="3592" width="14.09765625" style="5" customWidth="1"/>
    <col min="3593" max="3593" width="18.59765625" style="5" customWidth="1"/>
    <col min="3594" max="3595" width="16.796875" style="5" customWidth="1"/>
    <col min="3596" max="3596" width="23.09765625" style="5" customWidth="1"/>
    <col min="3597" max="3598" width="16.796875" style="5" customWidth="1"/>
    <col min="3599" max="3599" width="23.09765625" style="5" customWidth="1"/>
    <col min="3600" max="3600" width="5.09765625" style="5" customWidth="1"/>
    <col min="3601" max="3601" width="3.5" style="5" customWidth="1"/>
    <col min="3602" max="3840" width="9.69921875" style="5"/>
    <col min="3841" max="3841" width="1.59765625" style="5" customWidth="1"/>
    <col min="3842" max="3842" width="11.3984375" style="5" customWidth="1"/>
    <col min="3843" max="3843" width="9.59765625" style="5" customWidth="1"/>
    <col min="3844" max="3845" width="14.09765625" style="5" customWidth="1"/>
    <col min="3846" max="3846" width="18.59765625" style="5" customWidth="1"/>
    <col min="3847" max="3848" width="14.09765625" style="5" customWidth="1"/>
    <col min="3849" max="3849" width="18.59765625" style="5" customWidth="1"/>
    <col min="3850" max="3851" width="16.796875" style="5" customWidth="1"/>
    <col min="3852" max="3852" width="23.09765625" style="5" customWidth="1"/>
    <col min="3853" max="3854" width="16.796875" style="5" customWidth="1"/>
    <col min="3855" max="3855" width="23.09765625" style="5" customWidth="1"/>
    <col min="3856" max="3856" width="5.09765625" style="5" customWidth="1"/>
    <col min="3857" max="3857" width="3.5" style="5" customWidth="1"/>
    <col min="3858" max="4096" width="9.69921875" style="5"/>
    <col min="4097" max="4097" width="1.59765625" style="5" customWidth="1"/>
    <col min="4098" max="4098" width="11.3984375" style="5" customWidth="1"/>
    <col min="4099" max="4099" width="9.59765625" style="5" customWidth="1"/>
    <col min="4100" max="4101" width="14.09765625" style="5" customWidth="1"/>
    <col min="4102" max="4102" width="18.59765625" style="5" customWidth="1"/>
    <col min="4103" max="4104" width="14.09765625" style="5" customWidth="1"/>
    <col min="4105" max="4105" width="18.59765625" style="5" customWidth="1"/>
    <col min="4106" max="4107" width="16.796875" style="5" customWidth="1"/>
    <col min="4108" max="4108" width="23.09765625" style="5" customWidth="1"/>
    <col min="4109" max="4110" width="16.796875" style="5" customWidth="1"/>
    <col min="4111" max="4111" width="23.09765625" style="5" customWidth="1"/>
    <col min="4112" max="4112" width="5.09765625" style="5" customWidth="1"/>
    <col min="4113" max="4113" width="3.5" style="5" customWidth="1"/>
    <col min="4114" max="4352" width="9.69921875" style="5"/>
    <col min="4353" max="4353" width="1.59765625" style="5" customWidth="1"/>
    <col min="4354" max="4354" width="11.3984375" style="5" customWidth="1"/>
    <col min="4355" max="4355" width="9.59765625" style="5" customWidth="1"/>
    <col min="4356" max="4357" width="14.09765625" style="5" customWidth="1"/>
    <col min="4358" max="4358" width="18.59765625" style="5" customWidth="1"/>
    <col min="4359" max="4360" width="14.09765625" style="5" customWidth="1"/>
    <col min="4361" max="4361" width="18.59765625" style="5" customWidth="1"/>
    <col min="4362" max="4363" width="16.796875" style="5" customWidth="1"/>
    <col min="4364" max="4364" width="23.09765625" style="5" customWidth="1"/>
    <col min="4365" max="4366" width="16.796875" style="5" customWidth="1"/>
    <col min="4367" max="4367" width="23.09765625" style="5" customWidth="1"/>
    <col min="4368" max="4368" width="5.09765625" style="5" customWidth="1"/>
    <col min="4369" max="4369" width="3.5" style="5" customWidth="1"/>
    <col min="4370" max="4608" width="9.69921875" style="5"/>
    <col min="4609" max="4609" width="1.59765625" style="5" customWidth="1"/>
    <col min="4610" max="4610" width="11.3984375" style="5" customWidth="1"/>
    <col min="4611" max="4611" width="9.59765625" style="5" customWidth="1"/>
    <col min="4612" max="4613" width="14.09765625" style="5" customWidth="1"/>
    <col min="4614" max="4614" width="18.59765625" style="5" customWidth="1"/>
    <col min="4615" max="4616" width="14.09765625" style="5" customWidth="1"/>
    <col min="4617" max="4617" width="18.59765625" style="5" customWidth="1"/>
    <col min="4618" max="4619" width="16.796875" style="5" customWidth="1"/>
    <col min="4620" max="4620" width="23.09765625" style="5" customWidth="1"/>
    <col min="4621" max="4622" width="16.796875" style="5" customWidth="1"/>
    <col min="4623" max="4623" width="23.09765625" style="5" customWidth="1"/>
    <col min="4624" max="4624" width="5.09765625" style="5" customWidth="1"/>
    <col min="4625" max="4625" width="3.5" style="5" customWidth="1"/>
    <col min="4626" max="4864" width="9.69921875" style="5"/>
    <col min="4865" max="4865" width="1.59765625" style="5" customWidth="1"/>
    <col min="4866" max="4866" width="11.3984375" style="5" customWidth="1"/>
    <col min="4867" max="4867" width="9.59765625" style="5" customWidth="1"/>
    <col min="4868" max="4869" width="14.09765625" style="5" customWidth="1"/>
    <col min="4870" max="4870" width="18.59765625" style="5" customWidth="1"/>
    <col min="4871" max="4872" width="14.09765625" style="5" customWidth="1"/>
    <col min="4873" max="4873" width="18.59765625" style="5" customWidth="1"/>
    <col min="4874" max="4875" width="16.796875" style="5" customWidth="1"/>
    <col min="4876" max="4876" width="23.09765625" style="5" customWidth="1"/>
    <col min="4877" max="4878" width="16.796875" style="5" customWidth="1"/>
    <col min="4879" max="4879" width="23.09765625" style="5" customWidth="1"/>
    <col min="4880" max="4880" width="5.09765625" style="5" customWidth="1"/>
    <col min="4881" max="4881" width="3.5" style="5" customWidth="1"/>
    <col min="4882" max="5120" width="9.69921875" style="5"/>
    <col min="5121" max="5121" width="1.59765625" style="5" customWidth="1"/>
    <col min="5122" max="5122" width="11.3984375" style="5" customWidth="1"/>
    <col min="5123" max="5123" width="9.59765625" style="5" customWidth="1"/>
    <col min="5124" max="5125" width="14.09765625" style="5" customWidth="1"/>
    <col min="5126" max="5126" width="18.59765625" style="5" customWidth="1"/>
    <col min="5127" max="5128" width="14.09765625" style="5" customWidth="1"/>
    <col min="5129" max="5129" width="18.59765625" style="5" customWidth="1"/>
    <col min="5130" max="5131" width="16.796875" style="5" customWidth="1"/>
    <col min="5132" max="5132" width="23.09765625" style="5" customWidth="1"/>
    <col min="5133" max="5134" width="16.796875" style="5" customWidth="1"/>
    <col min="5135" max="5135" width="23.09765625" style="5" customWidth="1"/>
    <col min="5136" max="5136" width="5.09765625" style="5" customWidth="1"/>
    <col min="5137" max="5137" width="3.5" style="5" customWidth="1"/>
    <col min="5138" max="5376" width="9.69921875" style="5"/>
    <col min="5377" max="5377" width="1.59765625" style="5" customWidth="1"/>
    <col min="5378" max="5378" width="11.3984375" style="5" customWidth="1"/>
    <col min="5379" max="5379" width="9.59765625" style="5" customWidth="1"/>
    <col min="5380" max="5381" width="14.09765625" style="5" customWidth="1"/>
    <col min="5382" max="5382" width="18.59765625" style="5" customWidth="1"/>
    <col min="5383" max="5384" width="14.09765625" style="5" customWidth="1"/>
    <col min="5385" max="5385" width="18.59765625" style="5" customWidth="1"/>
    <col min="5386" max="5387" width="16.796875" style="5" customWidth="1"/>
    <col min="5388" max="5388" width="23.09765625" style="5" customWidth="1"/>
    <col min="5389" max="5390" width="16.796875" style="5" customWidth="1"/>
    <col min="5391" max="5391" width="23.09765625" style="5" customWidth="1"/>
    <col min="5392" max="5392" width="5.09765625" style="5" customWidth="1"/>
    <col min="5393" max="5393" width="3.5" style="5" customWidth="1"/>
    <col min="5394" max="5632" width="9.69921875" style="5"/>
    <col min="5633" max="5633" width="1.59765625" style="5" customWidth="1"/>
    <col min="5634" max="5634" width="11.3984375" style="5" customWidth="1"/>
    <col min="5635" max="5635" width="9.59765625" style="5" customWidth="1"/>
    <col min="5636" max="5637" width="14.09765625" style="5" customWidth="1"/>
    <col min="5638" max="5638" width="18.59765625" style="5" customWidth="1"/>
    <col min="5639" max="5640" width="14.09765625" style="5" customWidth="1"/>
    <col min="5641" max="5641" width="18.59765625" style="5" customWidth="1"/>
    <col min="5642" max="5643" width="16.796875" style="5" customWidth="1"/>
    <col min="5644" max="5644" width="23.09765625" style="5" customWidth="1"/>
    <col min="5645" max="5646" width="16.796875" style="5" customWidth="1"/>
    <col min="5647" max="5647" width="23.09765625" style="5" customWidth="1"/>
    <col min="5648" max="5648" width="5.09765625" style="5" customWidth="1"/>
    <col min="5649" max="5649" width="3.5" style="5" customWidth="1"/>
    <col min="5650" max="5888" width="9.69921875" style="5"/>
    <col min="5889" max="5889" width="1.59765625" style="5" customWidth="1"/>
    <col min="5890" max="5890" width="11.3984375" style="5" customWidth="1"/>
    <col min="5891" max="5891" width="9.59765625" style="5" customWidth="1"/>
    <col min="5892" max="5893" width="14.09765625" style="5" customWidth="1"/>
    <col min="5894" max="5894" width="18.59765625" style="5" customWidth="1"/>
    <col min="5895" max="5896" width="14.09765625" style="5" customWidth="1"/>
    <col min="5897" max="5897" width="18.59765625" style="5" customWidth="1"/>
    <col min="5898" max="5899" width="16.796875" style="5" customWidth="1"/>
    <col min="5900" max="5900" width="23.09765625" style="5" customWidth="1"/>
    <col min="5901" max="5902" width="16.796875" style="5" customWidth="1"/>
    <col min="5903" max="5903" width="23.09765625" style="5" customWidth="1"/>
    <col min="5904" max="5904" width="5.09765625" style="5" customWidth="1"/>
    <col min="5905" max="5905" width="3.5" style="5" customWidth="1"/>
    <col min="5906" max="6144" width="9.69921875" style="5"/>
    <col min="6145" max="6145" width="1.59765625" style="5" customWidth="1"/>
    <col min="6146" max="6146" width="11.3984375" style="5" customWidth="1"/>
    <col min="6147" max="6147" width="9.59765625" style="5" customWidth="1"/>
    <col min="6148" max="6149" width="14.09765625" style="5" customWidth="1"/>
    <col min="6150" max="6150" width="18.59765625" style="5" customWidth="1"/>
    <col min="6151" max="6152" width="14.09765625" style="5" customWidth="1"/>
    <col min="6153" max="6153" width="18.59765625" style="5" customWidth="1"/>
    <col min="6154" max="6155" width="16.796875" style="5" customWidth="1"/>
    <col min="6156" max="6156" width="23.09765625" style="5" customWidth="1"/>
    <col min="6157" max="6158" width="16.796875" style="5" customWidth="1"/>
    <col min="6159" max="6159" width="23.09765625" style="5" customWidth="1"/>
    <col min="6160" max="6160" width="5.09765625" style="5" customWidth="1"/>
    <col min="6161" max="6161" width="3.5" style="5" customWidth="1"/>
    <col min="6162" max="6400" width="9.69921875" style="5"/>
    <col min="6401" max="6401" width="1.59765625" style="5" customWidth="1"/>
    <col min="6402" max="6402" width="11.3984375" style="5" customWidth="1"/>
    <col min="6403" max="6403" width="9.59765625" style="5" customWidth="1"/>
    <col min="6404" max="6405" width="14.09765625" style="5" customWidth="1"/>
    <col min="6406" max="6406" width="18.59765625" style="5" customWidth="1"/>
    <col min="6407" max="6408" width="14.09765625" style="5" customWidth="1"/>
    <col min="6409" max="6409" width="18.59765625" style="5" customWidth="1"/>
    <col min="6410" max="6411" width="16.796875" style="5" customWidth="1"/>
    <col min="6412" max="6412" width="23.09765625" style="5" customWidth="1"/>
    <col min="6413" max="6414" width="16.796875" style="5" customWidth="1"/>
    <col min="6415" max="6415" width="23.09765625" style="5" customWidth="1"/>
    <col min="6416" max="6416" width="5.09765625" style="5" customWidth="1"/>
    <col min="6417" max="6417" width="3.5" style="5" customWidth="1"/>
    <col min="6418" max="6656" width="9.69921875" style="5"/>
    <col min="6657" max="6657" width="1.59765625" style="5" customWidth="1"/>
    <col min="6658" max="6658" width="11.3984375" style="5" customWidth="1"/>
    <col min="6659" max="6659" width="9.59765625" style="5" customWidth="1"/>
    <col min="6660" max="6661" width="14.09765625" style="5" customWidth="1"/>
    <col min="6662" max="6662" width="18.59765625" style="5" customWidth="1"/>
    <col min="6663" max="6664" width="14.09765625" style="5" customWidth="1"/>
    <col min="6665" max="6665" width="18.59765625" style="5" customWidth="1"/>
    <col min="6666" max="6667" width="16.796875" style="5" customWidth="1"/>
    <col min="6668" max="6668" width="23.09765625" style="5" customWidth="1"/>
    <col min="6669" max="6670" width="16.796875" style="5" customWidth="1"/>
    <col min="6671" max="6671" width="23.09765625" style="5" customWidth="1"/>
    <col min="6672" max="6672" width="5.09765625" style="5" customWidth="1"/>
    <col min="6673" max="6673" width="3.5" style="5" customWidth="1"/>
    <col min="6674" max="6912" width="9.69921875" style="5"/>
    <col min="6913" max="6913" width="1.59765625" style="5" customWidth="1"/>
    <col min="6914" max="6914" width="11.3984375" style="5" customWidth="1"/>
    <col min="6915" max="6915" width="9.59765625" style="5" customWidth="1"/>
    <col min="6916" max="6917" width="14.09765625" style="5" customWidth="1"/>
    <col min="6918" max="6918" width="18.59765625" style="5" customWidth="1"/>
    <col min="6919" max="6920" width="14.09765625" style="5" customWidth="1"/>
    <col min="6921" max="6921" width="18.59765625" style="5" customWidth="1"/>
    <col min="6922" max="6923" width="16.796875" style="5" customWidth="1"/>
    <col min="6924" max="6924" width="23.09765625" style="5" customWidth="1"/>
    <col min="6925" max="6926" width="16.796875" style="5" customWidth="1"/>
    <col min="6927" max="6927" width="23.09765625" style="5" customWidth="1"/>
    <col min="6928" max="6928" width="5.09765625" style="5" customWidth="1"/>
    <col min="6929" max="6929" width="3.5" style="5" customWidth="1"/>
    <col min="6930" max="7168" width="9.69921875" style="5"/>
    <col min="7169" max="7169" width="1.59765625" style="5" customWidth="1"/>
    <col min="7170" max="7170" width="11.3984375" style="5" customWidth="1"/>
    <col min="7171" max="7171" width="9.59765625" style="5" customWidth="1"/>
    <col min="7172" max="7173" width="14.09765625" style="5" customWidth="1"/>
    <col min="7174" max="7174" width="18.59765625" style="5" customWidth="1"/>
    <col min="7175" max="7176" width="14.09765625" style="5" customWidth="1"/>
    <col min="7177" max="7177" width="18.59765625" style="5" customWidth="1"/>
    <col min="7178" max="7179" width="16.796875" style="5" customWidth="1"/>
    <col min="7180" max="7180" width="23.09765625" style="5" customWidth="1"/>
    <col min="7181" max="7182" width="16.796875" style="5" customWidth="1"/>
    <col min="7183" max="7183" width="23.09765625" style="5" customWidth="1"/>
    <col min="7184" max="7184" width="5.09765625" style="5" customWidth="1"/>
    <col min="7185" max="7185" width="3.5" style="5" customWidth="1"/>
    <col min="7186" max="7424" width="9.69921875" style="5"/>
    <col min="7425" max="7425" width="1.59765625" style="5" customWidth="1"/>
    <col min="7426" max="7426" width="11.3984375" style="5" customWidth="1"/>
    <col min="7427" max="7427" width="9.59765625" style="5" customWidth="1"/>
    <col min="7428" max="7429" width="14.09765625" style="5" customWidth="1"/>
    <col min="7430" max="7430" width="18.59765625" style="5" customWidth="1"/>
    <col min="7431" max="7432" width="14.09765625" style="5" customWidth="1"/>
    <col min="7433" max="7433" width="18.59765625" style="5" customWidth="1"/>
    <col min="7434" max="7435" width="16.796875" style="5" customWidth="1"/>
    <col min="7436" max="7436" width="23.09765625" style="5" customWidth="1"/>
    <col min="7437" max="7438" width="16.796875" style="5" customWidth="1"/>
    <col min="7439" max="7439" width="23.09765625" style="5" customWidth="1"/>
    <col min="7440" max="7440" width="5.09765625" style="5" customWidth="1"/>
    <col min="7441" max="7441" width="3.5" style="5" customWidth="1"/>
    <col min="7442" max="7680" width="9.69921875" style="5"/>
    <col min="7681" max="7681" width="1.59765625" style="5" customWidth="1"/>
    <col min="7682" max="7682" width="11.3984375" style="5" customWidth="1"/>
    <col min="7683" max="7683" width="9.59765625" style="5" customWidth="1"/>
    <col min="7684" max="7685" width="14.09765625" style="5" customWidth="1"/>
    <col min="7686" max="7686" width="18.59765625" style="5" customWidth="1"/>
    <col min="7687" max="7688" width="14.09765625" style="5" customWidth="1"/>
    <col min="7689" max="7689" width="18.59765625" style="5" customWidth="1"/>
    <col min="7690" max="7691" width="16.796875" style="5" customWidth="1"/>
    <col min="7692" max="7692" width="23.09765625" style="5" customWidth="1"/>
    <col min="7693" max="7694" width="16.796875" style="5" customWidth="1"/>
    <col min="7695" max="7695" width="23.09765625" style="5" customWidth="1"/>
    <col min="7696" max="7696" width="5.09765625" style="5" customWidth="1"/>
    <col min="7697" max="7697" width="3.5" style="5" customWidth="1"/>
    <col min="7698" max="7936" width="9.69921875" style="5"/>
    <col min="7937" max="7937" width="1.59765625" style="5" customWidth="1"/>
    <col min="7938" max="7938" width="11.3984375" style="5" customWidth="1"/>
    <col min="7939" max="7939" width="9.59765625" style="5" customWidth="1"/>
    <col min="7940" max="7941" width="14.09765625" style="5" customWidth="1"/>
    <col min="7942" max="7942" width="18.59765625" style="5" customWidth="1"/>
    <col min="7943" max="7944" width="14.09765625" style="5" customWidth="1"/>
    <col min="7945" max="7945" width="18.59765625" style="5" customWidth="1"/>
    <col min="7946" max="7947" width="16.796875" style="5" customWidth="1"/>
    <col min="7948" max="7948" width="23.09765625" style="5" customWidth="1"/>
    <col min="7949" max="7950" width="16.796875" style="5" customWidth="1"/>
    <col min="7951" max="7951" width="23.09765625" style="5" customWidth="1"/>
    <col min="7952" max="7952" width="5.09765625" style="5" customWidth="1"/>
    <col min="7953" max="7953" width="3.5" style="5" customWidth="1"/>
    <col min="7954" max="8192" width="9.69921875" style="5"/>
    <col min="8193" max="8193" width="1.59765625" style="5" customWidth="1"/>
    <col min="8194" max="8194" width="11.3984375" style="5" customWidth="1"/>
    <col min="8195" max="8195" width="9.59765625" style="5" customWidth="1"/>
    <col min="8196" max="8197" width="14.09765625" style="5" customWidth="1"/>
    <col min="8198" max="8198" width="18.59765625" style="5" customWidth="1"/>
    <col min="8199" max="8200" width="14.09765625" style="5" customWidth="1"/>
    <col min="8201" max="8201" width="18.59765625" style="5" customWidth="1"/>
    <col min="8202" max="8203" width="16.796875" style="5" customWidth="1"/>
    <col min="8204" max="8204" width="23.09765625" style="5" customWidth="1"/>
    <col min="8205" max="8206" width="16.796875" style="5" customWidth="1"/>
    <col min="8207" max="8207" width="23.09765625" style="5" customWidth="1"/>
    <col min="8208" max="8208" width="5.09765625" style="5" customWidth="1"/>
    <col min="8209" max="8209" width="3.5" style="5" customWidth="1"/>
    <col min="8210" max="8448" width="9.69921875" style="5"/>
    <col min="8449" max="8449" width="1.59765625" style="5" customWidth="1"/>
    <col min="8450" max="8450" width="11.3984375" style="5" customWidth="1"/>
    <col min="8451" max="8451" width="9.59765625" style="5" customWidth="1"/>
    <col min="8452" max="8453" width="14.09765625" style="5" customWidth="1"/>
    <col min="8454" max="8454" width="18.59765625" style="5" customWidth="1"/>
    <col min="8455" max="8456" width="14.09765625" style="5" customWidth="1"/>
    <col min="8457" max="8457" width="18.59765625" style="5" customWidth="1"/>
    <col min="8458" max="8459" width="16.796875" style="5" customWidth="1"/>
    <col min="8460" max="8460" width="23.09765625" style="5" customWidth="1"/>
    <col min="8461" max="8462" width="16.796875" style="5" customWidth="1"/>
    <col min="8463" max="8463" width="23.09765625" style="5" customWidth="1"/>
    <col min="8464" max="8464" width="5.09765625" style="5" customWidth="1"/>
    <col min="8465" max="8465" width="3.5" style="5" customWidth="1"/>
    <col min="8466" max="8704" width="9.69921875" style="5"/>
    <col min="8705" max="8705" width="1.59765625" style="5" customWidth="1"/>
    <col min="8706" max="8706" width="11.3984375" style="5" customWidth="1"/>
    <col min="8707" max="8707" width="9.59765625" style="5" customWidth="1"/>
    <col min="8708" max="8709" width="14.09765625" style="5" customWidth="1"/>
    <col min="8710" max="8710" width="18.59765625" style="5" customWidth="1"/>
    <col min="8711" max="8712" width="14.09765625" style="5" customWidth="1"/>
    <col min="8713" max="8713" width="18.59765625" style="5" customWidth="1"/>
    <col min="8714" max="8715" width="16.796875" style="5" customWidth="1"/>
    <col min="8716" max="8716" width="23.09765625" style="5" customWidth="1"/>
    <col min="8717" max="8718" width="16.796875" style="5" customWidth="1"/>
    <col min="8719" max="8719" width="23.09765625" style="5" customWidth="1"/>
    <col min="8720" max="8720" width="5.09765625" style="5" customWidth="1"/>
    <col min="8721" max="8721" width="3.5" style="5" customWidth="1"/>
    <col min="8722" max="8960" width="9.69921875" style="5"/>
    <col min="8961" max="8961" width="1.59765625" style="5" customWidth="1"/>
    <col min="8962" max="8962" width="11.3984375" style="5" customWidth="1"/>
    <col min="8963" max="8963" width="9.59765625" style="5" customWidth="1"/>
    <col min="8964" max="8965" width="14.09765625" style="5" customWidth="1"/>
    <col min="8966" max="8966" width="18.59765625" style="5" customWidth="1"/>
    <col min="8967" max="8968" width="14.09765625" style="5" customWidth="1"/>
    <col min="8969" max="8969" width="18.59765625" style="5" customWidth="1"/>
    <col min="8970" max="8971" width="16.796875" style="5" customWidth="1"/>
    <col min="8972" max="8972" width="23.09765625" style="5" customWidth="1"/>
    <col min="8973" max="8974" width="16.796875" style="5" customWidth="1"/>
    <col min="8975" max="8975" width="23.09765625" style="5" customWidth="1"/>
    <col min="8976" max="8976" width="5.09765625" style="5" customWidth="1"/>
    <col min="8977" max="8977" width="3.5" style="5" customWidth="1"/>
    <col min="8978" max="9216" width="9.69921875" style="5"/>
    <col min="9217" max="9217" width="1.59765625" style="5" customWidth="1"/>
    <col min="9218" max="9218" width="11.3984375" style="5" customWidth="1"/>
    <col min="9219" max="9219" width="9.59765625" style="5" customWidth="1"/>
    <col min="9220" max="9221" width="14.09765625" style="5" customWidth="1"/>
    <col min="9222" max="9222" width="18.59765625" style="5" customWidth="1"/>
    <col min="9223" max="9224" width="14.09765625" style="5" customWidth="1"/>
    <col min="9225" max="9225" width="18.59765625" style="5" customWidth="1"/>
    <col min="9226" max="9227" width="16.796875" style="5" customWidth="1"/>
    <col min="9228" max="9228" width="23.09765625" style="5" customWidth="1"/>
    <col min="9229" max="9230" width="16.796875" style="5" customWidth="1"/>
    <col min="9231" max="9231" width="23.09765625" style="5" customWidth="1"/>
    <col min="9232" max="9232" width="5.09765625" style="5" customWidth="1"/>
    <col min="9233" max="9233" width="3.5" style="5" customWidth="1"/>
    <col min="9234" max="9472" width="9.69921875" style="5"/>
    <col min="9473" max="9473" width="1.59765625" style="5" customWidth="1"/>
    <col min="9474" max="9474" width="11.3984375" style="5" customWidth="1"/>
    <col min="9475" max="9475" width="9.59765625" style="5" customWidth="1"/>
    <col min="9476" max="9477" width="14.09765625" style="5" customWidth="1"/>
    <col min="9478" max="9478" width="18.59765625" style="5" customWidth="1"/>
    <col min="9479" max="9480" width="14.09765625" style="5" customWidth="1"/>
    <col min="9481" max="9481" width="18.59765625" style="5" customWidth="1"/>
    <col min="9482" max="9483" width="16.796875" style="5" customWidth="1"/>
    <col min="9484" max="9484" width="23.09765625" style="5" customWidth="1"/>
    <col min="9485" max="9486" width="16.796875" style="5" customWidth="1"/>
    <col min="9487" max="9487" width="23.09765625" style="5" customWidth="1"/>
    <col min="9488" max="9488" width="5.09765625" style="5" customWidth="1"/>
    <col min="9489" max="9489" width="3.5" style="5" customWidth="1"/>
    <col min="9490" max="9728" width="9.69921875" style="5"/>
    <col min="9729" max="9729" width="1.59765625" style="5" customWidth="1"/>
    <col min="9730" max="9730" width="11.3984375" style="5" customWidth="1"/>
    <col min="9731" max="9731" width="9.59765625" style="5" customWidth="1"/>
    <col min="9732" max="9733" width="14.09765625" style="5" customWidth="1"/>
    <col min="9734" max="9734" width="18.59765625" style="5" customWidth="1"/>
    <col min="9735" max="9736" width="14.09765625" style="5" customWidth="1"/>
    <col min="9737" max="9737" width="18.59765625" style="5" customWidth="1"/>
    <col min="9738" max="9739" width="16.796875" style="5" customWidth="1"/>
    <col min="9740" max="9740" width="23.09765625" style="5" customWidth="1"/>
    <col min="9741" max="9742" width="16.796875" style="5" customWidth="1"/>
    <col min="9743" max="9743" width="23.09765625" style="5" customWidth="1"/>
    <col min="9744" max="9744" width="5.09765625" style="5" customWidth="1"/>
    <col min="9745" max="9745" width="3.5" style="5" customWidth="1"/>
    <col min="9746" max="9984" width="9.69921875" style="5"/>
    <col min="9985" max="9985" width="1.59765625" style="5" customWidth="1"/>
    <col min="9986" max="9986" width="11.3984375" style="5" customWidth="1"/>
    <col min="9987" max="9987" width="9.59765625" style="5" customWidth="1"/>
    <col min="9988" max="9989" width="14.09765625" style="5" customWidth="1"/>
    <col min="9990" max="9990" width="18.59765625" style="5" customWidth="1"/>
    <col min="9991" max="9992" width="14.09765625" style="5" customWidth="1"/>
    <col min="9993" max="9993" width="18.59765625" style="5" customWidth="1"/>
    <col min="9994" max="9995" width="16.796875" style="5" customWidth="1"/>
    <col min="9996" max="9996" width="23.09765625" style="5" customWidth="1"/>
    <col min="9997" max="9998" width="16.796875" style="5" customWidth="1"/>
    <col min="9999" max="9999" width="23.09765625" style="5" customWidth="1"/>
    <col min="10000" max="10000" width="5.09765625" style="5" customWidth="1"/>
    <col min="10001" max="10001" width="3.5" style="5" customWidth="1"/>
    <col min="10002" max="10240" width="9.69921875" style="5"/>
    <col min="10241" max="10241" width="1.59765625" style="5" customWidth="1"/>
    <col min="10242" max="10242" width="11.3984375" style="5" customWidth="1"/>
    <col min="10243" max="10243" width="9.59765625" style="5" customWidth="1"/>
    <col min="10244" max="10245" width="14.09765625" style="5" customWidth="1"/>
    <col min="10246" max="10246" width="18.59765625" style="5" customWidth="1"/>
    <col min="10247" max="10248" width="14.09765625" style="5" customWidth="1"/>
    <col min="10249" max="10249" width="18.59765625" style="5" customWidth="1"/>
    <col min="10250" max="10251" width="16.796875" style="5" customWidth="1"/>
    <col min="10252" max="10252" width="23.09765625" style="5" customWidth="1"/>
    <col min="10253" max="10254" width="16.796875" style="5" customWidth="1"/>
    <col min="10255" max="10255" width="23.09765625" style="5" customWidth="1"/>
    <col min="10256" max="10256" width="5.09765625" style="5" customWidth="1"/>
    <col min="10257" max="10257" width="3.5" style="5" customWidth="1"/>
    <col min="10258" max="10496" width="9.69921875" style="5"/>
    <col min="10497" max="10497" width="1.59765625" style="5" customWidth="1"/>
    <col min="10498" max="10498" width="11.3984375" style="5" customWidth="1"/>
    <col min="10499" max="10499" width="9.59765625" style="5" customWidth="1"/>
    <col min="10500" max="10501" width="14.09765625" style="5" customWidth="1"/>
    <col min="10502" max="10502" width="18.59765625" style="5" customWidth="1"/>
    <col min="10503" max="10504" width="14.09765625" style="5" customWidth="1"/>
    <col min="10505" max="10505" width="18.59765625" style="5" customWidth="1"/>
    <col min="10506" max="10507" width="16.796875" style="5" customWidth="1"/>
    <col min="10508" max="10508" width="23.09765625" style="5" customWidth="1"/>
    <col min="10509" max="10510" width="16.796875" style="5" customWidth="1"/>
    <col min="10511" max="10511" width="23.09765625" style="5" customWidth="1"/>
    <col min="10512" max="10512" width="5.09765625" style="5" customWidth="1"/>
    <col min="10513" max="10513" width="3.5" style="5" customWidth="1"/>
    <col min="10514" max="10752" width="9.69921875" style="5"/>
    <col min="10753" max="10753" width="1.59765625" style="5" customWidth="1"/>
    <col min="10754" max="10754" width="11.3984375" style="5" customWidth="1"/>
    <col min="10755" max="10755" width="9.59765625" style="5" customWidth="1"/>
    <col min="10756" max="10757" width="14.09765625" style="5" customWidth="1"/>
    <col min="10758" max="10758" width="18.59765625" style="5" customWidth="1"/>
    <col min="10759" max="10760" width="14.09765625" style="5" customWidth="1"/>
    <col min="10761" max="10761" width="18.59765625" style="5" customWidth="1"/>
    <col min="10762" max="10763" width="16.796875" style="5" customWidth="1"/>
    <col min="10764" max="10764" width="23.09765625" style="5" customWidth="1"/>
    <col min="10765" max="10766" width="16.796875" style="5" customWidth="1"/>
    <col min="10767" max="10767" width="23.09765625" style="5" customWidth="1"/>
    <col min="10768" max="10768" width="5.09765625" style="5" customWidth="1"/>
    <col min="10769" max="10769" width="3.5" style="5" customWidth="1"/>
    <col min="10770" max="11008" width="9.69921875" style="5"/>
    <col min="11009" max="11009" width="1.59765625" style="5" customWidth="1"/>
    <col min="11010" max="11010" width="11.3984375" style="5" customWidth="1"/>
    <col min="11011" max="11011" width="9.59765625" style="5" customWidth="1"/>
    <col min="11012" max="11013" width="14.09765625" style="5" customWidth="1"/>
    <col min="11014" max="11014" width="18.59765625" style="5" customWidth="1"/>
    <col min="11015" max="11016" width="14.09765625" style="5" customWidth="1"/>
    <col min="11017" max="11017" width="18.59765625" style="5" customWidth="1"/>
    <col min="11018" max="11019" width="16.796875" style="5" customWidth="1"/>
    <col min="11020" max="11020" width="23.09765625" style="5" customWidth="1"/>
    <col min="11021" max="11022" width="16.796875" style="5" customWidth="1"/>
    <col min="11023" max="11023" width="23.09765625" style="5" customWidth="1"/>
    <col min="11024" max="11024" width="5.09765625" style="5" customWidth="1"/>
    <col min="11025" max="11025" width="3.5" style="5" customWidth="1"/>
    <col min="11026" max="11264" width="9.69921875" style="5"/>
    <col min="11265" max="11265" width="1.59765625" style="5" customWidth="1"/>
    <col min="11266" max="11266" width="11.3984375" style="5" customWidth="1"/>
    <col min="11267" max="11267" width="9.59765625" style="5" customWidth="1"/>
    <col min="11268" max="11269" width="14.09765625" style="5" customWidth="1"/>
    <col min="11270" max="11270" width="18.59765625" style="5" customWidth="1"/>
    <col min="11271" max="11272" width="14.09765625" style="5" customWidth="1"/>
    <col min="11273" max="11273" width="18.59765625" style="5" customWidth="1"/>
    <col min="11274" max="11275" width="16.796875" style="5" customWidth="1"/>
    <col min="11276" max="11276" width="23.09765625" style="5" customWidth="1"/>
    <col min="11277" max="11278" width="16.796875" style="5" customWidth="1"/>
    <col min="11279" max="11279" width="23.09765625" style="5" customWidth="1"/>
    <col min="11280" max="11280" width="5.09765625" style="5" customWidth="1"/>
    <col min="11281" max="11281" width="3.5" style="5" customWidth="1"/>
    <col min="11282" max="11520" width="9.69921875" style="5"/>
    <col min="11521" max="11521" width="1.59765625" style="5" customWidth="1"/>
    <col min="11522" max="11522" width="11.3984375" style="5" customWidth="1"/>
    <col min="11523" max="11523" width="9.59765625" style="5" customWidth="1"/>
    <col min="11524" max="11525" width="14.09765625" style="5" customWidth="1"/>
    <col min="11526" max="11526" width="18.59765625" style="5" customWidth="1"/>
    <col min="11527" max="11528" width="14.09765625" style="5" customWidth="1"/>
    <col min="11529" max="11529" width="18.59765625" style="5" customWidth="1"/>
    <col min="11530" max="11531" width="16.796875" style="5" customWidth="1"/>
    <col min="11532" max="11532" width="23.09765625" style="5" customWidth="1"/>
    <col min="11533" max="11534" width="16.796875" style="5" customWidth="1"/>
    <col min="11535" max="11535" width="23.09765625" style="5" customWidth="1"/>
    <col min="11536" max="11536" width="5.09765625" style="5" customWidth="1"/>
    <col min="11537" max="11537" width="3.5" style="5" customWidth="1"/>
    <col min="11538" max="11776" width="9.69921875" style="5"/>
    <col min="11777" max="11777" width="1.59765625" style="5" customWidth="1"/>
    <col min="11778" max="11778" width="11.3984375" style="5" customWidth="1"/>
    <col min="11779" max="11779" width="9.59765625" style="5" customWidth="1"/>
    <col min="11780" max="11781" width="14.09765625" style="5" customWidth="1"/>
    <col min="11782" max="11782" width="18.59765625" style="5" customWidth="1"/>
    <col min="11783" max="11784" width="14.09765625" style="5" customWidth="1"/>
    <col min="11785" max="11785" width="18.59765625" style="5" customWidth="1"/>
    <col min="11786" max="11787" width="16.796875" style="5" customWidth="1"/>
    <col min="11788" max="11788" width="23.09765625" style="5" customWidth="1"/>
    <col min="11789" max="11790" width="16.796875" style="5" customWidth="1"/>
    <col min="11791" max="11791" width="23.09765625" style="5" customWidth="1"/>
    <col min="11792" max="11792" width="5.09765625" style="5" customWidth="1"/>
    <col min="11793" max="11793" width="3.5" style="5" customWidth="1"/>
    <col min="11794" max="12032" width="9.69921875" style="5"/>
    <col min="12033" max="12033" width="1.59765625" style="5" customWidth="1"/>
    <col min="12034" max="12034" width="11.3984375" style="5" customWidth="1"/>
    <col min="12035" max="12035" width="9.59765625" style="5" customWidth="1"/>
    <col min="12036" max="12037" width="14.09765625" style="5" customWidth="1"/>
    <col min="12038" max="12038" width="18.59765625" style="5" customWidth="1"/>
    <col min="12039" max="12040" width="14.09765625" style="5" customWidth="1"/>
    <col min="12041" max="12041" width="18.59765625" style="5" customWidth="1"/>
    <col min="12042" max="12043" width="16.796875" style="5" customWidth="1"/>
    <col min="12044" max="12044" width="23.09765625" style="5" customWidth="1"/>
    <col min="12045" max="12046" width="16.796875" style="5" customWidth="1"/>
    <col min="12047" max="12047" width="23.09765625" style="5" customWidth="1"/>
    <col min="12048" max="12048" width="5.09765625" style="5" customWidth="1"/>
    <col min="12049" max="12049" width="3.5" style="5" customWidth="1"/>
    <col min="12050" max="12288" width="9.69921875" style="5"/>
    <col min="12289" max="12289" width="1.59765625" style="5" customWidth="1"/>
    <col min="12290" max="12290" width="11.3984375" style="5" customWidth="1"/>
    <col min="12291" max="12291" width="9.59765625" style="5" customWidth="1"/>
    <col min="12292" max="12293" width="14.09765625" style="5" customWidth="1"/>
    <col min="12294" max="12294" width="18.59765625" style="5" customWidth="1"/>
    <col min="12295" max="12296" width="14.09765625" style="5" customWidth="1"/>
    <col min="12297" max="12297" width="18.59765625" style="5" customWidth="1"/>
    <col min="12298" max="12299" width="16.796875" style="5" customWidth="1"/>
    <col min="12300" max="12300" width="23.09765625" style="5" customWidth="1"/>
    <col min="12301" max="12302" width="16.796875" style="5" customWidth="1"/>
    <col min="12303" max="12303" width="23.09765625" style="5" customWidth="1"/>
    <col min="12304" max="12304" width="5.09765625" style="5" customWidth="1"/>
    <col min="12305" max="12305" width="3.5" style="5" customWidth="1"/>
    <col min="12306" max="12544" width="9.69921875" style="5"/>
    <col min="12545" max="12545" width="1.59765625" style="5" customWidth="1"/>
    <col min="12546" max="12546" width="11.3984375" style="5" customWidth="1"/>
    <col min="12547" max="12547" width="9.59765625" style="5" customWidth="1"/>
    <col min="12548" max="12549" width="14.09765625" style="5" customWidth="1"/>
    <col min="12550" max="12550" width="18.59765625" style="5" customWidth="1"/>
    <col min="12551" max="12552" width="14.09765625" style="5" customWidth="1"/>
    <col min="12553" max="12553" width="18.59765625" style="5" customWidth="1"/>
    <col min="12554" max="12555" width="16.796875" style="5" customWidth="1"/>
    <col min="12556" max="12556" width="23.09765625" style="5" customWidth="1"/>
    <col min="12557" max="12558" width="16.796875" style="5" customWidth="1"/>
    <col min="12559" max="12559" width="23.09765625" style="5" customWidth="1"/>
    <col min="12560" max="12560" width="5.09765625" style="5" customWidth="1"/>
    <col min="12561" max="12561" width="3.5" style="5" customWidth="1"/>
    <col min="12562" max="12800" width="9.69921875" style="5"/>
    <col min="12801" max="12801" width="1.59765625" style="5" customWidth="1"/>
    <col min="12802" max="12802" width="11.3984375" style="5" customWidth="1"/>
    <col min="12803" max="12803" width="9.59765625" style="5" customWidth="1"/>
    <col min="12804" max="12805" width="14.09765625" style="5" customWidth="1"/>
    <col min="12806" max="12806" width="18.59765625" style="5" customWidth="1"/>
    <col min="12807" max="12808" width="14.09765625" style="5" customWidth="1"/>
    <col min="12809" max="12809" width="18.59765625" style="5" customWidth="1"/>
    <col min="12810" max="12811" width="16.796875" style="5" customWidth="1"/>
    <col min="12812" max="12812" width="23.09765625" style="5" customWidth="1"/>
    <col min="12813" max="12814" width="16.796875" style="5" customWidth="1"/>
    <col min="12815" max="12815" width="23.09765625" style="5" customWidth="1"/>
    <col min="12816" max="12816" width="5.09765625" style="5" customWidth="1"/>
    <col min="12817" max="12817" width="3.5" style="5" customWidth="1"/>
    <col min="12818" max="13056" width="9.69921875" style="5"/>
    <col min="13057" max="13057" width="1.59765625" style="5" customWidth="1"/>
    <col min="13058" max="13058" width="11.3984375" style="5" customWidth="1"/>
    <col min="13059" max="13059" width="9.59765625" style="5" customWidth="1"/>
    <col min="13060" max="13061" width="14.09765625" style="5" customWidth="1"/>
    <col min="13062" max="13062" width="18.59765625" style="5" customWidth="1"/>
    <col min="13063" max="13064" width="14.09765625" style="5" customWidth="1"/>
    <col min="13065" max="13065" width="18.59765625" style="5" customWidth="1"/>
    <col min="13066" max="13067" width="16.796875" style="5" customWidth="1"/>
    <col min="13068" max="13068" width="23.09765625" style="5" customWidth="1"/>
    <col min="13069" max="13070" width="16.796875" style="5" customWidth="1"/>
    <col min="13071" max="13071" width="23.09765625" style="5" customWidth="1"/>
    <col min="13072" max="13072" width="5.09765625" style="5" customWidth="1"/>
    <col min="13073" max="13073" width="3.5" style="5" customWidth="1"/>
    <col min="13074" max="13312" width="9.69921875" style="5"/>
    <col min="13313" max="13313" width="1.59765625" style="5" customWidth="1"/>
    <col min="13314" max="13314" width="11.3984375" style="5" customWidth="1"/>
    <col min="13315" max="13315" width="9.59765625" style="5" customWidth="1"/>
    <col min="13316" max="13317" width="14.09765625" style="5" customWidth="1"/>
    <col min="13318" max="13318" width="18.59765625" style="5" customWidth="1"/>
    <col min="13319" max="13320" width="14.09765625" style="5" customWidth="1"/>
    <col min="13321" max="13321" width="18.59765625" style="5" customWidth="1"/>
    <col min="13322" max="13323" width="16.796875" style="5" customWidth="1"/>
    <col min="13324" max="13324" width="23.09765625" style="5" customWidth="1"/>
    <col min="13325" max="13326" width="16.796875" style="5" customWidth="1"/>
    <col min="13327" max="13327" width="23.09765625" style="5" customWidth="1"/>
    <col min="13328" max="13328" width="5.09765625" style="5" customWidth="1"/>
    <col min="13329" max="13329" width="3.5" style="5" customWidth="1"/>
    <col min="13330" max="13568" width="9.69921875" style="5"/>
    <col min="13569" max="13569" width="1.59765625" style="5" customWidth="1"/>
    <col min="13570" max="13570" width="11.3984375" style="5" customWidth="1"/>
    <col min="13571" max="13571" width="9.59765625" style="5" customWidth="1"/>
    <col min="13572" max="13573" width="14.09765625" style="5" customWidth="1"/>
    <col min="13574" max="13574" width="18.59765625" style="5" customWidth="1"/>
    <col min="13575" max="13576" width="14.09765625" style="5" customWidth="1"/>
    <col min="13577" max="13577" width="18.59765625" style="5" customWidth="1"/>
    <col min="13578" max="13579" width="16.796875" style="5" customWidth="1"/>
    <col min="13580" max="13580" width="23.09765625" style="5" customWidth="1"/>
    <col min="13581" max="13582" width="16.796875" style="5" customWidth="1"/>
    <col min="13583" max="13583" width="23.09765625" style="5" customWidth="1"/>
    <col min="13584" max="13584" width="5.09765625" style="5" customWidth="1"/>
    <col min="13585" max="13585" width="3.5" style="5" customWidth="1"/>
    <col min="13586" max="13824" width="9.69921875" style="5"/>
    <col min="13825" max="13825" width="1.59765625" style="5" customWidth="1"/>
    <col min="13826" max="13826" width="11.3984375" style="5" customWidth="1"/>
    <col min="13827" max="13827" width="9.59765625" style="5" customWidth="1"/>
    <col min="13828" max="13829" width="14.09765625" style="5" customWidth="1"/>
    <col min="13830" max="13830" width="18.59765625" style="5" customWidth="1"/>
    <col min="13831" max="13832" width="14.09765625" style="5" customWidth="1"/>
    <col min="13833" max="13833" width="18.59765625" style="5" customWidth="1"/>
    <col min="13834" max="13835" width="16.796875" style="5" customWidth="1"/>
    <col min="13836" max="13836" width="23.09765625" style="5" customWidth="1"/>
    <col min="13837" max="13838" width="16.796875" style="5" customWidth="1"/>
    <col min="13839" max="13839" width="23.09765625" style="5" customWidth="1"/>
    <col min="13840" max="13840" width="5.09765625" style="5" customWidth="1"/>
    <col min="13841" max="13841" width="3.5" style="5" customWidth="1"/>
    <col min="13842" max="14080" width="9.69921875" style="5"/>
    <col min="14081" max="14081" width="1.59765625" style="5" customWidth="1"/>
    <col min="14082" max="14082" width="11.3984375" style="5" customWidth="1"/>
    <col min="14083" max="14083" width="9.59765625" style="5" customWidth="1"/>
    <col min="14084" max="14085" width="14.09765625" style="5" customWidth="1"/>
    <col min="14086" max="14086" width="18.59765625" style="5" customWidth="1"/>
    <col min="14087" max="14088" width="14.09765625" style="5" customWidth="1"/>
    <col min="14089" max="14089" width="18.59765625" style="5" customWidth="1"/>
    <col min="14090" max="14091" width="16.796875" style="5" customWidth="1"/>
    <col min="14092" max="14092" width="23.09765625" style="5" customWidth="1"/>
    <col min="14093" max="14094" width="16.796875" style="5" customWidth="1"/>
    <col min="14095" max="14095" width="23.09765625" style="5" customWidth="1"/>
    <col min="14096" max="14096" width="5.09765625" style="5" customWidth="1"/>
    <col min="14097" max="14097" width="3.5" style="5" customWidth="1"/>
    <col min="14098" max="14336" width="9.69921875" style="5"/>
    <col min="14337" max="14337" width="1.59765625" style="5" customWidth="1"/>
    <col min="14338" max="14338" width="11.3984375" style="5" customWidth="1"/>
    <col min="14339" max="14339" width="9.59765625" style="5" customWidth="1"/>
    <col min="14340" max="14341" width="14.09765625" style="5" customWidth="1"/>
    <col min="14342" max="14342" width="18.59765625" style="5" customWidth="1"/>
    <col min="14343" max="14344" width="14.09765625" style="5" customWidth="1"/>
    <col min="14345" max="14345" width="18.59765625" style="5" customWidth="1"/>
    <col min="14346" max="14347" width="16.796875" style="5" customWidth="1"/>
    <col min="14348" max="14348" width="23.09765625" style="5" customWidth="1"/>
    <col min="14349" max="14350" width="16.796875" style="5" customWidth="1"/>
    <col min="14351" max="14351" width="23.09765625" style="5" customWidth="1"/>
    <col min="14352" max="14352" width="5.09765625" style="5" customWidth="1"/>
    <col min="14353" max="14353" width="3.5" style="5" customWidth="1"/>
    <col min="14354" max="14592" width="9.69921875" style="5"/>
    <col min="14593" max="14593" width="1.59765625" style="5" customWidth="1"/>
    <col min="14594" max="14594" width="11.3984375" style="5" customWidth="1"/>
    <col min="14595" max="14595" width="9.59765625" style="5" customWidth="1"/>
    <col min="14596" max="14597" width="14.09765625" style="5" customWidth="1"/>
    <col min="14598" max="14598" width="18.59765625" style="5" customWidth="1"/>
    <col min="14599" max="14600" width="14.09765625" style="5" customWidth="1"/>
    <col min="14601" max="14601" width="18.59765625" style="5" customWidth="1"/>
    <col min="14602" max="14603" width="16.796875" style="5" customWidth="1"/>
    <col min="14604" max="14604" width="23.09765625" style="5" customWidth="1"/>
    <col min="14605" max="14606" width="16.796875" style="5" customWidth="1"/>
    <col min="14607" max="14607" width="23.09765625" style="5" customWidth="1"/>
    <col min="14608" max="14608" width="5.09765625" style="5" customWidth="1"/>
    <col min="14609" max="14609" width="3.5" style="5" customWidth="1"/>
    <col min="14610" max="14848" width="9.69921875" style="5"/>
    <col min="14849" max="14849" width="1.59765625" style="5" customWidth="1"/>
    <col min="14850" max="14850" width="11.3984375" style="5" customWidth="1"/>
    <col min="14851" max="14851" width="9.59765625" style="5" customWidth="1"/>
    <col min="14852" max="14853" width="14.09765625" style="5" customWidth="1"/>
    <col min="14854" max="14854" width="18.59765625" style="5" customWidth="1"/>
    <col min="14855" max="14856" width="14.09765625" style="5" customWidth="1"/>
    <col min="14857" max="14857" width="18.59765625" style="5" customWidth="1"/>
    <col min="14858" max="14859" width="16.796875" style="5" customWidth="1"/>
    <col min="14860" max="14860" width="23.09765625" style="5" customWidth="1"/>
    <col min="14861" max="14862" width="16.796875" style="5" customWidth="1"/>
    <col min="14863" max="14863" width="23.09765625" style="5" customWidth="1"/>
    <col min="14864" max="14864" width="5.09765625" style="5" customWidth="1"/>
    <col min="14865" max="14865" width="3.5" style="5" customWidth="1"/>
    <col min="14866" max="15104" width="9.69921875" style="5"/>
    <col min="15105" max="15105" width="1.59765625" style="5" customWidth="1"/>
    <col min="15106" max="15106" width="11.3984375" style="5" customWidth="1"/>
    <col min="15107" max="15107" width="9.59765625" style="5" customWidth="1"/>
    <col min="15108" max="15109" width="14.09765625" style="5" customWidth="1"/>
    <col min="15110" max="15110" width="18.59765625" style="5" customWidth="1"/>
    <col min="15111" max="15112" width="14.09765625" style="5" customWidth="1"/>
    <col min="15113" max="15113" width="18.59765625" style="5" customWidth="1"/>
    <col min="15114" max="15115" width="16.796875" style="5" customWidth="1"/>
    <col min="15116" max="15116" width="23.09765625" style="5" customWidth="1"/>
    <col min="15117" max="15118" width="16.796875" style="5" customWidth="1"/>
    <col min="15119" max="15119" width="23.09765625" style="5" customWidth="1"/>
    <col min="15120" max="15120" width="5.09765625" style="5" customWidth="1"/>
    <col min="15121" max="15121" width="3.5" style="5" customWidth="1"/>
    <col min="15122" max="15360" width="9.69921875" style="5"/>
    <col min="15361" max="15361" width="1.59765625" style="5" customWidth="1"/>
    <col min="15362" max="15362" width="11.3984375" style="5" customWidth="1"/>
    <col min="15363" max="15363" width="9.59765625" style="5" customWidth="1"/>
    <col min="15364" max="15365" width="14.09765625" style="5" customWidth="1"/>
    <col min="15366" max="15366" width="18.59765625" style="5" customWidth="1"/>
    <col min="15367" max="15368" width="14.09765625" style="5" customWidth="1"/>
    <col min="15369" max="15369" width="18.59765625" style="5" customWidth="1"/>
    <col min="15370" max="15371" width="16.796875" style="5" customWidth="1"/>
    <col min="15372" max="15372" width="23.09765625" style="5" customWidth="1"/>
    <col min="15373" max="15374" width="16.796875" style="5" customWidth="1"/>
    <col min="15375" max="15375" width="23.09765625" style="5" customWidth="1"/>
    <col min="15376" max="15376" width="5.09765625" style="5" customWidth="1"/>
    <col min="15377" max="15377" width="3.5" style="5" customWidth="1"/>
    <col min="15378" max="15616" width="9.69921875" style="5"/>
    <col min="15617" max="15617" width="1.59765625" style="5" customWidth="1"/>
    <col min="15618" max="15618" width="11.3984375" style="5" customWidth="1"/>
    <col min="15619" max="15619" width="9.59765625" style="5" customWidth="1"/>
    <col min="15620" max="15621" width="14.09765625" style="5" customWidth="1"/>
    <col min="15622" max="15622" width="18.59765625" style="5" customWidth="1"/>
    <col min="15623" max="15624" width="14.09765625" style="5" customWidth="1"/>
    <col min="15625" max="15625" width="18.59765625" style="5" customWidth="1"/>
    <col min="15626" max="15627" width="16.796875" style="5" customWidth="1"/>
    <col min="15628" max="15628" width="23.09765625" style="5" customWidth="1"/>
    <col min="15629" max="15630" width="16.796875" style="5" customWidth="1"/>
    <col min="15631" max="15631" width="23.09765625" style="5" customWidth="1"/>
    <col min="15632" max="15632" width="5.09765625" style="5" customWidth="1"/>
    <col min="15633" max="15633" width="3.5" style="5" customWidth="1"/>
    <col min="15634" max="15872" width="9.69921875" style="5"/>
    <col min="15873" max="15873" width="1.59765625" style="5" customWidth="1"/>
    <col min="15874" max="15874" width="11.3984375" style="5" customWidth="1"/>
    <col min="15875" max="15875" width="9.59765625" style="5" customWidth="1"/>
    <col min="15876" max="15877" width="14.09765625" style="5" customWidth="1"/>
    <col min="15878" max="15878" width="18.59765625" style="5" customWidth="1"/>
    <col min="15879" max="15880" width="14.09765625" style="5" customWidth="1"/>
    <col min="15881" max="15881" width="18.59765625" style="5" customWidth="1"/>
    <col min="15882" max="15883" width="16.796875" style="5" customWidth="1"/>
    <col min="15884" max="15884" width="23.09765625" style="5" customWidth="1"/>
    <col min="15885" max="15886" width="16.796875" style="5" customWidth="1"/>
    <col min="15887" max="15887" width="23.09765625" style="5" customWidth="1"/>
    <col min="15888" max="15888" width="5.09765625" style="5" customWidth="1"/>
    <col min="15889" max="15889" width="3.5" style="5" customWidth="1"/>
    <col min="15890" max="16128" width="9.69921875" style="5"/>
    <col min="16129" max="16129" width="1.59765625" style="5" customWidth="1"/>
    <col min="16130" max="16130" width="11.3984375" style="5" customWidth="1"/>
    <col min="16131" max="16131" width="9.59765625" style="5" customWidth="1"/>
    <col min="16132" max="16133" width="14.09765625" style="5" customWidth="1"/>
    <col min="16134" max="16134" width="18.59765625" style="5" customWidth="1"/>
    <col min="16135" max="16136" width="14.09765625" style="5" customWidth="1"/>
    <col min="16137" max="16137" width="18.59765625" style="5" customWidth="1"/>
    <col min="16138" max="16139" width="16.796875" style="5" customWidth="1"/>
    <col min="16140" max="16140" width="23.09765625" style="5" customWidth="1"/>
    <col min="16141" max="16142" width="16.796875" style="5" customWidth="1"/>
    <col min="16143" max="16143" width="23.09765625" style="5" customWidth="1"/>
    <col min="16144" max="16144" width="5.09765625" style="5" customWidth="1"/>
    <col min="16145" max="16145" width="3.5" style="5" customWidth="1"/>
    <col min="16146" max="16384" width="9.69921875" style="5"/>
  </cols>
  <sheetData>
    <row r="1" spans="2:16" ht="24" customHeight="1" thickBot="1">
      <c r="B1" s="134" t="s">
        <v>142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141</v>
      </c>
      <c r="P1" s="4"/>
    </row>
    <row r="2" spans="2:16" ht="20.100000000000001" customHeight="1">
      <c r="B2" s="8"/>
      <c r="C2" s="9"/>
      <c r="D2" s="149" t="s">
        <v>75</v>
      </c>
      <c r="E2" s="150"/>
      <c r="F2" s="150"/>
      <c r="G2" s="150"/>
      <c r="H2" s="150"/>
      <c r="I2" s="151"/>
      <c r="J2" s="155" t="s">
        <v>2</v>
      </c>
      <c r="K2" s="150"/>
      <c r="L2" s="150"/>
      <c r="M2" s="150"/>
      <c r="N2" s="150"/>
      <c r="O2" s="156"/>
      <c r="P2" s="141" t="s">
        <v>3</v>
      </c>
    </row>
    <row r="3" spans="2:16" ht="20.100000000000001" customHeight="1">
      <c r="B3" s="8"/>
      <c r="C3" s="9"/>
      <c r="D3" s="152"/>
      <c r="E3" s="153"/>
      <c r="F3" s="153"/>
      <c r="G3" s="153"/>
      <c r="H3" s="153"/>
      <c r="I3" s="154"/>
      <c r="J3" s="157"/>
      <c r="K3" s="153"/>
      <c r="L3" s="153"/>
      <c r="M3" s="153"/>
      <c r="N3" s="153"/>
      <c r="O3" s="158"/>
      <c r="P3" s="142"/>
    </row>
    <row r="4" spans="2:16" ht="20.100000000000001" customHeight="1">
      <c r="B4" s="10" t="s">
        <v>5</v>
      </c>
      <c r="C4" s="9" t="s">
        <v>6</v>
      </c>
      <c r="D4" s="144" t="s">
        <v>76</v>
      </c>
      <c r="E4" s="145"/>
      <c r="F4" s="148"/>
      <c r="G4" s="144" t="s">
        <v>143</v>
      </c>
      <c r="H4" s="145"/>
      <c r="I4" s="146"/>
      <c r="J4" s="147" t="s">
        <v>78</v>
      </c>
      <c r="K4" s="145"/>
      <c r="L4" s="148"/>
      <c r="M4" s="144" t="s">
        <v>26</v>
      </c>
      <c r="N4" s="145"/>
      <c r="O4" s="148"/>
      <c r="P4" s="142"/>
    </row>
    <row r="5" spans="2:16" ht="20.100000000000001" customHeight="1">
      <c r="B5" s="8"/>
      <c r="C5" s="9"/>
      <c r="D5" s="9" t="s">
        <v>11</v>
      </c>
      <c r="E5" s="9" t="s">
        <v>79</v>
      </c>
      <c r="F5" s="9" t="s">
        <v>15</v>
      </c>
      <c r="G5" s="9" t="s">
        <v>11</v>
      </c>
      <c r="H5" s="9" t="s">
        <v>80</v>
      </c>
      <c r="I5" s="11" t="s">
        <v>15</v>
      </c>
      <c r="J5" s="10" t="s">
        <v>11</v>
      </c>
      <c r="K5" s="9" t="s">
        <v>12</v>
      </c>
      <c r="L5" s="9" t="s">
        <v>15</v>
      </c>
      <c r="M5" s="9" t="s">
        <v>81</v>
      </c>
      <c r="N5" s="9" t="s">
        <v>82</v>
      </c>
      <c r="O5" s="23" t="s">
        <v>15</v>
      </c>
      <c r="P5" s="142"/>
    </row>
    <row r="6" spans="2:16" ht="20.100000000000001" customHeight="1">
      <c r="B6" s="13"/>
      <c r="C6" s="14"/>
      <c r="D6" s="14" t="s">
        <v>16</v>
      </c>
      <c r="E6" s="14" t="s">
        <v>83</v>
      </c>
      <c r="F6" s="14" t="s">
        <v>18</v>
      </c>
      <c r="G6" s="14" t="s">
        <v>16</v>
      </c>
      <c r="H6" s="14" t="s">
        <v>84</v>
      </c>
      <c r="I6" s="15" t="s">
        <v>18</v>
      </c>
      <c r="J6" s="16" t="s">
        <v>16</v>
      </c>
      <c r="K6" s="14" t="s">
        <v>17</v>
      </c>
      <c r="L6" s="14" t="s">
        <v>18</v>
      </c>
      <c r="M6" s="14" t="s">
        <v>85</v>
      </c>
      <c r="N6" s="14" t="s">
        <v>86</v>
      </c>
      <c r="O6" s="33" t="s">
        <v>18</v>
      </c>
      <c r="P6" s="142"/>
    </row>
    <row r="7" spans="2:16" ht="17.100000000000001" customHeight="1">
      <c r="B7" s="8"/>
      <c r="C7" s="9"/>
      <c r="D7" s="34"/>
      <c r="E7" s="34"/>
      <c r="F7" s="34"/>
      <c r="G7" s="34"/>
      <c r="H7" s="34"/>
      <c r="I7" s="35"/>
      <c r="J7" s="8"/>
      <c r="K7" s="34"/>
      <c r="L7" s="34"/>
      <c r="M7" s="34"/>
      <c r="N7" s="34"/>
      <c r="O7" s="36"/>
      <c r="P7" s="142"/>
    </row>
    <row r="8" spans="2:16" ht="30" customHeight="1">
      <c r="B8" s="10" t="s">
        <v>21</v>
      </c>
      <c r="C8" s="9" t="s">
        <v>22</v>
      </c>
      <c r="D8" s="77">
        <v>33021</v>
      </c>
      <c r="E8" s="77">
        <v>45915</v>
      </c>
      <c r="F8" s="77">
        <v>167506930</v>
      </c>
      <c r="G8" s="77">
        <v>504</v>
      </c>
      <c r="H8" s="77">
        <v>8549</v>
      </c>
      <c r="I8" s="103">
        <v>5477617</v>
      </c>
      <c r="J8" s="108">
        <v>19</v>
      </c>
      <c r="K8" s="77">
        <v>118</v>
      </c>
      <c r="L8" s="77">
        <v>1317420</v>
      </c>
      <c r="M8" s="77">
        <v>87780</v>
      </c>
      <c r="N8" s="77">
        <v>88448</v>
      </c>
      <c r="O8" s="78">
        <v>1178554213</v>
      </c>
      <c r="P8" s="142"/>
    </row>
    <row r="9" spans="2:16" ht="30" customHeight="1">
      <c r="B9" s="10" t="s">
        <v>23</v>
      </c>
      <c r="C9" s="9" t="s">
        <v>22</v>
      </c>
      <c r="D9" s="77">
        <v>35031</v>
      </c>
      <c r="E9" s="77">
        <v>49874</v>
      </c>
      <c r="F9" s="77">
        <v>175718296</v>
      </c>
      <c r="G9" s="77">
        <v>574</v>
      </c>
      <c r="H9" s="77">
        <v>10232</v>
      </c>
      <c r="I9" s="103">
        <v>6617042</v>
      </c>
      <c r="J9" s="108">
        <v>48</v>
      </c>
      <c r="K9" s="77">
        <v>386</v>
      </c>
      <c r="L9" s="77">
        <v>4179570</v>
      </c>
      <c r="M9" s="77">
        <v>89819</v>
      </c>
      <c r="N9" s="77">
        <v>88716</v>
      </c>
      <c r="O9" s="78">
        <v>1190767554</v>
      </c>
      <c r="P9" s="142"/>
    </row>
    <row r="10" spans="2:16" ht="30" customHeight="1">
      <c r="B10" s="10" t="s">
        <v>24</v>
      </c>
      <c r="C10" s="9" t="s">
        <v>22</v>
      </c>
      <c r="D10" s="38">
        <f>SUM(D11:D12)</f>
        <v>30726</v>
      </c>
      <c r="E10" s="38">
        <f t="shared" ref="E10:O10" si="0">SUM(E11:E12)</f>
        <v>44289</v>
      </c>
      <c r="F10" s="38">
        <f t="shared" si="0"/>
        <v>154689624</v>
      </c>
      <c r="G10" s="38">
        <f t="shared" si="0"/>
        <v>544</v>
      </c>
      <c r="H10" s="38">
        <f t="shared" si="0"/>
        <v>9493</v>
      </c>
      <c r="I10" s="39">
        <f t="shared" si="0"/>
        <v>6365407</v>
      </c>
      <c r="J10" s="80">
        <f t="shared" si="0"/>
        <v>85</v>
      </c>
      <c r="K10" s="38">
        <f t="shared" si="0"/>
        <v>603</v>
      </c>
      <c r="L10" s="38">
        <f t="shared" si="0"/>
        <v>6382760</v>
      </c>
      <c r="M10" s="38">
        <f t="shared" si="0"/>
        <v>79312</v>
      </c>
      <c r="N10" s="38">
        <f t="shared" si="0"/>
        <v>78673</v>
      </c>
      <c r="O10" s="41">
        <f t="shared" si="0"/>
        <v>1002918647</v>
      </c>
      <c r="P10" s="142"/>
    </row>
    <row r="11" spans="2:16" ht="30" customHeight="1">
      <c r="B11" s="10" t="s">
        <v>115</v>
      </c>
      <c r="C11" s="9" t="s">
        <v>26</v>
      </c>
      <c r="D11" s="38">
        <f t="shared" ref="D11:O11" si="1">SUM(D13:D32)</f>
        <v>26708</v>
      </c>
      <c r="E11" s="38">
        <f t="shared" si="1"/>
        <v>38352</v>
      </c>
      <c r="F11" s="38">
        <f t="shared" si="1"/>
        <v>135730534</v>
      </c>
      <c r="G11" s="38">
        <f t="shared" si="1"/>
        <v>494</v>
      </c>
      <c r="H11" s="38">
        <f t="shared" si="1"/>
        <v>8891</v>
      </c>
      <c r="I11" s="39">
        <f t="shared" si="1"/>
        <v>5961039</v>
      </c>
      <c r="J11" s="80">
        <f t="shared" si="1"/>
        <v>85</v>
      </c>
      <c r="K11" s="38">
        <f t="shared" si="1"/>
        <v>603</v>
      </c>
      <c r="L11" s="38">
        <f t="shared" si="1"/>
        <v>6382760</v>
      </c>
      <c r="M11" s="38">
        <f t="shared" si="1"/>
        <v>69326</v>
      </c>
      <c r="N11" s="38">
        <f t="shared" si="1"/>
        <v>69057</v>
      </c>
      <c r="O11" s="41">
        <f t="shared" si="1"/>
        <v>900901859</v>
      </c>
      <c r="P11" s="142"/>
    </row>
    <row r="12" spans="2:16" ht="30" customHeight="1">
      <c r="B12" s="16" t="s">
        <v>27</v>
      </c>
      <c r="C12" s="14" t="s">
        <v>26</v>
      </c>
      <c r="D12" s="42">
        <f>SUM(D33:D35)</f>
        <v>4018</v>
      </c>
      <c r="E12" s="42">
        <f t="shared" ref="E12:L12" si="2">SUM(E33:E35)</f>
        <v>5937</v>
      </c>
      <c r="F12" s="42">
        <f t="shared" si="2"/>
        <v>18959090</v>
      </c>
      <c r="G12" s="42">
        <f t="shared" si="2"/>
        <v>50</v>
      </c>
      <c r="H12" s="42">
        <f t="shared" si="2"/>
        <v>602</v>
      </c>
      <c r="I12" s="43">
        <f t="shared" si="2"/>
        <v>404368</v>
      </c>
      <c r="J12" s="84">
        <f t="shared" si="2"/>
        <v>0</v>
      </c>
      <c r="K12" s="82">
        <f t="shared" si="2"/>
        <v>0</v>
      </c>
      <c r="L12" s="86">
        <f t="shared" si="2"/>
        <v>0</v>
      </c>
      <c r="M12" s="42">
        <f>SUM(M33:M35)</f>
        <v>9986</v>
      </c>
      <c r="N12" s="42">
        <f>SUM(N33:N35)</f>
        <v>9616</v>
      </c>
      <c r="O12" s="105">
        <f>SUM(O33:O35)</f>
        <v>102016788</v>
      </c>
      <c r="P12" s="143"/>
    </row>
    <row r="13" spans="2:16" ht="30" customHeight="1">
      <c r="B13" s="20">
        <v>41001</v>
      </c>
      <c r="C13" s="21" t="s">
        <v>28</v>
      </c>
      <c r="D13" s="45">
        <v>7898</v>
      </c>
      <c r="E13" s="45">
        <v>11702</v>
      </c>
      <c r="F13" s="46">
        <v>47191670</v>
      </c>
      <c r="G13" s="45">
        <v>135</v>
      </c>
      <c r="H13" s="45">
        <v>1965</v>
      </c>
      <c r="I13" s="47">
        <v>1329878</v>
      </c>
      <c r="J13" s="48">
        <v>28</v>
      </c>
      <c r="K13" s="45">
        <v>206</v>
      </c>
      <c r="L13" s="49">
        <v>2336480</v>
      </c>
      <c r="M13" s="50">
        <f>'９表１４'!M13+'９表１５'!D13+'９表１５'!J13</f>
        <v>21006</v>
      </c>
      <c r="N13" s="50">
        <f>'９表１４'!N13+K13</f>
        <v>21092</v>
      </c>
      <c r="O13" s="51">
        <f>'９表１４'!O13+'９表１５'!F13+I13+'９表１５'!L13</f>
        <v>252578638</v>
      </c>
      <c r="P13" s="22" t="s">
        <v>29</v>
      </c>
    </row>
    <row r="14" spans="2:16" ht="30" customHeight="1">
      <c r="B14" s="8">
        <v>41002</v>
      </c>
      <c r="C14" s="23" t="s">
        <v>30</v>
      </c>
      <c r="D14" s="37">
        <v>4004</v>
      </c>
      <c r="E14" s="37">
        <v>5278</v>
      </c>
      <c r="F14" s="52">
        <v>17767680</v>
      </c>
      <c r="G14" s="37">
        <v>84</v>
      </c>
      <c r="H14" s="37">
        <v>1367</v>
      </c>
      <c r="I14" s="18">
        <v>898848</v>
      </c>
      <c r="J14" s="53">
        <v>11</v>
      </c>
      <c r="K14" s="37">
        <v>18</v>
      </c>
      <c r="L14" s="49">
        <v>204580</v>
      </c>
      <c r="M14" s="54">
        <f>'９表１４'!M14+'９表１５'!D14+'９表１５'!J14</f>
        <v>10798</v>
      </c>
      <c r="N14" s="54">
        <f>'９表１４'!N14+K14</f>
        <v>10742</v>
      </c>
      <c r="O14" s="55">
        <f>'９表１４'!O14+'９表１５'!F14+I14+'９表１５'!L14</f>
        <v>143903788</v>
      </c>
      <c r="P14" s="22" t="s">
        <v>31</v>
      </c>
    </row>
    <row r="15" spans="2:16" ht="30" customHeight="1">
      <c r="B15" s="8">
        <v>41003</v>
      </c>
      <c r="C15" s="23" t="s">
        <v>32</v>
      </c>
      <c r="D15" s="37">
        <v>1604</v>
      </c>
      <c r="E15" s="37">
        <v>2272</v>
      </c>
      <c r="F15" s="52">
        <v>7793720</v>
      </c>
      <c r="G15" s="37">
        <v>25</v>
      </c>
      <c r="H15" s="37">
        <v>426</v>
      </c>
      <c r="I15" s="18">
        <v>281336</v>
      </c>
      <c r="J15" s="53">
        <v>14</v>
      </c>
      <c r="K15" s="37">
        <v>162</v>
      </c>
      <c r="L15" s="49">
        <v>1604470</v>
      </c>
      <c r="M15" s="54">
        <f>'９表１４'!M15+'９表１５'!D15+'９表１５'!J15</f>
        <v>4188</v>
      </c>
      <c r="N15" s="54">
        <f>'９表１４'!N15+K15</f>
        <v>4330</v>
      </c>
      <c r="O15" s="55">
        <f>'９表１４'!O15+'９表１５'!F15+I15+'９表１５'!L15</f>
        <v>50783286</v>
      </c>
      <c r="P15" s="22" t="s">
        <v>33</v>
      </c>
    </row>
    <row r="16" spans="2:16" ht="30" customHeight="1">
      <c r="B16" s="8">
        <v>41004</v>
      </c>
      <c r="C16" s="23" t="s">
        <v>34</v>
      </c>
      <c r="D16" s="37">
        <v>467</v>
      </c>
      <c r="E16" s="37">
        <v>732</v>
      </c>
      <c r="F16" s="52">
        <v>2446390</v>
      </c>
      <c r="G16" s="37">
        <v>3</v>
      </c>
      <c r="H16" s="37">
        <v>26</v>
      </c>
      <c r="I16" s="18">
        <v>17154</v>
      </c>
      <c r="J16" s="53">
        <v>0</v>
      </c>
      <c r="K16" s="37">
        <v>0</v>
      </c>
      <c r="L16" s="49">
        <v>0</v>
      </c>
      <c r="M16" s="54">
        <f>'９表１４'!M16+'９表１５'!D16+'９表１５'!J16</f>
        <v>1143</v>
      </c>
      <c r="N16" s="54">
        <f>'９表１４'!N16+K16</f>
        <v>1066</v>
      </c>
      <c r="O16" s="55">
        <f>'９表１４'!O16+'９表１５'!F16+I16+'９表１５'!L16</f>
        <v>9879624</v>
      </c>
      <c r="P16" s="22" t="s">
        <v>35</v>
      </c>
    </row>
    <row r="17" spans="2:16" ht="30" customHeight="1">
      <c r="B17" s="8">
        <v>41005</v>
      </c>
      <c r="C17" s="23" t="s">
        <v>36</v>
      </c>
      <c r="D17" s="37">
        <v>1770</v>
      </c>
      <c r="E17" s="37">
        <v>2422</v>
      </c>
      <c r="F17" s="52">
        <v>7777050</v>
      </c>
      <c r="G17" s="37">
        <v>30</v>
      </c>
      <c r="H17" s="37">
        <v>250</v>
      </c>
      <c r="I17" s="18">
        <v>163798</v>
      </c>
      <c r="J17" s="53">
        <v>0</v>
      </c>
      <c r="K17" s="37">
        <v>0</v>
      </c>
      <c r="L17" s="49">
        <v>0</v>
      </c>
      <c r="M17" s="54">
        <f>'９表１４'!M17+'９表１５'!D17+'９表１５'!J17</f>
        <v>4596</v>
      </c>
      <c r="N17" s="54">
        <f>'９表１４'!N17+K17</f>
        <v>4194</v>
      </c>
      <c r="O17" s="55">
        <f>'９表１４'!O17+'９表１５'!F17+I17+'９表１５'!L17</f>
        <v>49666468</v>
      </c>
      <c r="P17" s="22" t="s">
        <v>37</v>
      </c>
    </row>
    <row r="18" spans="2:16" ht="30" customHeight="1">
      <c r="B18" s="8">
        <v>41006</v>
      </c>
      <c r="C18" s="23" t="s">
        <v>38</v>
      </c>
      <c r="D18" s="37">
        <v>1485</v>
      </c>
      <c r="E18" s="37">
        <v>2134</v>
      </c>
      <c r="F18" s="52">
        <v>6929070</v>
      </c>
      <c r="G18" s="37">
        <v>34</v>
      </c>
      <c r="H18" s="37">
        <v>349</v>
      </c>
      <c r="I18" s="18">
        <v>233428</v>
      </c>
      <c r="J18" s="53">
        <v>0</v>
      </c>
      <c r="K18" s="37">
        <v>0</v>
      </c>
      <c r="L18" s="49">
        <v>0</v>
      </c>
      <c r="M18" s="54">
        <f>'９表１４'!M18+'９表１５'!D18+'９表１５'!J18</f>
        <v>4309</v>
      </c>
      <c r="N18" s="54">
        <f>'９表１４'!N18+K18</f>
        <v>4419</v>
      </c>
      <c r="O18" s="55">
        <f>'９表１４'!O18+'９表１５'!F18+I18+'９表１５'!L18</f>
        <v>50000208</v>
      </c>
      <c r="P18" s="22" t="s">
        <v>39</v>
      </c>
    </row>
    <row r="19" spans="2:16" ht="30" customHeight="1">
      <c r="B19" s="8">
        <v>41007</v>
      </c>
      <c r="C19" s="23" t="s">
        <v>40</v>
      </c>
      <c r="D19" s="37">
        <v>1632</v>
      </c>
      <c r="E19" s="37">
        <v>2329</v>
      </c>
      <c r="F19" s="52">
        <v>8517620</v>
      </c>
      <c r="G19" s="37">
        <v>39</v>
      </c>
      <c r="H19" s="37">
        <v>1376</v>
      </c>
      <c r="I19" s="18">
        <v>935786</v>
      </c>
      <c r="J19" s="53">
        <v>0</v>
      </c>
      <c r="K19" s="37">
        <v>0</v>
      </c>
      <c r="L19" s="49">
        <v>0</v>
      </c>
      <c r="M19" s="54">
        <f>'９表１４'!M19+'９表１５'!D19+'９表１５'!J19</f>
        <v>3928</v>
      </c>
      <c r="N19" s="54">
        <f>'９表１４'!N19+K19</f>
        <v>3863</v>
      </c>
      <c r="O19" s="55">
        <f>'９表１４'!O19+'９表１５'!F19+I19+'９表１５'!L19</f>
        <v>47688416</v>
      </c>
      <c r="P19" s="22" t="s">
        <v>41</v>
      </c>
    </row>
    <row r="20" spans="2:16" ht="30" customHeight="1">
      <c r="B20" s="8">
        <v>41025</v>
      </c>
      <c r="C20" s="23" t="s">
        <v>116</v>
      </c>
      <c r="D20" s="37">
        <v>1167</v>
      </c>
      <c r="E20" s="37">
        <v>1769</v>
      </c>
      <c r="F20" s="52">
        <v>5929434</v>
      </c>
      <c r="G20" s="37">
        <v>24</v>
      </c>
      <c r="H20" s="37">
        <v>514</v>
      </c>
      <c r="I20" s="18">
        <v>345096</v>
      </c>
      <c r="J20" s="53">
        <v>4</v>
      </c>
      <c r="K20" s="37">
        <v>21</v>
      </c>
      <c r="L20" s="49">
        <v>255420</v>
      </c>
      <c r="M20" s="54">
        <f>'９表１４'!M20+'９表１５'!D20+'９表１５'!J20</f>
        <v>2945</v>
      </c>
      <c r="N20" s="54">
        <f>'９表１４'!N20+K20</f>
        <v>3146</v>
      </c>
      <c r="O20" s="55">
        <f>'９表１４'!O20+'９表１５'!F20+I20+'９表１５'!L20</f>
        <v>46584446</v>
      </c>
      <c r="P20" s="22" t="s">
        <v>43</v>
      </c>
    </row>
    <row r="21" spans="2:16" ht="30" customHeight="1">
      <c r="B21" s="8">
        <v>41048</v>
      </c>
      <c r="C21" s="23" t="s">
        <v>117</v>
      </c>
      <c r="D21" s="37">
        <v>927</v>
      </c>
      <c r="E21" s="37">
        <v>1430</v>
      </c>
      <c r="F21" s="52">
        <v>4424090</v>
      </c>
      <c r="G21" s="37">
        <v>19</v>
      </c>
      <c r="H21" s="37">
        <v>117</v>
      </c>
      <c r="I21" s="18">
        <v>76212</v>
      </c>
      <c r="J21" s="53">
        <v>16</v>
      </c>
      <c r="K21" s="37">
        <v>47</v>
      </c>
      <c r="L21" s="49">
        <v>714880</v>
      </c>
      <c r="M21" s="54">
        <f>'９表１４'!M21+'９表１５'!D21+'９表１５'!J21</f>
        <v>2256</v>
      </c>
      <c r="N21" s="54">
        <f>'９表１４'!N21+K21</f>
        <v>2202</v>
      </c>
      <c r="O21" s="55">
        <f>'９表１４'!O21+'９表１５'!F21+I21+'９表１５'!L21</f>
        <v>39389192</v>
      </c>
      <c r="P21" s="22" t="s">
        <v>45</v>
      </c>
    </row>
    <row r="22" spans="2:16" ht="30" customHeight="1">
      <c r="B22" s="8">
        <v>41014</v>
      </c>
      <c r="C22" s="23" t="s">
        <v>118</v>
      </c>
      <c r="D22" s="37">
        <v>847</v>
      </c>
      <c r="E22" s="37">
        <v>1330</v>
      </c>
      <c r="F22" s="52">
        <v>3840370</v>
      </c>
      <c r="G22" s="37">
        <v>27</v>
      </c>
      <c r="H22" s="37">
        <v>1225</v>
      </c>
      <c r="I22" s="18">
        <v>827976</v>
      </c>
      <c r="J22" s="53">
        <v>0</v>
      </c>
      <c r="K22" s="37">
        <v>0</v>
      </c>
      <c r="L22" s="49">
        <v>0</v>
      </c>
      <c r="M22" s="54">
        <f>'９表１４'!M22+'９表１５'!D22+'９表１５'!J22</f>
        <v>2071</v>
      </c>
      <c r="N22" s="54">
        <f>'９表１４'!N22+K22</f>
        <v>2369</v>
      </c>
      <c r="O22" s="55">
        <f>'９表１４'!O22+'９表１５'!F22+I22+'９表１５'!L22</f>
        <v>72530116</v>
      </c>
      <c r="P22" s="22" t="s">
        <v>47</v>
      </c>
    </row>
    <row r="23" spans="2:16" ht="30" customHeight="1">
      <c r="B23" s="8">
        <v>41016</v>
      </c>
      <c r="C23" s="9" t="s">
        <v>119</v>
      </c>
      <c r="D23" s="37">
        <v>399</v>
      </c>
      <c r="E23" s="37">
        <v>628</v>
      </c>
      <c r="F23" s="52">
        <v>1626480</v>
      </c>
      <c r="G23" s="37">
        <v>6</v>
      </c>
      <c r="H23" s="37">
        <v>119</v>
      </c>
      <c r="I23" s="18">
        <v>80260</v>
      </c>
      <c r="J23" s="53">
        <v>0</v>
      </c>
      <c r="K23" s="37">
        <v>0</v>
      </c>
      <c r="L23" s="49">
        <v>0</v>
      </c>
      <c r="M23" s="54">
        <f>'９表１４'!M23+'９表１５'!D23+'９表１５'!J23</f>
        <v>1005</v>
      </c>
      <c r="N23" s="54">
        <f>'９表１４'!N23+K23</f>
        <v>1031</v>
      </c>
      <c r="O23" s="55">
        <f>'９表１４'!O23+'９表１５'!F23+I23+'９表１５'!L23</f>
        <v>11901160</v>
      </c>
      <c r="P23" s="22" t="s">
        <v>49</v>
      </c>
    </row>
    <row r="24" spans="2:16" ht="30" customHeight="1">
      <c r="B24" s="8">
        <v>41020</v>
      </c>
      <c r="C24" s="23" t="s">
        <v>50</v>
      </c>
      <c r="D24" s="37">
        <v>382</v>
      </c>
      <c r="E24" s="52">
        <v>544</v>
      </c>
      <c r="F24" s="52">
        <v>2065930</v>
      </c>
      <c r="G24" s="37">
        <v>11</v>
      </c>
      <c r="H24" s="52">
        <v>468</v>
      </c>
      <c r="I24" s="18">
        <v>306135</v>
      </c>
      <c r="J24" s="53">
        <v>1</v>
      </c>
      <c r="K24" s="37">
        <v>9</v>
      </c>
      <c r="L24" s="49">
        <v>111900</v>
      </c>
      <c r="M24" s="54">
        <f>'９表１４'!M24+'９表１５'!D24+'９表１５'!J24</f>
        <v>945</v>
      </c>
      <c r="N24" s="54">
        <f>'９表１４'!N24+K24</f>
        <v>1069</v>
      </c>
      <c r="O24" s="55">
        <f>'９表１４'!O24+'９表１５'!F24+I24+'９表１５'!L24</f>
        <v>14710985</v>
      </c>
      <c r="P24" s="22" t="s">
        <v>51</v>
      </c>
    </row>
    <row r="25" spans="2:16" ht="30" customHeight="1">
      <c r="B25" s="8">
        <v>41024</v>
      </c>
      <c r="C25" s="23" t="s">
        <v>52</v>
      </c>
      <c r="D25" s="37">
        <v>306</v>
      </c>
      <c r="E25" s="52">
        <v>439</v>
      </c>
      <c r="F25" s="52">
        <v>1263250</v>
      </c>
      <c r="G25" s="52">
        <v>6</v>
      </c>
      <c r="H25" s="52">
        <v>70</v>
      </c>
      <c r="I25" s="18">
        <v>48090</v>
      </c>
      <c r="J25" s="53">
        <v>11</v>
      </c>
      <c r="K25" s="52">
        <v>140</v>
      </c>
      <c r="L25" s="49">
        <v>1155030</v>
      </c>
      <c r="M25" s="54">
        <f>'９表１４'!M25+'９表１５'!D25+'９表１５'!J25</f>
        <v>753</v>
      </c>
      <c r="N25" s="54">
        <f>'９表１４'!N25+K25</f>
        <v>838</v>
      </c>
      <c r="O25" s="55">
        <f>'９表１４'!O25+'９表１５'!F25+I25+'９表１５'!L25</f>
        <v>9657800</v>
      </c>
      <c r="P25" s="22" t="s">
        <v>53</v>
      </c>
    </row>
    <row r="26" spans="2:16" ht="30" customHeight="1">
      <c r="B26" s="8">
        <v>41021</v>
      </c>
      <c r="C26" s="23" t="s">
        <v>120</v>
      </c>
      <c r="D26" s="37">
        <v>671</v>
      </c>
      <c r="E26" s="52">
        <v>1012</v>
      </c>
      <c r="F26" s="52">
        <v>3145850</v>
      </c>
      <c r="G26" s="52">
        <v>8</v>
      </c>
      <c r="H26" s="52">
        <v>229</v>
      </c>
      <c r="I26" s="18">
        <v>154080</v>
      </c>
      <c r="J26" s="53">
        <v>0</v>
      </c>
      <c r="K26" s="52">
        <v>0</v>
      </c>
      <c r="L26" s="49">
        <v>0</v>
      </c>
      <c r="M26" s="54">
        <f>'９表１４'!M26+'９表１５'!D26+'９表１５'!J26</f>
        <v>1638</v>
      </c>
      <c r="N26" s="54">
        <f>'９表１４'!N26+K26</f>
        <v>1577</v>
      </c>
      <c r="O26" s="55">
        <f>'９表１４'!O26+'９表１５'!F26+I26+'９表１５'!L26</f>
        <v>20426270</v>
      </c>
      <c r="P26" s="22" t="s">
        <v>55</v>
      </c>
    </row>
    <row r="27" spans="2:16" ht="30" customHeight="1">
      <c r="B27" s="8">
        <v>41035</v>
      </c>
      <c r="C27" s="9" t="s">
        <v>56</v>
      </c>
      <c r="D27" s="37">
        <v>287</v>
      </c>
      <c r="E27" s="52">
        <v>384</v>
      </c>
      <c r="F27" s="52">
        <v>1562820</v>
      </c>
      <c r="G27" s="52">
        <v>5</v>
      </c>
      <c r="H27" s="52">
        <v>49</v>
      </c>
      <c r="I27" s="18">
        <v>32008</v>
      </c>
      <c r="J27" s="53">
        <v>0</v>
      </c>
      <c r="K27" s="52">
        <v>0</v>
      </c>
      <c r="L27" s="49">
        <v>0</v>
      </c>
      <c r="M27" s="54">
        <f>'９表１４'!M27+'９表１５'!D27+'９表１５'!J27</f>
        <v>749</v>
      </c>
      <c r="N27" s="54">
        <f>'９表１４'!N27+K27</f>
        <v>822</v>
      </c>
      <c r="O27" s="55">
        <f>'９表１４'!O27+'９表１５'!F27+I27+'９表１５'!L27</f>
        <v>8780598</v>
      </c>
      <c r="P27" s="22" t="s">
        <v>57</v>
      </c>
    </row>
    <row r="28" spans="2:16" ht="30" customHeight="1">
      <c r="B28" s="8">
        <v>41038</v>
      </c>
      <c r="C28" s="9" t="s">
        <v>58</v>
      </c>
      <c r="D28" s="37">
        <v>447</v>
      </c>
      <c r="E28" s="52">
        <v>622</v>
      </c>
      <c r="F28" s="52">
        <v>1771690</v>
      </c>
      <c r="G28" s="52">
        <v>4</v>
      </c>
      <c r="H28" s="52">
        <v>23</v>
      </c>
      <c r="I28" s="18">
        <v>15560</v>
      </c>
      <c r="J28" s="53">
        <v>0</v>
      </c>
      <c r="K28" s="52">
        <v>0</v>
      </c>
      <c r="L28" s="49">
        <v>0</v>
      </c>
      <c r="M28" s="54">
        <f>'９表１４'!M28+'９表１５'!D28+'９表１５'!J28</f>
        <v>1188</v>
      </c>
      <c r="N28" s="54">
        <f>'９表１４'!N28+K28</f>
        <v>1122</v>
      </c>
      <c r="O28" s="55">
        <f>'９表１４'!O28+'９表１５'!F28+I28+'９表１５'!L28</f>
        <v>9883350</v>
      </c>
      <c r="P28" s="22" t="s">
        <v>59</v>
      </c>
    </row>
    <row r="29" spans="2:16" ht="30" customHeight="1">
      <c r="B29" s="8">
        <v>41042</v>
      </c>
      <c r="C29" s="23" t="s">
        <v>60</v>
      </c>
      <c r="D29" s="37">
        <v>160</v>
      </c>
      <c r="E29" s="52">
        <v>230</v>
      </c>
      <c r="F29" s="52">
        <v>753280</v>
      </c>
      <c r="G29" s="52">
        <v>0</v>
      </c>
      <c r="H29" s="52">
        <v>0</v>
      </c>
      <c r="I29" s="18">
        <v>0</v>
      </c>
      <c r="J29" s="53">
        <v>0</v>
      </c>
      <c r="K29" s="52">
        <v>0</v>
      </c>
      <c r="L29" s="49">
        <v>0</v>
      </c>
      <c r="M29" s="54">
        <f>'９表１４'!M29+'９表１５'!D29+'９表１５'!J29</f>
        <v>364</v>
      </c>
      <c r="N29" s="54">
        <f>'９表１４'!N29+K29</f>
        <v>310</v>
      </c>
      <c r="O29" s="55">
        <f>'９表１４'!O29+'９表１５'!F29+I29+'９表１５'!L29</f>
        <v>3398220</v>
      </c>
      <c r="P29" s="22" t="s">
        <v>61</v>
      </c>
    </row>
    <row r="30" spans="2:16" ht="30" customHeight="1">
      <c r="B30" s="8">
        <v>41043</v>
      </c>
      <c r="C30" s="23" t="s">
        <v>62</v>
      </c>
      <c r="D30" s="37">
        <v>393</v>
      </c>
      <c r="E30" s="52">
        <v>545</v>
      </c>
      <c r="F30" s="52">
        <v>1761730</v>
      </c>
      <c r="G30" s="52">
        <v>7</v>
      </c>
      <c r="H30" s="52">
        <v>78</v>
      </c>
      <c r="I30" s="18">
        <v>52580</v>
      </c>
      <c r="J30" s="53">
        <v>0</v>
      </c>
      <c r="K30" s="52">
        <v>0</v>
      </c>
      <c r="L30" s="49">
        <v>0</v>
      </c>
      <c r="M30" s="54">
        <f>'９表１４'!M30+'９表１５'!D30+'９表１５'!J30</f>
        <v>964</v>
      </c>
      <c r="N30" s="54">
        <f>'９表１４'!N30+K30</f>
        <v>840</v>
      </c>
      <c r="O30" s="55">
        <f>'９表１４'!O30+'９表１５'!F30+I30+'９表１５'!L30</f>
        <v>10837950</v>
      </c>
      <c r="P30" s="22" t="s">
        <v>63</v>
      </c>
    </row>
    <row r="31" spans="2:16" ht="30" customHeight="1">
      <c r="B31" s="8">
        <v>41044</v>
      </c>
      <c r="C31" s="23" t="s">
        <v>64</v>
      </c>
      <c r="D31" s="37">
        <v>1303</v>
      </c>
      <c r="E31" s="52">
        <v>1868</v>
      </c>
      <c r="F31" s="52">
        <v>6643190</v>
      </c>
      <c r="G31" s="52">
        <v>18</v>
      </c>
      <c r="H31" s="52">
        <v>152</v>
      </c>
      <c r="I31" s="18">
        <v>104928</v>
      </c>
      <c r="J31" s="53">
        <v>0</v>
      </c>
      <c r="K31" s="52">
        <v>0</v>
      </c>
      <c r="L31" s="49">
        <v>0</v>
      </c>
      <c r="M31" s="54">
        <f>'９表１４'!M31+'９表１５'!D31+'９表１５'!J31</f>
        <v>3184</v>
      </c>
      <c r="N31" s="54">
        <f>'９表１４'!N31+K31</f>
        <v>3017</v>
      </c>
      <c r="O31" s="55">
        <f>'９表１４'!O31+'９表１５'!F31+I31+'９表１５'!L31</f>
        <v>35661598</v>
      </c>
      <c r="P31" s="22" t="s">
        <v>65</v>
      </c>
    </row>
    <row r="32" spans="2:16" ht="30" customHeight="1">
      <c r="B32" s="24">
        <v>41047</v>
      </c>
      <c r="C32" s="90" t="s">
        <v>66</v>
      </c>
      <c r="D32" s="56">
        <v>559</v>
      </c>
      <c r="E32" s="56">
        <v>682</v>
      </c>
      <c r="F32" s="52">
        <v>2519220</v>
      </c>
      <c r="G32" s="52">
        <v>9</v>
      </c>
      <c r="H32" s="56">
        <v>88</v>
      </c>
      <c r="I32" s="57">
        <v>57886</v>
      </c>
      <c r="J32" s="58">
        <v>0</v>
      </c>
      <c r="K32" s="56">
        <v>0</v>
      </c>
      <c r="L32" s="56">
        <v>0</v>
      </c>
      <c r="M32" s="59">
        <f>'９表１４'!M32+'９表１５'!D32+'９表１５'!J32</f>
        <v>1296</v>
      </c>
      <c r="N32" s="59">
        <f>'９表１４'!N32+K32</f>
        <v>1008</v>
      </c>
      <c r="O32" s="60">
        <f>'９表１４'!O32+'９表１５'!F32+I32+'９表１５'!L32</f>
        <v>12639746</v>
      </c>
      <c r="P32" s="26" t="s">
        <v>67</v>
      </c>
    </row>
    <row r="33" spans="2:16" ht="30" customHeight="1">
      <c r="B33" s="8">
        <v>41301</v>
      </c>
      <c r="C33" s="27" t="s">
        <v>68</v>
      </c>
      <c r="D33" s="61">
        <v>233</v>
      </c>
      <c r="E33" s="52">
        <v>306</v>
      </c>
      <c r="F33" s="61">
        <v>1235900</v>
      </c>
      <c r="G33" s="61">
        <v>1</v>
      </c>
      <c r="H33" s="52">
        <v>1</v>
      </c>
      <c r="I33" s="62">
        <v>670</v>
      </c>
      <c r="J33" s="63">
        <v>0</v>
      </c>
      <c r="K33" s="37">
        <v>0</v>
      </c>
      <c r="L33" s="49">
        <v>0</v>
      </c>
      <c r="M33" s="54">
        <f>'９表１４'!M33+'９表１５'!D33+'９表１５'!J33</f>
        <v>618</v>
      </c>
      <c r="N33" s="54">
        <f>'９表１４'!N33+K33</f>
        <v>530</v>
      </c>
      <c r="O33" s="55">
        <f>'９表１４'!O33+'９表１５'!F33+I33+'９表１５'!L33</f>
        <v>4616170</v>
      </c>
      <c r="P33" s="11" t="s">
        <v>69</v>
      </c>
    </row>
    <row r="34" spans="2:16" ht="30" customHeight="1">
      <c r="B34" s="8">
        <v>41302</v>
      </c>
      <c r="C34" s="23" t="s">
        <v>70</v>
      </c>
      <c r="D34" s="37">
        <v>574</v>
      </c>
      <c r="E34" s="52">
        <v>817</v>
      </c>
      <c r="F34" s="52">
        <v>2806250</v>
      </c>
      <c r="G34" s="52">
        <v>5</v>
      </c>
      <c r="H34" s="52">
        <v>68</v>
      </c>
      <c r="I34" s="18">
        <v>44850</v>
      </c>
      <c r="J34" s="53">
        <v>0</v>
      </c>
      <c r="K34" s="37">
        <v>0</v>
      </c>
      <c r="L34" s="49">
        <v>0</v>
      </c>
      <c r="M34" s="54">
        <f>'９表１４'!M34+'９表１５'!D34+'９表１５'!J34</f>
        <v>1405</v>
      </c>
      <c r="N34" s="54">
        <f>'９表１４'!N34+K34</f>
        <v>1244</v>
      </c>
      <c r="O34" s="55">
        <f>'９表１４'!O34+'９表１５'!F34+I34+'９表１５'!L34</f>
        <v>11443920</v>
      </c>
      <c r="P34" s="11" t="s">
        <v>71</v>
      </c>
    </row>
    <row r="35" spans="2:16" ht="30" customHeight="1" thickBot="1">
      <c r="B35" s="28">
        <v>41303</v>
      </c>
      <c r="C35" s="29" t="s">
        <v>72</v>
      </c>
      <c r="D35" s="65">
        <v>3211</v>
      </c>
      <c r="E35" s="94">
        <v>4814</v>
      </c>
      <c r="F35" s="65">
        <v>14916940</v>
      </c>
      <c r="G35" s="94">
        <v>44</v>
      </c>
      <c r="H35" s="65">
        <v>533</v>
      </c>
      <c r="I35" s="66">
        <v>358848</v>
      </c>
      <c r="J35" s="67">
        <v>0</v>
      </c>
      <c r="K35" s="65">
        <v>0</v>
      </c>
      <c r="L35" s="137">
        <v>0</v>
      </c>
      <c r="M35" s="68">
        <f>'９表１４'!M35+'９表１５'!D35+'９表１５'!J35</f>
        <v>7963</v>
      </c>
      <c r="N35" s="68">
        <f>'９表１４'!N35+K35</f>
        <v>7842</v>
      </c>
      <c r="O35" s="69">
        <f>'９表１４'!O35+'９表１５'!F35+I35+'９表１５'!L35</f>
        <v>85956698</v>
      </c>
      <c r="P35" s="70" t="s">
        <v>73</v>
      </c>
    </row>
    <row r="36" spans="2:16" ht="17.100000000000001" customHeight="1">
      <c r="D36" s="71"/>
      <c r="E36" s="71"/>
      <c r="G36" s="71"/>
      <c r="I36" s="71"/>
      <c r="J36" s="71"/>
      <c r="L36" s="71"/>
    </row>
  </sheetData>
  <mergeCells count="7">
    <mergeCell ref="D2:I3"/>
    <mergeCell ref="J2:O3"/>
    <mergeCell ref="P2:P12"/>
    <mergeCell ref="D4:F4"/>
    <mergeCell ref="G4:I4"/>
    <mergeCell ref="J4:L4"/>
    <mergeCell ref="M4:O4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colBreaks count="1" manualBreakCount="1">
    <brk id="9" max="34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BBE02-5E78-4EE7-9008-AB3127F5E36B}">
  <sheetPr>
    <tabColor theme="4"/>
  </sheetPr>
  <dimension ref="B1:Q36"/>
  <sheetViews>
    <sheetView showGridLines="0" view="pageBreakPreview" zoomScale="95" zoomScaleNormal="75" zoomScaleSheetLayoutView="95" workbookViewId="0">
      <pane xSplit="3" ySplit="12" topLeftCell="D13" activePane="bottomRight" state="frozen"/>
      <selection activeCell="J2" sqref="J2:O2"/>
      <selection pane="topRight" activeCell="J2" sqref="J2:O2"/>
      <selection pane="bottomLeft" activeCell="J2" sqref="J2:O2"/>
      <selection pane="bottomRight" activeCell="B4" sqref="B4"/>
    </sheetView>
  </sheetViews>
  <sheetFormatPr defaultColWidth="9.69921875" defaultRowHeight="17.100000000000001" customHeight="1"/>
  <cols>
    <col min="1" max="1" width="1.09765625" style="5" customWidth="1"/>
    <col min="2" max="2" width="11.3984375" style="5" customWidth="1"/>
    <col min="3" max="3" width="9.59765625" style="5" customWidth="1"/>
    <col min="4" max="5" width="10.8984375" style="5" customWidth="1"/>
    <col min="6" max="6" width="14.59765625" style="5" customWidth="1"/>
    <col min="7" max="7" width="10.8984375" style="5" customWidth="1"/>
    <col min="8" max="8" width="11.796875" style="5" customWidth="1"/>
    <col min="9" max="9" width="10.8984375" style="5" customWidth="1"/>
    <col min="10" max="10" width="11.796875" style="5" customWidth="1"/>
    <col min="11" max="11" width="13.19921875" style="5" customWidth="1"/>
    <col min="12" max="15" width="22.19921875" style="5" customWidth="1"/>
    <col min="16" max="16" width="5.09765625" style="12" customWidth="1"/>
    <col min="17" max="17" width="2.59765625" style="5" customWidth="1"/>
    <col min="18" max="250" width="9.69921875" style="5" customWidth="1"/>
    <col min="251" max="256" width="9.69921875" style="5"/>
    <col min="257" max="257" width="1.09765625" style="5" customWidth="1"/>
    <col min="258" max="258" width="11.3984375" style="5" customWidth="1"/>
    <col min="259" max="259" width="9.59765625" style="5" customWidth="1"/>
    <col min="260" max="261" width="10.8984375" style="5" customWidth="1"/>
    <col min="262" max="262" width="14.59765625" style="5" customWidth="1"/>
    <col min="263" max="263" width="10.8984375" style="5" customWidth="1"/>
    <col min="264" max="264" width="11.796875" style="5" customWidth="1"/>
    <col min="265" max="265" width="10.8984375" style="5" customWidth="1"/>
    <col min="266" max="266" width="11.796875" style="5" customWidth="1"/>
    <col min="267" max="267" width="13.19921875" style="5" customWidth="1"/>
    <col min="268" max="271" width="22.19921875" style="5" customWidth="1"/>
    <col min="272" max="272" width="5.09765625" style="5" customWidth="1"/>
    <col min="273" max="273" width="2.59765625" style="5" customWidth="1"/>
    <col min="274" max="512" width="9.69921875" style="5"/>
    <col min="513" max="513" width="1.09765625" style="5" customWidth="1"/>
    <col min="514" max="514" width="11.3984375" style="5" customWidth="1"/>
    <col min="515" max="515" width="9.59765625" style="5" customWidth="1"/>
    <col min="516" max="517" width="10.8984375" style="5" customWidth="1"/>
    <col min="518" max="518" width="14.59765625" style="5" customWidth="1"/>
    <col min="519" max="519" width="10.8984375" style="5" customWidth="1"/>
    <col min="520" max="520" width="11.796875" style="5" customWidth="1"/>
    <col min="521" max="521" width="10.8984375" style="5" customWidth="1"/>
    <col min="522" max="522" width="11.796875" style="5" customWidth="1"/>
    <col min="523" max="523" width="13.19921875" style="5" customWidth="1"/>
    <col min="524" max="527" width="22.19921875" style="5" customWidth="1"/>
    <col min="528" max="528" width="5.09765625" style="5" customWidth="1"/>
    <col min="529" max="529" width="2.59765625" style="5" customWidth="1"/>
    <col min="530" max="768" width="9.69921875" style="5"/>
    <col min="769" max="769" width="1.09765625" style="5" customWidth="1"/>
    <col min="770" max="770" width="11.3984375" style="5" customWidth="1"/>
    <col min="771" max="771" width="9.59765625" style="5" customWidth="1"/>
    <col min="772" max="773" width="10.8984375" style="5" customWidth="1"/>
    <col min="774" max="774" width="14.59765625" style="5" customWidth="1"/>
    <col min="775" max="775" width="10.8984375" style="5" customWidth="1"/>
    <col min="776" max="776" width="11.796875" style="5" customWidth="1"/>
    <col min="777" max="777" width="10.8984375" style="5" customWidth="1"/>
    <col min="778" max="778" width="11.796875" style="5" customWidth="1"/>
    <col min="779" max="779" width="13.19921875" style="5" customWidth="1"/>
    <col min="780" max="783" width="22.19921875" style="5" customWidth="1"/>
    <col min="784" max="784" width="5.09765625" style="5" customWidth="1"/>
    <col min="785" max="785" width="2.59765625" style="5" customWidth="1"/>
    <col min="786" max="1024" width="9.69921875" style="5"/>
    <col min="1025" max="1025" width="1.09765625" style="5" customWidth="1"/>
    <col min="1026" max="1026" width="11.3984375" style="5" customWidth="1"/>
    <col min="1027" max="1027" width="9.59765625" style="5" customWidth="1"/>
    <col min="1028" max="1029" width="10.8984375" style="5" customWidth="1"/>
    <col min="1030" max="1030" width="14.59765625" style="5" customWidth="1"/>
    <col min="1031" max="1031" width="10.8984375" style="5" customWidth="1"/>
    <col min="1032" max="1032" width="11.796875" style="5" customWidth="1"/>
    <col min="1033" max="1033" width="10.8984375" style="5" customWidth="1"/>
    <col min="1034" max="1034" width="11.796875" style="5" customWidth="1"/>
    <col min="1035" max="1035" width="13.19921875" style="5" customWidth="1"/>
    <col min="1036" max="1039" width="22.19921875" style="5" customWidth="1"/>
    <col min="1040" max="1040" width="5.09765625" style="5" customWidth="1"/>
    <col min="1041" max="1041" width="2.59765625" style="5" customWidth="1"/>
    <col min="1042" max="1280" width="9.69921875" style="5"/>
    <col min="1281" max="1281" width="1.09765625" style="5" customWidth="1"/>
    <col min="1282" max="1282" width="11.3984375" style="5" customWidth="1"/>
    <col min="1283" max="1283" width="9.59765625" style="5" customWidth="1"/>
    <col min="1284" max="1285" width="10.8984375" style="5" customWidth="1"/>
    <col min="1286" max="1286" width="14.59765625" style="5" customWidth="1"/>
    <col min="1287" max="1287" width="10.8984375" style="5" customWidth="1"/>
    <col min="1288" max="1288" width="11.796875" style="5" customWidth="1"/>
    <col min="1289" max="1289" width="10.8984375" style="5" customWidth="1"/>
    <col min="1290" max="1290" width="11.796875" style="5" customWidth="1"/>
    <col min="1291" max="1291" width="13.19921875" style="5" customWidth="1"/>
    <col min="1292" max="1295" width="22.19921875" style="5" customWidth="1"/>
    <col min="1296" max="1296" width="5.09765625" style="5" customWidth="1"/>
    <col min="1297" max="1297" width="2.59765625" style="5" customWidth="1"/>
    <col min="1298" max="1536" width="9.69921875" style="5"/>
    <col min="1537" max="1537" width="1.09765625" style="5" customWidth="1"/>
    <col min="1538" max="1538" width="11.3984375" style="5" customWidth="1"/>
    <col min="1539" max="1539" width="9.59765625" style="5" customWidth="1"/>
    <col min="1540" max="1541" width="10.8984375" style="5" customWidth="1"/>
    <col min="1542" max="1542" width="14.59765625" style="5" customWidth="1"/>
    <col min="1543" max="1543" width="10.8984375" style="5" customWidth="1"/>
    <col min="1544" max="1544" width="11.796875" style="5" customWidth="1"/>
    <col min="1545" max="1545" width="10.8984375" style="5" customWidth="1"/>
    <col min="1546" max="1546" width="11.796875" style="5" customWidth="1"/>
    <col min="1547" max="1547" width="13.19921875" style="5" customWidth="1"/>
    <col min="1548" max="1551" width="22.19921875" style="5" customWidth="1"/>
    <col min="1552" max="1552" width="5.09765625" style="5" customWidth="1"/>
    <col min="1553" max="1553" width="2.59765625" style="5" customWidth="1"/>
    <col min="1554" max="1792" width="9.69921875" style="5"/>
    <col min="1793" max="1793" width="1.09765625" style="5" customWidth="1"/>
    <col min="1794" max="1794" width="11.3984375" style="5" customWidth="1"/>
    <col min="1795" max="1795" width="9.59765625" style="5" customWidth="1"/>
    <col min="1796" max="1797" width="10.8984375" style="5" customWidth="1"/>
    <col min="1798" max="1798" width="14.59765625" style="5" customWidth="1"/>
    <col min="1799" max="1799" width="10.8984375" style="5" customWidth="1"/>
    <col min="1800" max="1800" width="11.796875" style="5" customWidth="1"/>
    <col min="1801" max="1801" width="10.8984375" style="5" customWidth="1"/>
    <col min="1802" max="1802" width="11.796875" style="5" customWidth="1"/>
    <col min="1803" max="1803" width="13.19921875" style="5" customWidth="1"/>
    <col min="1804" max="1807" width="22.19921875" style="5" customWidth="1"/>
    <col min="1808" max="1808" width="5.09765625" style="5" customWidth="1"/>
    <col min="1809" max="1809" width="2.59765625" style="5" customWidth="1"/>
    <col min="1810" max="2048" width="9.69921875" style="5"/>
    <col min="2049" max="2049" width="1.09765625" style="5" customWidth="1"/>
    <col min="2050" max="2050" width="11.3984375" style="5" customWidth="1"/>
    <col min="2051" max="2051" width="9.59765625" style="5" customWidth="1"/>
    <col min="2052" max="2053" width="10.8984375" style="5" customWidth="1"/>
    <col min="2054" max="2054" width="14.59765625" style="5" customWidth="1"/>
    <col min="2055" max="2055" width="10.8984375" style="5" customWidth="1"/>
    <col min="2056" max="2056" width="11.796875" style="5" customWidth="1"/>
    <col min="2057" max="2057" width="10.8984375" style="5" customWidth="1"/>
    <col min="2058" max="2058" width="11.796875" style="5" customWidth="1"/>
    <col min="2059" max="2059" width="13.19921875" style="5" customWidth="1"/>
    <col min="2060" max="2063" width="22.19921875" style="5" customWidth="1"/>
    <col min="2064" max="2064" width="5.09765625" style="5" customWidth="1"/>
    <col min="2065" max="2065" width="2.59765625" style="5" customWidth="1"/>
    <col min="2066" max="2304" width="9.69921875" style="5"/>
    <col min="2305" max="2305" width="1.09765625" style="5" customWidth="1"/>
    <col min="2306" max="2306" width="11.3984375" style="5" customWidth="1"/>
    <col min="2307" max="2307" width="9.59765625" style="5" customWidth="1"/>
    <col min="2308" max="2309" width="10.8984375" style="5" customWidth="1"/>
    <col min="2310" max="2310" width="14.59765625" style="5" customWidth="1"/>
    <col min="2311" max="2311" width="10.8984375" style="5" customWidth="1"/>
    <col min="2312" max="2312" width="11.796875" style="5" customWidth="1"/>
    <col min="2313" max="2313" width="10.8984375" style="5" customWidth="1"/>
    <col min="2314" max="2314" width="11.796875" style="5" customWidth="1"/>
    <col min="2315" max="2315" width="13.19921875" style="5" customWidth="1"/>
    <col min="2316" max="2319" width="22.19921875" style="5" customWidth="1"/>
    <col min="2320" max="2320" width="5.09765625" style="5" customWidth="1"/>
    <col min="2321" max="2321" width="2.59765625" style="5" customWidth="1"/>
    <col min="2322" max="2560" width="9.69921875" style="5"/>
    <col min="2561" max="2561" width="1.09765625" style="5" customWidth="1"/>
    <col min="2562" max="2562" width="11.3984375" style="5" customWidth="1"/>
    <col min="2563" max="2563" width="9.59765625" style="5" customWidth="1"/>
    <col min="2564" max="2565" width="10.8984375" style="5" customWidth="1"/>
    <col min="2566" max="2566" width="14.59765625" style="5" customWidth="1"/>
    <col min="2567" max="2567" width="10.8984375" style="5" customWidth="1"/>
    <col min="2568" max="2568" width="11.796875" style="5" customWidth="1"/>
    <col min="2569" max="2569" width="10.8984375" style="5" customWidth="1"/>
    <col min="2570" max="2570" width="11.796875" style="5" customWidth="1"/>
    <col min="2571" max="2571" width="13.19921875" style="5" customWidth="1"/>
    <col min="2572" max="2575" width="22.19921875" style="5" customWidth="1"/>
    <col min="2576" max="2576" width="5.09765625" style="5" customWidth="1"/>
    <col min="2577" max="2577" width="2.59765625" style="5" customWidth="1"/>
    <col min="2578" max="2816" width="9.69921875" style="5"/>
    <col min="2817" max="2817" width="1.09765625" style="5" customWidth="1"/>
    <col min="2818" max="2818" width="11.3984375" style="5" customWidth="1"/>
    <col min="2819" max="2819" width="9.59765625" style="5" customWidth="1"/>
    <col min="2820" max="2821" width="10.8984375" style="5" customWidth="1"/>
    <col min="2822" max="2822" width="14.59765625" style="5" customWidth="1"/>
    <col min="2823" max="2823" width="10.8984375" style="5" customWidth="1"/>
    <col min="2824" max="2824" width="11.796875" style="5" customWidth="1"/>
    <col min="2825" max="2825" width="10.8984375" style="5" customWidth="1"/>
    <col min="2826" max="2826" width="11.796875" style="5" customWidth="1"/>
    <col min="2827" max="2827" width="13.19921875" style="5" customWidth="1"/>
    <col min="2828" max="2831" width="22.19921875" style="5" customWidth="1"/>
    <col min="2832" max="2832" width="5.09765625" style="5" customWidth="1"/>
    <col min="2833" max="2833" width="2.59765625" style="5" customWidth="1"/>
    <col min="2834" max="3072" width="9.69921875" style="5"/>
    <col min="3073" max="3073" width="1.09765625" style="5" customWidth="1"/>
    <col min="3074" max="3074" width="11.3984375" style="5" customWidth="1"/>
    <col min="3075" max="3075" width="9.59765625" style="5" customWidth="1"/>
    <col min="3076" max="3077" width="10.8984375" style="5" customWidth="1"/>
    <col min="3078" max="3078" width="14.59765625" style="5" customWidth="1"/>
    <col min="3079" max="3079" width="10.8984375" style="5" customWidth="1"/>
    <col min="3080" max="3080" width="11.796875" style="5" customWidth="1"/>
    <col min="3081" max="3081" width="10.8984375" style="5" customWidth="1"/>
    <col min="3082" max="3082" width="11.796875" style="5" customWidth="1"/>
    <col min="3083" max="3083" width="13.19921875" style="5" customWidth="1"/>
    <col min="3084" max="3087" width="22.19921875" style="5" customWidth="1"/>
    <col min="3088" max="3088" width="5.09765625" style="5" customWidth="1"/>
    <col min="3089" max="3089" width="2.59765625" style="5" customWidth="1"/>
    <col min="3090" max="3328" width="9.69921875" style="5"/>
    <col min="3329" max="3329" width="1.09765625" style="5" customWidth="1"/>
    <col min="3330" max="3330" width="11.3984375" style="5" customWidth="1"/>
    <col min="3331" max="3331" width="9.59765625" style="5" customWidth="1"/>
    <col min="3332" max="3333" width="10.8984375" style="5" customWidth="1"/>
    <col min="3334" max="3334" width="14.59765625" style="5" customWidth="1"/>
    <col min="3335" max="3335" width="10.8984375" style="5" customWidth="1"/>
    <col min="3336" max="3336" width="11.796875" style="5" customWidth="1"/>
    <col min="3337" max="3337" width="10.8984375" style="5" customWidth="1"/>
    <col min="3338" max="3338" width="11.796875" style="5" customWidth="1"/>
    <col min="3339" max="3339" width="13.19921875" style="5" customWidth="1"/>
    <col min="3340" max="3343" width="22.19921875" style="5" customWidth="1"/>
    <col min="3344" max="3344" width="5.09765625" style="5" customWidth="1"/>
    <col min="3345" max="3345" width="2.59765625" style="5" customWidth="1"/>
    <col min="3346" max="3584" width="9.69921875" style="5"/>
    <col min="3585" max="3585" width="1.09765625" style="5" customWidth="1"/>
    <col min="3586" max="3586" width="11.3984375" style="5" customWidth="1"/>
    <col min="3587" max="3587" width="9.59765625" style="5" customWidth="1"/>
    <col min="3588" max="3589" width="10.8984375" style="5" customWidth="1"/>
    <col min="3590" max="3590" width="14.59765625" style="5" customWidth="1"/>
    <col min="3591" max="3591" width="10.8984375" style="5" customWidth="1"/>
    <col min="3592" max="3592" width="11.796875" style="5" customWidth="1"/>
    <col min="3593" max="3593" width="10.8984375" style="5" customWidth="1"/>
    <col min="3594" max="3594" width="11.796875" style="5" customWidth="1"/>
    <col min="3595" max="3595" width="13.19921875" style="5" customWidth="1"/>
    <col min="3596" max="3599" width="22.19921875" style="5" customWidth="1"/>
    <col min="3600" max="3600" width="5.09765625" style="5" customWidth="1"/>
    <col min="3601" max="3601" width="2.59765625" style="5" customWidth="1"/>
    <col min="3602" max="3840" width="9.69921875" style="5"/>
    <col min="3841" max="3841" width="1.09765625" style="5" customWidth="1"/>
    <col min="3842" max="3842" width="11.3984375" style="5" customWidth="1"/>
    <col min="3843" max="3843" width="9.59765625" style="5" customWidth="1"/>
    <col min="3844" max="3845" width="10.8984375" style="5" customWidth="1"/>
    <col min="3846" max="3846" width="14.59765625" style="5" customWidth="1"/>
    <col min="3847" max="3847" width="10.8984375" style="5" customWidth="1"/>
    <col min="3848" max="3848" width="11.796875" style="5" customWidth="1"/>
    <col min="3849" max="3849" width="10.8984375" style="5" customWidth="1"/>
    <col min="3850" max="3850" width="11.796875" style="5" customWidth="1"/>
    <col min="3851" max="3851" width="13.19921875" style="5" customWidth="1"/>
    <col min="3852" max="3855" width="22.19921875" style="5" customWidth="1"/>
    <col min="3856" max="3856" width="5.09765625" style="5" customWidth="1"/>
    <col min="3857" max="3857" width="2.59765625" style="5" customWidth="1"/>
    <col min="3858" max="4096" width="9.69921875" style="5"/>
    <col min="4097" max="4097" width="1.09765625" style="5" customWidth="1"/>
    <col min="4098" max="4098" width="11.3984375" style="5" customWidth="1"/>
    <col min="4099" max="4099" width="9.59765625" style="5" customWidth="1"/>
    <col min="4100" max="4101" width="10.8984375" style="5" customWidth="1"/>
    <col min="4102" max="4102" width="14.59765625" style="5" customWidth="1"/>
    <col min="4103" max="4103" width="10.8984375" style="5" customWidth="1"/>
    <col min="4104" max="4104" width="11.796875" style="5" customWidth="1"/>
    <col min="4105" max="4105" width="10.8984375" style="5" customWidth="1"/>
    <col min="4106" max="4106" width="11.796875" style="5" customWidth="1"/>
    <col min="4107" max="4107" width="13.19921875" style="5" customWidth="1"/>
    <col min="4108" max="4111" width="22.19921875" style="5" customWidth="1"/>
    <col min="4112" max="4112" width="5.09765625" style="5" customWidth="1"/>
    <col min="4113" max="4113" width="2.59765625" style="5" customWidth="1"/>
    <col min="4114" max="4352" width="9.69921875" style="5"/>
    <col min="4353" max="4353" width="1.09765625" style="5" customWidth="1"/>
    <col min="4354" max="4354" width="11.3984375" style="5" customWidth="1"/>
    <col min="4355" max="4355" width="9.59765625" style="5" customWidth="1"/>
    <col min="4356" max="4357" width="10.8984375" style="5" customWidth="1"/>
    <col min="4358" max="4358" width="14.59765625" style="5" customWidth="1"/>
    <col min="4359" max="4359" width="10.8984375" style="5" customWidth="1"/>
    <col min="4360" max="4360" width="11.796875" style="5" customWidth="1"/>
    <col min="4361" max="4361" width="10.8984375" style="5" customWidth="1"/>
    <col min="4362" max="4362" width="11.796875" style="5" customWidth="1"/>
    <col min="4363" max="4363" width="13.19921875" style="5" customWidth="1"/>
    <col min="4364" max="4367" width="22.19921875" style="5" customWidth="1"/>
    <col min="4368" max="4368" width="5.09765625" style="5" customWidth="1"/>
    <col min="4369" max="4369" width="2.59765625" style="5" customWidth="1"/>
    <col min="4370" max="4608" width="9.69921875" style="5"/>
    <col min="4609" max="4609" width="1.09765625" style="5" customWidth="1"/>
    <col min="4610" max="4610" width="11.3984375" style="5" customWidth="1"/>
    <col min="4611" max="4611" width="9.59765625" style="5" customWidth="1"/>
    <col min="4612" max="4613" width="10.8984375" style="5" customWidth="1"/>
    <col min="4614" max="4614" width="14.59765625" style="5" customWidth="1"/>
    <col min="4615" max="4615" width="10.8984375" style="5" customWidth="1"/>
    <col min="4616" max="4616" width="11.796875" style="5" customWidth="1"/>
    <col min="4617" max="4617" width="10.8984375" style="5" customWidth="1"/>
    <col min="4618" max="4618" width="11.796875" style="5" customWidth="1"/>
    <col min="4619" max="4619" width="13.19921875" style="5" customWidth="1"/>
    <col min="4620" max="4623" width="22.19921875" style="5" customWidth="1"/>
    <col min="4624" max="4624" width="5.09765625" style="5" customWidth="1"/>
    <col min="4625" max="4625" width="2.59765625" style="5" customWidth="1"/>
    <col min="4626" max="4864" width="9.69921875" style="5"/>
    <col min="4865" max="4865" width="1.09765625" style="5" customWidth="1"/>
    <col min="4866" max="4866" width="11.3984375" style="5" customWidth="1"/>
    <col min="4867" max="4867" width="9.59765625" style="5" customWidth="1"/>
    <col min="4868" max="4869" width="10.8984375" style="5" customWidth="1"/>
    <col min="4870" max="4870" width="14.59765625" style="5" customWidth="1"/>
    <col min="4871" max="4871" width="10.8984375" style="5" customWidth="1"/>
    <col min="4872" max="4872" width="11.796875" style="5" customWidth="1"/>
    <col min="4873" max="4873" width="10.8984375" style="5" customWidth="1"/>
    <col min="4874" max="4874" width="11.796875" style="5" customWidth="1"/>
    <col min="4875" max="4875" width="13.19921875" style="5" customWidth="1"/>
    <col min="4876" max="4879" width="22.19921875" style="5" customWidth="1"/>
    <col min="4880" max="4880" width="5.09765625" style="5" customWidth="1"/>
    <col min="4881" max="4881" width="2.59765625" style="5" customWidth="1"/>
    <col min="4882" max="5120" width="9.69921875" style="5"/>
    <col min="5121" max="5121" width="1.09765625" style="5" customWidth="1"/>
    <col min="5122" max="5122" width="11.3984375" style="5" customWidth="1"/>
    <col min="5123" max="5123" width="9.59765625" style="5" customWidth="1"/>
    <col min="5124" max="5125" width="10.8984375" style="5" customWidth="1"/>
    <col min="5126" max="5126" width="14.59765625" style="5" customWidth="1"/>
    <col min="5127" max="5127" width="10.8984375" style="5" customWidth="1"/>
    <col min="5128" max="5128" width="11.796875" style="5" customWidth="1"/>
    <col min="5129" max="5129" width="10.8984375" style="5" customWidth="1"/>
    <col min="5130" max="5130" width="11.796875" style="5" customWidth="1"/>
    <col min="5131" max="5131" width="13.19921875" style="5" customWidth="1"/>
    <col min="5132" max="5135" width="22.19921875" style="5" customWidth="1"/>
    <col min="5136" max="5136" width="5.09765625" style="5" customWidth="1"/>
    <col min="5137" max="5137" width="2.59765625" style="5" customWidth="1"/>
    <col min="5138" max="5376" width="9.69921875" style="5"/>
    <col min="5377" max="5377" width="1.09765625" style="5" customWidth="1"/>
    <col min="5378" max="5378" width="11.3984375" style="5" customWidth="1"/>
    <col min="5379" max="5379" width="9.59765625" style="5" customWidth="1"/>
    <col min="5380" max="5381" width="10.8984375" style="5" customWidth="1"/>
    <col min="5382" max="5382" width="14.59765625" style="5" customWidth="1"/>
    <col min="5383" max="5383" width="10.8984375" style="5" customWidth="1"/>
    <col min="5384" max="5384" width="11.796875" style="5" customWidth="1"/>
    <col min="5385" max="5385" width="10.8984375" style="5" customWidth="1"/>
    <col min="5386" max="5386" width="11.796875" style="5" customWidth="1"/>
    <col min="5387" max="5387" width="13.19921875" style="5" customWidth="1"/>
    <col min="5388" max="5391" width="22.19921875" style="5" customWidth="1"/>
    <col min="5392" max="5392" width="5.09765625" style="5" customWidth="1"/>
    <col min="5393" max="5393" width="2.59765625" style="5" customWidth="1"/>
    <col min="5394" max="5632" width="9.69921875" style="5"/>
    <col min="5633" max="5633" width="1.09765625" style="5" customWidth="1"/>
    <col min="5634" max="5634" width="11.3984375" style="5" customWidth="1"/>
    <col min="5635" max="5635" width="9.59765625" style="5" customWidth="1"/>
    <col min="5636" max="5637" width="10.8984375" style="5" customWidth="1"/>
    <col min="5638" max="5638" width="14.59765625" style="5" customWidth="1"/>
    <col min="5639" max="5639" width="10.8984375" style="5" customWidth="1"/>
    <col min="5640" max="5640" width="11.796875" style="5" customWidth="1"/>
    <col min="5641" max="5641" width="10.8984375" style="5" customWidth="1"/>
    <col min="5642" max="5642" width="11.796875" style="5" customWidth="1"/>
    <col min="5643" max="5643" width="13.19921875" style="5" customWidth="1"/>
    <col min="5644" max="5647" width="22.19921875" style="5" customWidth="1"/>
    <col min="5648" max="5648" width="5.09765625" style="5" customWidth="1"/>
    <col min="5649" max="5649" width="2.59765625" style="5" customWidth="1"/>
    <col min="5650" max="5888" width="9.69921875" style="5"/>
    <col min="5889" max="5889" width="1.09765625" style="5" customWidth="1"/>
    <col min="5890" max="5890" width="11.3984375" style="5" customWidth="1"/>
    <col min="5891" max="5891" width="9.59765625" style="5" customWidth="1"/>
    <col min="5892" max="5893" width="10.8984375" style="5" customWidth="1"/>
    <col min="5894" max="5894" width="14.59765625" style="5" customWidth="1"/>
    <col min="5895" max="5895" width="10.8984375" style="5" customWidth="1"/>
    <col min="5896" max="5896" width="11.796875" style="5" customWidth="1"/>
    <col min="5897" max="5897" width="10.8984375" style="5" customWidth="1"/>
    <col min="5898" max="5898" width="11.796875" style="5" customWidth="1"/>
    <col min="5899" max="5899" width="13.19921875" style="5" customWidth="1"/>
    <col min="5900" max="5903" width="22.19921875" style="5" customWidth="1"/>
    <col min="5904" max="5904" width="5.09765625" style="5" customWidth="1"/>
    <col min="5905" max="5905" width="2.59765625" style="5" customWidth="1"/>
    <col min="5906" max="6144" width="9.69921875" style="5"/>
    <col min="6145" max="6145" width="1.09765625" style="5" customWidth="1"/>
    <col min="6146" max="6146" width="11.3984375" style="5" customWidth="1"/>
    <col min="6147" max="6147" width="9.59765625" style="5" customWidth="1"/>
    <col min="6148" max="6149" width="10.8984375" style="5" customWidth="1"/>
    <col min="6150" max="6150" width="14.59765625" style="5" customWidth="1"/>
    <col min="6151" max="6151" width="10.8984375" style="5" customWidth="1"/>
    <col min="6152" max="6152" width="11.796875" style="5" customWidth="1"/>
    <col min="6153" max="6153" width="10.8984375" style="5" customWidth="1"/>
    <col min="6154" max="6154" width="11.796875" style="5" customWidth="1"/>
    <col min="6155" max="6155" width="13.19921875" style="5" customWidth="1"/>
    <col min="6156" max="6159" width="22.19921875" style="5" customWidth="1"/>
    <col min="6160" max="6160" width="5.09765625" style="5" customWidth="1"/>
    <col min="6161" max="6161" width="2.59765625" style="5" customWidth="1"/>
    <col min="6162" max="6400" width="9.69921875" style="5"/>
    <col min="6401" max="6401" width="1.09765625" style="5" customWidth="1"/>
    <col min="6402" max="6402" width="11.3984375" style="5" customWidth="1"/>
    <col min="6403" max="6403" width="9.59765625" style="5" customWidth="1"/>
    <col min="6404" max="6405" width="10.8984375" style="5" customWidth="1"/>
    <col min="6406" max="6406" width="14.59765625" style="5" customWidth="1"/>
    <col min="6407" max="6407" width="10.8984375" style="5" customWidth="1"/>
    <col min="6408" max="6408" width="11.796875" style="5" customWidth="1"/>
    <col min="6409" max="6409" width="10.8984375" style="5" customWidth="1"/>
    <col min="6410" max="6410" width="11.796875" style="5" customWidth="1"/>
    <col min="6411" max="6411" width="13.19921875" style="5" customWidth="1"/>
    <col min="6412" max="6415" width="22.19921875" style="5" customWidth="1"/>
    <col min="6416" max="6416" width="5.09765625" style="5" customWidth="1"/>
    <col min="6417" max="6417" width="2.59765625" style="5" customWidth="1"/>
    <col min="6418" max="6656" width="9.69921875" style="5"/>
    <col min="6657" max="6657" width="1.09765625" style="5" customWidth="1"/>
    <col min="6658" max="6658" width="11.3984375" style="5" customWidth="1"/>
    <col min="6659" max="6659" width="9.59765625" style="5" customWidth="1"/>
    <col min="6660" max="6661" width="10.8984375" style="5" customWidth="1"/>
    <col min="6662" max="6662" width="14.59765625" style="5" customWidth="1"/>
    <col min="6663" max="6663" width="10.8984375" style="5" customWidth="1"/>
    <col min="6664" max="6664" width="11.796875" style="5" customWidth="1"/>
    <col min="6665" max="6665" width="10.8984375" style="5" customWidth="1"/>
    <col min="6666" max="6666" width="11.796875" style="5" customWidth="1"/>
    <col min="6667" max="6667" width="13.19921875" style="5" customWidth="1"/>
    <col min="6668" max="6671" width="22.19921875" style="5" customWidth="1"/>
    <col min="6672" max="6672" width="5.09765625" style="5" customWidth="1"/>
    <col min="6673" max="6673" width="2.59765625" style="5" customWidth="1"/>
    <col min="6674" max="6912" width="9.69921875" style="5"/>
    <col min="6913" max="6913" width="1.09765625" style="5" customWidth="1"/>
    <col min="6914" max="6914" width="11.3984375" style="5" customWidth="1"/>
    <col min="6915" max="6915" width="9.59765625" style="5" customWidth="1"/>
    <col min="6916" max="6917" width="10.8984375" style="5" customWidth="1"/>
    <col min="6918" max="6918" width="14.59765625" style="5" customWidth="1"/>
    <col min="6919" max="6919" width="10.8984375" style="5" customWidth="1"/>
    <col min="6920" max="6920" width="11.796875" style="5" customWidth="1"/>
    <col min="6921" max="6921" width="10.8984375" style="5" customWidth="1"/>
    <col min="6922" max="6922" width="11.796875" style="5" customWidth="1"/>
    <col min="6923" max="6923" width="13.19921875" style="5" customWidth="1"/>
    <col min="6924" max="6927" width="22.19921875" style="5" customWidth="1"/>
    <col min="6928" max="6928" width="5.09765625" style="5" customWidth="1"/>
    <col min="6929" max="6929" width="2.59765625" style="5" customWidth="1"/>
    <col min="6930" max="7168" width="9.69921875" style="5"/>
    <col min="7169" max="7169" width="1.09765625" style="5" customWidth="1"/>
    <col min="7170" max="7170" width="11.3984375" style="5" customWidth="1"/>
    <col min="7171" max="7171" width="9.59765625" style="5" customWidth="1"/>
    <col min="7172" max="7173" width="10.8984375" style="5" customWidth="1"/>
    <col min="7174" max="7174" width="14.59765625" style="5" customWidth="1"/>
    <col min="7175" max="7175" width="10.8984375" style="5" customWidth="1"/>
    <col min="7176" max="7176" width="11.796875" style="5" customWidth="1"/>
    <col min="7177" max="7177" width="10.8984375" style="5" customWidth="1"/>
    <col min="7178" max="7178" width="11.796875" style="5" customWidth="1"/>
    <col min="7179" max="7179" width="13.19921875" style="5" customWidth="1"/>
    <col min="7180" max="7183" width="22.19921875" style="5" customWidth="1"/>
    <col min="7184" max="7184" width="5.09765625" style="5" customWidth="1"/>
    <col min="7185" max="7185" width="2.59765625" style="5" customWidth="1"/>
    <col min="7186" max="7424" width="9.69921875" style="5"/>
    <col min="7425" max="7425" width="1.09765625" style="5" customWidth="1"/>
    <col min="7426" max="7426" width="11.3984375" style="5" customWidth="1"/>
    <col min="7427" max="7427" width="9.59765625" style="5" customWidth="1"/>
    <col min="7428" max="7429" width="10.8984375" style="5" customWidth="1"/>
    <col min="7430" max="7430" width="14.59765625" style="5" customWidth="1"/>
    <col min="7431" max="7431" width="10.8984375" style="5" customWidth="1"/>
    <col min="7432" max="7432" width="11.796875" style="5" customWidth="1"/>
    <col min="7433" max="7433" width="10.8984375" style="5" customWidth="1"/>
    <col min="7434" max="7434" width="11.796875" style="5" customWidth="1"/>
    <col min="7435" max="7435" width="13.19921875" style="5" customWidth="1"/>
    <col min="7436" max="7439" width="22.19921875" style="5" customWidth="1"/>
    <col min="7440" max="7440" width="5.09765625" style="5" customWidth="1"/>
    <col min="7441" max="7441" width="2.59765625" style="5" customWidth="1"/>
    <col min="7442" max="7680" width="9.69921875" style="5"/>
    <col min="7681" max="7681" width="1.09765625" style="5" customWidth="1"/>
    <col min="7682" max="7682" width="11.3984375" style="5" customWidth="1"/>
    <col min="7683" max="7683" width="9.59765625" style="5" customWidth="1"/>
    <col min="7684" max="7685" width="10.8984375" style="5" customWidth="1"/>
    <col min="7686" max="7686" width="14.59765625" style="5" customWidth="1"/>
    <col min="7687" max="7687" width="10.8984375" style="5" customWidth="1"/>
    <col min="7688" max="7688" width="11.796875" style="5" customWidth="1"/>
    <col min="7689" max="7689" width="10.8984375" style="5" customWidth="1"/>
    <col min="7690" max="7690" width="11.796875" style="5" customWidth="1"/>
    <col min="7691" max="7691" width="13.19921875" style="5" customWidth="1"/>
    <col min="7692" max="7695" width="22.19921875" style="5" customWidth="1"/>
    <col min="7696" max="7696" width="5.09765625" style="5" customWidth="1"/>
    <col min="7697" max="7697" width="2.59765625" style="5" customWidth="1"/>
    <col min="7698" max="7936" width="9.69921875" style="5"/>
    <col min="7937" max="7937" width="1.09765625" style="5" customWidth="1"/>
    <col min="7938" max="7938" width="11.3984375" style="5" customWidth="1"/>
    <col min="7939" max="7939" width="9.59765625" style="5" customWidth="1"/>
    <col min="7940" max="7941" width="10.8984375" style="5" customWidth="1"/>
    <col min="7942" max="7942" width="14.59765625" style="5" customWidth="1"/>
    <col min="7943" max="7943" width="10.8984375" style="5" customWidth="1"/>
    <col min="7944" max="7944" width="11.796875" style="5" customWidth="1"/>
    <col min="7945" max="7945" width="10.8984375" style="5" customWidth="1"/>
    <col min="7946" max="7946" width="11.796875" style="5" customWidth="1"/>
    <col min="7947" max="7947" width="13.19921875" style="5" customWidth="1"/>
    <col min="7948" max="7951" width="22.19921875" style="5" customWidth="1"/>
    <col min="7952" max="7952" width="5.09765625" style="5" customWidth="1"/>
    <col min="7953" max="7953" width="2.59765625" style="5" customWidth="1"/>
    <col min="7954" max="8192" width="9.69921875" style="5"/>
    <col min="8193" max="8193" width="1.09765625" style="5" customWidth="1"/>
    <col min="8194" max="8194" width="11.3984375" style="5" customWidth="1"/>
    <col min="8195" max="8195" width="9.59765625" style="5" customWidth="1"/>
    <col min="8196" max="8197" width="10.8984375" style="5" customWidth="1"/>
    <col min="8198" max="8198" width="14.59765625" style="5" customWidth="1"/>
    <col min="8199" max="8199" width="10.8984375" style="5" customWidth="1"/>
    <col min="8200" max="8200" width="11.796875" style="5" customWidth="1"/>
    <col min="8201" max="8201" width="10.8984375" style="5" customWidth="1"/>
    <col min="8202" max="8202" width="11.796875" style="5" customWidth="1"/>
    <col min="8203" max="8203" width="13.19921875" style="5" customWidth="1"/>
    <col min="8204" max="8207" width="22.19921875" style="5" customWidth="1"/>
    <col min="8208" max="8208" width="5.09765625" style="5" customWidth="1"/>
    <col min="8209" max="8209" width="2.59765625" style="5" customWidth="1"/>
    <col min="8210" max="8448" width="9.69921875" style="5"/>
    <col min="8449" max="8449" width="1.09765625" style="5" customWidth="1"/>
    <col min="8450" max="8450" width="11.3984375" style="5" customWidth="1"/>
    <col min="8451" max="8451" width="9.59765625" style="5" customWidth="1"/>
    <col min="8452" max="8453" width="10.8984375" style="5" customWidth="1"/>
    <col min="8454" max="8454" width="14.59765625" style="5" customWidth="1"/>
    <col min="8455" max="8455" width="10.8984375" style="5" customWidth="1"/>
    <col min="8456" max="8456" width="11.796875" style="5" customWidth="1"/>
    <col min="8457" max="8457" width="10.8984375" style="5" customWidth="1"/>
    <col min="8458" max="8458" width="11.796875" style="5" customWidth="1"/>
    <col min="8459" max="8459" width="13.19921875" style="5" customWidth="1"/>
    <col min="8460" max="8463" width="22.19921875" style="5" customWidth="1"/>
    <col min="8464" max="8464" width="5.09765625" style="5" customWidth="1"/>
    <col min="8465" max="8465" width="2.59765625" style="5" customWidth="1"/>
    <col min="8466" max="8704" width="9.69921875" style="5"/>
    <col min="8705" max="8705" width="1.09765625" style="5" customWidth="1"/>
    <col min="8706" max="8706" width="11.3984375" style="5" customWidth="1"/>
    <col min="8707" max="8707" width="9.59765625" style="5" customWidth="1"/>
    <col min="8708" max="8709" width="10.8984375" style="5" customWidth="1"/>
    <col min="8710" max="8710" width="14.59765625" style="5" customWidth="1"/>
    <col min="8711" max="8711" width="10.8984375" style="5" customWidth="1"/>
    <col min="8712" max="8712" width="11.796875" style="5" customWidth="1"/>
    <col min="8713" max="8713" width="10.8984375" style="5" customWidth="1"/>
    <col min="8714" max="8714" width="11.796875" style="5" customWidth="1"/>
    <col min="8715" max="8715" width="13.19921875" style="5" customWidth="1"/>
    <col min="8716" max="8719" width="22.19921875" style="5" customWidth="1"/>
    <col min="8720" max="8720" width="5.09765625" style="5" customWidth="1"/>
    <col min="8721" max="8721" width="2.59765625" style="5" customWidth="1"/>
    <col min="8722" max="8960" width="9.69921875" style="5"/>
    <col min="8961" max="8961" width="1.09765625" style="5" customWidth="1"/>
    <col min="8962" max="8962" width="11.3984375" style="5" customWidth="1"/>
    <col min="8963" max="8963" width="9.59765625" style="5" customWidth="1"/>
    <col min="8964" max="8965" width="10.8984375" style="5" customWidth="1"/>
    <col min="8966" max="8966" width="14.59765625" style="5" customWidth="1"/>
    <col min="8967" max="8967" width="10.8984375" style="5" customWidth="1"/>
    <col min="8968" max="8968" width="11.796875" style="5" customWidth="1"/>
    <col min="8969" max="8969" width="10.8984375" style="5" customWidth="1"/>
    <col min="8970" max="8970" width="11.796875" style="5" customWidth="1"/>
    <col min="8971" max="8971" width="13.19921875" style="5" customWidth="1"/>
    <col min="8972" max="8975" width="22.19921875" style="5" customWidth="1"/>
    <col min="8976" max="8976" width="5.09765625" style="5" customWidth="1"/>
    <col min="8977" max="8977" width="2.59765625" style="5" customWidth="1"/>
    <col min="8978" max="9216" width="9.69921875" style="5"/>
    <col min="9217" max="9217" width="1.09765625" style="5" customWidth="1"/>
    <col min="9218" max="9218" width="11.3984375" style="5" customWidth="1"/>
    <col min="9219" max="9219" width="9.59765625" style="5" customWidth="1"/>
    <col min="9220" max="9221" width="10.8984375" style="5" customWidth="1"/>
    <col min="9222" max="9222" width="14.59765625" style="5" customWidth="1"/>
    <col min="9223" max="9223" width="10.8984375" style="5" customWidth="1"/>
    <col min="9224" max="9224" width="11.796875" style="5" customWidth="1"/>
    <col min="9225" max="9225" width="10.8984375" style="5" customWidth="1"/>
    <col min="9226" max="9226" width="11.796875" style="5" customWidth="1"/>
    <col min="9227" max="9227" width="13.19921875" style="5" customWidth="1"/>
    <col min="9228" max="9231" width="22.19921875" style="5" customWidth="1"/>
    <col min="9232" max="9232" width="5.09765625" style="5" customWidth="1"/>
    <col min="9233" max="9233" width="2.59765625" style="5" customWidth="1"/>
    <col min="9234" max="9472" width="9.69921875" style="5"/>
    <col min="9473" max="9473" width="1.09765625" style="5" customWidth="1"/>
    <col min="9474" max="9474" width="11.3984375" style="5" customWidth="1"/>
    <col min="9475" max="9475" width="9.59765625" style="5" customWidth="1"/>
    <col min="9476" max="9477" width="10.8984375" style="5" customWidth="1"/>
    <col min="9478" max="9478" width="14.59765625" style="5" customWidth="1"/>
    <col min="9479" max="9479" width="10.8984375" style="5" customWidth="1"/>
    <col min="9480" max="9480" width="11.796875" style="5" customWidth="1"/>
    <col min="9481" max="9481" width="10.8984375" style="5" customWidth="1"/>
    <col min="9482" max="9482" width="11.796875" style="5" customWidth="1"/>
    <col min="9483" max="9483" width="13.19921875" style="5" customWidth="1"/>
    <col min="9484" max="9487" width="22.19921875" style="5" customWidth="1"/>
    <col min="9488" max="9488" width="5.09765625" style="5" customWidth="1"/>
    <col min="9489" max="9489" width="2.59765625" style="5" customWidth="1"/>
    <col min="9490" max="9728" width="9.69921875" style="5"/>
    <col min="9729" max="9729" width="1.09765625" style="5" customWidth="1"/>
    <col min="9730" max="9730" width="11.3984375" style="5" customWidth="1"/>
    <col min="9731" max="9731" width="9.59765625" style="5" customWidth="1"/>
    <col min="9732" max="9733" width="10.8984375" style="5" customWidth="1"/>
    <col min="9734" max="9734" width="14.59765625" style="5" customWidth="1"/>
    <col min="9735" max="9735" width="10.8984375" style="5" customWidth="1"/>
    <col min="9736" max="9736" width="11.796875" style="5" customWidth="1"/>
    <col min="9737" max="9737" width="10.8984375" style="5" customWidth="1"/>
    <col min="9738" max="9738" width="11.796875" style="5" customWidth="1"/>
    <col min="9739" max="9739" width="13.19921875" style="5" customWidth="1"/>
    <col min="9740" max="9743" width="22.19921875" style="5" customWidth="1"/>
    <col min="9744" max="9744" width="5.09765625" style="5" customWidth="1"/>
    <col min="9745" max="9745" width="2.59765625" style="5" customWidth="1"/>
    <col min="9746" max="9984" width="9.69921875" style="5"/>
    <col min="9985" max="9985" width="1.09765625" style="5" customWidth="1"/>
    <col min="9986" max="9986" width="11.3984375" style="5" customWidth="1"/>
    <col min="9987" max="9987" width="9.59765625" style="5" customWidth="1"/>
    <col min="9988" max="9989" width="10.8984375" style="5" customWidth="1"/>
    <col min="9990" max="9990" width="14.59765625" style="5" customWidth="1"/>
    <col min="9991" max="9991" width="10.8984375" style="5" customWidth="1"/>
    <col min="9992" max="9992" width="11.796875" style="5" customWidth="1"/>
    <col min="9993" max="9993" width="10.8984375" style="5" customWidth="1"/>
    <col min="9994" max="9994" width="11.796875" style="5" customWidth="1"/>
    <col min="9995" max="9995" width="13.19921875" style="5" customWidth="1"/>
    <col min="9996" max="9999" width="22.19921875" style="5" customWidth="1"/>
    <col min="10000" max="10000" width="5.09765625" style="5" customWidth="1"/>
    <col min="10001" max="10001" width="2.59765625" style="5" customWidth="1"/>
    <col min="10002" max="10240" width="9.69921875" style="5"/>
    <col min="10241" max="10241" width="1.09765625" style="5" customWidth="1"/>
    <col min="10242" max="10242" width="11.3984375" style="5" customWidth="1"/>
    <col min="10243" max="10243" width="9.59765625" style="5" customWidth="1"/>
    <col min="10244" max="10245" width="10.8984375" style="5" customWidth="1"/>
    <col min="10246" max="10246" width="14.59765625" style="5" customWidth="1"/>
    <col min="10247" max="10247" width="10.8984375" style="5" customWidth="1"/>
    <col min="10248" max="10248" width="11.796875" style="5" customWidth="1"/>
    <col min="10249" max="10249" width="10.8984375" style="5" customWidth="1"/>
    <col min="10250" max="10250" width="11.796875" style="5" customWidth="1"/>
    <col min="10251" max="10251" width="13.19921875" style="5" customWidth="1"/>
    <col min="10252" max="10255" width="22.19921875" style="5" customWidth="1"/>
    <col min="10256" max="10256" width="5.09765625" style="5" customWidth="1"/>
    <col min="10257" max="10257" width="2.59765625" style="5" customWidth="1"/>
    <col min="10258" max="10496" width="9.69921875" style="5"/>
    <col min="10497" max="10497" width="1.09765625" style="5" customWidth="1"/>
    <col min="10498" max="10498" width="11.3984375" style="5" customWidth="1"/>
    <col min="10499" max="10499" width="9.59765625" style="5" customWidth="1"/>
    <col min="10500" max="10501" width="10.8984375" style="5" customWidth="1"/>
    <col min="10502" max="10502" width="14.59765625" style="5" customWidth="1"/>
    <col min="10503" max="10503" width="10.8984375" style="5" customWidth="1"/>
    <col min="10504" max="10504" width="11.796875" style="5" customWidth="1"/>
    <col min="10505" max="10505" width="10.8984375" style="5" customWidth="1"/>
    <col min="10506" max="10506" width="11.796875" style="5" customWidth="1"/>
    <col min="10507" max="10507" width="13.19921875" style="5" customWidth="1"/>
    <col min="10508" max="10511" width="22.19921875" style="5" customWidth="1"/>
    <col min="10512" max="10512" width="5.09765625" style="5" customWidth="1"/>
    <col min="10513" max="10513" width="2.59765625" style="5" customWidth="1"/>
    <col min="10514" max="10752" width="9.69921875" style="5"/>
    <col min="10753" max="10753" width="1.09765625" style="5" customWidth="1"/>
    <col min="10754" max="10754" width="11.3984375" style="5" customWidth="1"/>
    <col min="10755" max="10755" width="9.59765625" style="5" customWidth="1"/>
    <col min="10756" max="10757" width="10.8984375" style="5" customWidth="1"/>
    <col min="10758" max="10758" width="14.59765625" style="5" customWidth="1"/>
    <col min="10759" max="10759" width="10.8984375" style="5" customWidth="1"/>
    <col min="10760" max="10760" width="11.796875" style="5" customWidth="1"/>
    <col min="10761" max="10761" width="10.8984375" style="5" customWidth="1"/>
    <col min="10762" max="10762" width="11.796875" style="5" customWidth="1"/>
    <col min="10763" max="10763" width="13.19921875" style="5" customWidth="1"/>
    <col min="10764" max="10767" width="22.19921875" style="5" customWidth="1"/>
    <col min="10768" max="10768" width="5.09765625" style="5" customWidth="1"/>
    <col min="10769" max="10769" width="2.59765625" style="5" customWidth="1"/>
    <col min="10770" max="11008" width="9.69921875" style="5"/>
    <col min="11009" max="11009" width="1.09765625" style="5" customWidth="1"/>
    <col min="11010" max="11010" width="11.3984375" style="5" customWidth="1"/>
    <col min="11011" max="11011" width="9.59765625" style="5" customWidth="1"/>
    <col min="11012" max="11013" width="10.8984375" style="5" customWidth="1"/>
    <col min="11014" max="11014" width="14.59765625" style="5" customWidth="1"/>
    <col min="11015" max="11015" width="10.8984375" style="5" customWidth="1"/>
    <col min="11016" max="11016" width="11.796875" style="5" customWidth="1"/>
    <col min="11017" max="11017" width="10.8984375" style="5" customWidth="1"/>
    <col min="11018" max="11018" width="11.796875" style="5" customWidth="1"/>
    <col min="11019" max="11019" width="13.19921875" style="5" customWidth="1"/>
    <col min="11020" max="11023" width="22.19921875" style="5" customWidth="1"/>
    <col min="11024" max="11024" width="5.09765625" style="5" customWidth="1"/>
    <col min="11025" max="11025" width="2.59765625" style="5" customWidth="1"/>
    <col min="11026" max="11264" width="9.69921875" style="5"/>
    <col min="11265" max="11265" width="1.09765625" style="5" customWidth="1"/>
    <col min="11266" max="11266" width="11.3984375" style="5" customWidth="1"/>
    <col min="11267" max="11267" width="9.59765625" style="5" customWidth="1"/>
    <col min="11268" max="11269" width="10.8984375" style="5" customWidth="1"/>
    <col min="11270" max="11270" width="14.59765625" style="5" customWidth="1"/>
    <col min="11271" max="11271" width="10.8984375" style="5" customWidth="1"/>
    <col min="11272" max="11272" width="11.796875" style="5" customWidth="1"/>
    <col min="11273" max="11273" width="10.8984375" style="5" customWidth="1"/>
    <col min="11274" max="11274" width="11.796875" style="5" customWidth="1"/>
    <col min="11275" max="11275" width="13.19921875" style="5" customWidth="1"/>
    <col min="11276" max="11279" width="22.19921875" style="5" customWidth="1"/>
    <col min="11280" max="11280" width="5.09765625" style="5" customWidth="1"/>
    <col min="11281" max="11281" width="2.59765625" style="5" customWidth="1"/>
    <col min="11282" max="11520" width="9.69921875" style="5"/>
    <col min="11521" max="11521" width="1.09765625" style="5" customWidth="1"/>
    <col min="11522" max="11522" width="11.3984375" style="5" customWidth="1"/>
    <col min="11523" max="11523" width="9.59765625" style="5" customWidth="1"/>
    <col min="11524" max="11525" width="10.8984375" style="5" customWidth="1"/>
    <col min="11526" max="11526" width="14.59765625" style="5" customWidth="1"/>
    <col min="11527" max="11527" width="10.8984375" style="5" customWidth="1"/>
    <col min="11528" max="11528" width="11.796875" style="5" customWidth="1"/>
    <col min="11529" max="11529" width="10.8984375" style="5" customWidth="1"/>
    <col min="11530" max="11530" width="11.796875" style="5" customWidth="1"/>
    <col min="11531" max="11531" width="13.19921875" style="5" customWidth="1"/>
    <col min="11532" max="11535" width="22.19921875" style="5" customWidth="1"/>
    <col min="11536" max="11536" width="5.09765625" style="5" customWidth="1"/>
    <col min="11537" max="11537" width="2.59765625" style="5" customWidth="1"/>
    <col min="11538" max="11776" width="9.69921875" style="5"/>
    <col min="11777" max="11777" width="1.09765625" style="5" customWidth="1"/>
    <col min="11778" max="11778" width="11.3984375" style="5" customWidth="1"/>
    <col min="11779" max="11779" width="9.59765625" style="5" customWidth="1"/>
    <col min="11780" max="11781" width="10.8984375" style="5" customWidth="1"/>
    <col min="11782" max="11782" width="14.59765625" style="5" customWidth="1"/>
    <col min="11783" max="11783" width="10.8984375" style="5" customWidth="1"/>
    <col min="11784" max="11784" width="11.796875" style="5" customWidth="1"/>
    <col min="11785" max="11785" width="10.8984375" style="5" customWidth="1"/>
    <col min="11786" max="11786" width="11.796875" style="5" customWidth="1"/>
    <col min="11787" max="11787" width="13.19921875" style="5" customWidth="1"/>
    <col min="11788" max="11791" width="22.19921875" style="5" customWidth="1"/>
    <col min="11792" max="11792" width="5.09765625" style="5" customWidth="1"/>
    <col min="11793" max="11793" width="2.59765625" style="5" customWidth="1"/>
    <col min="11794" max="12032" width="9.69921875" style="5"/>
    <col min="12033" max="12033" width="1.09765625" style="5" customWidth="1"/>
    <col min="12034" max="12034" width="11.3984375" style="5" customWidth="1"/>
    <col min="12035" max="12035" width="9.59765625" style="5" customWidth="1"/>
    <col min="12036" max="12037" width="10.8984375" style="5" customWidth="1"/>
    <col min="12038" max="12038" width="14.59765625" style="5" customWidth="1"/>
    <col min="12039" max="12039" width="10.8984375" style="5" customWidth="1"/>
    <col min="12040" max="12040" width="11.796875" style="5" customWidth="1"/>
    <col min="12041" max="12041" width="10.8984375" style="5" customWidth="1"/>
    <col min="12042" max="12042" width="11.796875" style="5" customWidth="1"/>
    <col min="12043" max="12043" width="13.19921875" style="5" customWidth="1"/>
    <col min="12044" max="12047" width="22.19921875" style="5" customWidth="1"/>
    <col min="12048" max="12048" width="5.09765625" style="5" customWidth="1"/>
    <col min="12049" max="12049" width="2.59765625" style="5" customWidth="1"/>
    <col min="12050" max="12288" width="9.69921875" style="5"/>
    <col min="12289" max="12289" width="1.09765625" style="5" customWidth="1"/>
    <col min="12290" max="12290" width="11.3984375" style="5" customWidth="1"/>
    <col min="12291" max="12291" width="9.59765625" style="5" customWidth="1"/>
    <col min="12292" max="12293" width="10.8984375" style="5" customWidth="1"/>
    <col min="12294" max="12294" width="14.59765625" style="5" customWidth="1"/>
    <col min="12295" max="12295" width="10.8984375" style="5" customWidth="1"/>
    <col min="12296" max="12296" width="11.796875" style="5" customWidth="1"/>
    <col min="12297" max="12297" width="10.8984375" style="5" customWidth="1"/>
    <col min="12298" max="12298" width="11.796875" style="5" customWidth="1"/>
    <col min="12299" max="12299" width="13.19921875" style="5" customWidth="1"/>
    <col min="12300" max="12303" width="22.19921875" style="5" customWidth="1"/>
    <col min="12304" max="12304" width="5.09765625" style="5" customWidth="1"/>
    <col min="12305" max="12305" width="2.59765625" style="5" customWidth="1"/>
    <col min="12306" max="12544" width="9.69921875" style="5"/>
    <col min="12545" max="12545" width="1.09765625" style="5" customWidth="1"/>
    <col min="12546" max="12546" width="11.3984375" style="5" customWidth="1"/>
    <col min="12547" max="12547" width="9.59765625" style="5" customWidth="1"/>
    <col min="12548" max="12549" width="10.8984375" style="5" customWidth="1"/>
    <col min="12550" max="12550" width="14.59765625" style="5" customWidth="1"/>
    <col min="12551" max="12551" width="10.8984375" style="5" customWidth="1"/>
    <col min="12552" max="12552" width="11.796875" style="5" customWidth="1"/>
    <col min="12553" max="12553" width="10.8984375" style="5" customWidth="1"/>
    <col min="12554" max="12554" width="11.796875" style="5" customWidth="1"/>
    <col min="12555" max="12555" width="13.19921875" style="5" customWidth="1"/>
    <col min="12556" max="12559" width="22.19921875" style="5" customWidth="1"/>
    <col min="12560" max="12560" width="5.09765625" style="5" customWidth="1"/>
    <col min="12561" max="12561" width="2.59765625" style="5" customWidth="1"/>
    <col min="12562" max="12800" width="9.69921875" style="5"/>
    <col min="12801" max="12801" width="1.09765625" style="5" customWidth="1"/>
    <col min="12802" max="12802" width="11.3984375" style="5" customWidth="1"/>
    <col min="12803" max="12803" width="9.59765625" style="5" customWidth="1"/>
    <col min="12804" max="12805" width="10.8984375" style="5" customWidth="1"/>
    <col min="12806" max="12806" width="14.59765625" style="5" customWidth="1"/>
    <col min="12807" max="12807" width="10.8984375" style="5" customWidth="1"/>
    <col min="12808" max="12808" width="11.796875" style="5" customWidth="1"/>
    <col min="12809" max="12809" width="10.8984375" style="5" customWidth="1"/>
    <col min="12810" max="12810" width="11.796875" style="5" customWidth="1"/>
    <col min="12811" max="12811" width="13.19921875" style="5" customWidth="1"/>
    <col min="12812" max="12815" width="22.19921875" style="5" customWidth="1"/>
    <col min="12816" max="12816" width="5.09765625" style="5" customWidth="1"/>
    <col min="12817" max="12817" width="2.59765625" style="5" customWidth="1"/>
    <col min="12818" max="13056" width="9.69921875" style="5"/>
    <col min="13057" max="13057" width="1.09765625" style="5" customWidth="1"/>
    <col min="13058" max="13058" width="11.3984375" style="5" customWidth="1"/>
    <col min="13059" max="13059" width="9.59765625" style="5" customWidth="1"/>
    <col min="13060" max="13061" width="10.8984375" style="5" customWidth="1"/>
    <col min="13062" max="13062" width="14.59765625" style="5" customWidth="1"/>
    <col min="13063" max="13063" width="10.8984375" style="5" customWidth="1"/>
    <col min="13064" max="13064" width="11.796875" style="5" customWidth="1"/>
    <col min="13065" max="13065" width="10.8984375" style="5" customWidth="1"/>
    <col min="13066" max="13066" width="11.796875" style="5" customWidth="1"/>
    <col min="13067" max="13067" width="13.19921875" style="5" customWidth="1"/>
    <col min="13068" max="13071" width="22.19921875" style="5" customWidth="1"/>
    <col min="13072" max="13072" width="5.09765625" style="5" customWidth="1"/>
    <col min="13073" max="13073" width="2.59765625" style="5" customWidth="1"/>
    <col min="13074" max="13312" width="9.69921875" style="5"/>
    <col min="13313" max="13313" width="1.09765625" style="5" customWidth="1"/>
    <col min="13314" max="13314" width="11.3984375" style="5" customWidth="1"/>
    <col min="13315" max="13315" width="9.59765625" style="5" customWidth="1"/>
    <col min="13316" max="13317" width="10.8984375" style="5" customWidth="1"/>
    <col min="13318" max="13318" width="14.59765625" style="5" customWidth="1"/>
    <col min="13319" max="13319" width="10.8984375" style="5" customWidth="1"/>
    <col min="13320" max="13320" width="11.796875" style="5" customWidth="1"/>
    <col min="13321" max="13321" width="10.8984375" style="5" customWidth="1"/>
    <col min="13322" max="13322" width="11.796875" style="5" customWidth="1"/>
    <col min="13323" max="13323" width="13.19921875" style="5" customWidth="1"/>
    <col min="13324" max="13327" width="22.19921875" style="5" customWidth="1"/>
    <col min="13328" max="13328" width="5.09765625" style="5" customWidth="1"/>
    <col min="13329" max="13329" width="2.59765625" style="5" customWidth="1"/>
    <col min="13330" max="13568" width="9.69921875" style="5"/>
    <col min="13569" max="13569" width="1.09765625" style="5" customWidth="1"/>
    <col min="13570" max="13570" width="11.3984375" style="5" customWidth="1"/>
    <col min="13571" max="13571" width="9.59765625" style="5" customWidth="1"/>
    <col min="13572" max="13573" width="10.8984375" style="5" customWidth="1"/>
    <col min="13574" max="13574" width="14.59765625" style="5" customWidth="1"/>
    <col min="13575" max="13575" width="10.8984375" style="5" customWidth="1"/>
    <col min="13576" max="13576" width="11.796875" style="5" customWidth="1"/>
    <col min="13577" max="13577" width="10.8984375" style="5" customWidth="1"/>
    <col min="13578" max="13578" width="11.796875" style="5" customWidth="1"/>
    <col min="13579" max="13579" width="13.19921875" style="5" customWidth="1"/>
    <col min="13580" max="13583" width="22.19921875" style="5" customWidth="1"/>
    <col min="13584" max="13584" width="5.09765625" style="5" customWidth="1"/>
    <col min="13585" max="13585" width="2.59765625" style="5" customWidth="1"/>
    <col min="13586" max="13824" width="9.69921875" style="5"/>
    <col min="13825" max="13825" width="1.09765625" style="5" customWidth="1"/>
    <col min="13826" max="13826" width="11.3984375" style="5" customWidth="1"/>
    <col min="13827" max="13827" width="9.59765625" style="5" customWidth="1"/>
    <col min="13828" max="13829" width="10.8984375" style="5" customWidth="1"/>
    <col min="13830" max="13830" width="14.59765625" style="5" customWidth="1"/>
    <col min="13831" max="13831" width="10.8984375" style="5" customWidth="1"/>
    <col min="13832" max="13832" width="11.796875" style="5" customWidth="1"/>
    <col min="13833" max="13833" width="10.8984375" style="5" customWidth="1"/>
    <col min="13834" max="13834" width="11.796875" style="5" customWidth="1"/>
    <col min="13835" max="13835" width="13.19921875" style="5" customWidth="1"/>
    <col min="13836" max="13839" width="22.19921875" style="5" customWidth="1"/>
    <col min="13840" max="13840" width="5.09765625" style="5" customWidth="1"/>
    <col min="13841" max="13841" width="2.59765625" style="5" customWidth="1"/>
    <col min="13842" max="14080" width="9.69921875" style="5"/>
    <col min="14081" max="14081" width="1.09765625" style="5" customWidth="1"/>
    <col min="14082" max="14082" width="11.3984375" style="5" customWidth="1"/>
    <col min="14083" max="14083" width="9.59765625" style="5" customWidth="1"/>
    <col min="14084" max="14085" width="10.8984375" style="5" customWidth="1"/>
    <col min="14086" max="14086" width="14.59765625" style="5" customWidth="1"/>
    <col min="14087" max="14087" width="10.8984375" style="5" customWidth="1"/>
    <col min="14088" max="14088" width="11.796875" style="5" customWidth="1"/>
    <col min="14089" max="14089" width="10.8984375" style="5" customWidth="1"/>
    <col min="14090" max="14090" width="11.796875" style="5" customWidth="1"/>
    <col min="14091" max="14091" width="13.19921875" style="5" customWidth="1"/>
    <col min="14092" max="14095" width="22.19921875" style="5" customWidth="1"/>
    <col min="14096" max="14096" width="5.09765625" style="5" customWidth="1"/>
    <col min="14097" max="14097" width="2.59765625" style="5" customWidth="1"/>
    <col min="14098" max="14336" width="9.69921875" style="5"/>
    <col min="14337" max="14337" width="1.09765625" style="5" customWidth="1"/>
    <col min="14338" max="14338" width="11.3984375" style="5" customWidth="1"/>
    <col min="14339" max="14339" width="9.59765625" style="5" customWidth="1"/>
    <col min="14340" max="14341" width="10.8984375" style="5" customWidth="1"/>
    <col min="14342" max="14342" width="14.59765625" style="5" customWidth="1"/>
    <col min="14343" max="14343" width="10.8984375" style="5" customWidth="1"/>
    <col min="14344" max="14344" width="11.796875" style="5" customWidth="1"/>
    <col min="14345" max="14345" width="10.8984375" style="5" customWidth="1"/>
    <col min="14346" max="14346" width="11.796875" style="5" customWidth="1"/>
    <col min="14347" max="14347" width="13.19921875" style="5" customWidth="1"/>
    <col min="14348" max="14351" width="22.19921875" style="5" customWidth="1"/>
    <col min="14352" max="14352" width="5.09765625" style="5" customWidth="1"/>
    <col min="14353" max="14353" width="2.59765625" style="5" customWidth="1"/>
    <col min="14354" max="14592" width="9.69921875" style="5"/>
    <col min="14593" max="14593" width="1.09765625" style="5" customWidth="1"/>
    <col min="14594" max="14594" width="11.3984375" style="5" customWidth="1"/>
    <col min="14595" max="14595" width="9.59765625" style="5" customWidth="1"/>
    <col min="14596" max="14597" width="10.8984375" style="5" customWidth="1"/>
    <col min="14598" max="14598" width="14.59765625" style="5" customWidth="1"/>
    <col min="14599" max="14599" width="10.8984375" style="5" customWidth="1"/>
    <col min="14600" max="14600" width="11.796875" style="5" customWidth="1"/>
    <col min="14601" max="14601" width="10.8984375" style="5" customWidth="1"/>
    <col min="14602" max="14602" width="11.796875" style="5" customWidth="1"/>
    <col min="14603" max="14603" width="13.19921875" style="5" customWidth="1"/>
    <col min="14604" max="14607" width="22.19921875" style="5" customWidth="1"/>
    <col min="14608" max="14608" width="5.09765625" style="5" customWidth="1"/>
    <col min="14609" max="14609" width="2.59765625" style="5" customWidth="1"/>
    <col min="14610" max="14848" width="9.69921875" style="5"/>
    <col min="14849" max="14849" width="1.09765625" style="5" customWidth="1"/>
    <col min="14850" max="14850" width="11.3984375" style="5" customWidth="1"/>
    <col min="14851" max="14851" width="9.59765625" style="5" customWidth="1"/>
    <col min="14852" max="14853" width="10.8984375" style="5" customWidth="1"/>
    <col min="14854" max="14854" width="14.59765625" style="5" customWidth="1"/>
    <col min="14855" max="14855" width="10.8984375" style="5" customWidth="1"/>
    <col min="14856" max="14856" width="11.796875" style="5" customWidth="1"/>
    <col min="14857" max="14857" width="10.8984375" style="5" customWidth="1"/>
    <col min="14858" max="14858" width="11.796875" style="5" customWidth="1"/>
    <col min="14859" max="14859" width="13.19921875" style="5" customWidth="1"/>
    <col min="14860" max="14863" width="22.19921875" style="5" customWidth="1"/>
    <col min="14864" max="14864" width="5.09765625" style="5" customWidth="1"/>
    <col min="14865" max="14865" width="2.59765625" style="5" customWidth="1"/>
    <col min="14866" max="15104" width="9.69921875" style="5"/>
    <col min="15105" max="15105" width="1.09765625" style="5" customWidth="1"/>
    <col min="15106" max="15106" width="11.3984375" style="5" customWidth="1"/>
    <col min="15107" max="15107" width="9.59765625" style="5" customWidth="1"/>
    <col min="15108" max="15109" width="10.8984375" style="5" customWidth="1"/>
    <col min="15110" max="15110" width="14.59765625" style="5" customWidth="1"/>
    <col min="15111" max="15111" width="10.8984375" style="5" customWidth="1"/>
    <col min="15112" max="15112" width="11.796875" style="5" customWidth="1"/>
    <col min="15113" max="15113" width="10.8984375" style="5" customWidth="1"/>
    <col min="15114" max="15114" width="11.796875" style="5" customWidth="1"/>
    <col min="15115" max="15115" width="13.19921875" style="5" customWidth="1"/>
    <col min="15116" max="15119" width="22.19921875" style="5" customWidth="1"/>
    <col min="15120" max="15120" width="5.09765625" style="5" customWidth="1"/>
    <col min="15121" max="15121" width="2.59765625" style="5" customWidth="1"/>
    <col min="15122" max="15360" width="9.69921875" style="5"/>
    <col min="15361" max="15361" width="1.09765625" style="5" customWidth="1"/>
    <col min="15362" max="15362" width="11.3984375" style="5" customWidth="1"/>
    <col min="15363" max="15363" width="9.59765625" style="5" customWidth="1"/>
    <col min="15364" max="15365" width="10.8984375" style="5" customWidth="1"/>
    <col min="15366" max="15366" width="14.59765625" style="5" customWidth="1"/>
    <col min="15367" max="15367" width="10.8984375" style="5" customWidth="1"/>
    <col min="15368" max="15368" width="11.796875" style="5" customWidth="1"/>
    <col min="15369" max="15369" width="10.8984375" style="5" customWidth="1"/>
    <col min="15370" max="15370" width="11.796875" style="5" customWidth="1"/>
    <col min="15371" max="15371" width="13.19921875" style="5" customWidth="1"/>
    <col min="15372" max="15375" width="22.19921875" style="5" customWidth="1"/>
    <col min="15376" max="15376" width="5.09765625" style="5" customWidth="1"/>
    <col min="15377" max="15377" width="2.59765625" style="5" customWidth="1"/>
    <col min="15378" max="15616" width="9.69921875" style="5"/>
    <col min="15617" max="15617" width="1.09765625" style="5" customWidth="1"/>
    <col min="15618" max="15618" width="11.3984375" style="5" customWidth="1"/>
    <col min="15619" max="15619" width="9.59765625" style="5" customWidth="1"/>
    <col min="15620" max="15621" width="10.8984375" style="5" customWidth="1"/>
    <col min="15622" max="15622" width="14.59765625" style="5" customWidth="1"/>
    <col min="15623" max="15623" width="10.8984375" style="5" customWidth="1"/>
    <col min="15624" max="15624" width="11.796875" style="5" customWidth="1"/>
    <col min="15625" max="15625" width="10.8984375" style="5" customWidth="1"/>
    <col min="15626" max="15626" width="11.796875" style="5" customWidth="1"/>
    <col min="15627" max="15627" width="13.19921875" style="5" customWidth="1"/>
    <col min="15628" max="15631" width="22.19921875" style="5" customWidth="1"/>
    <col min="15632" max="15632" width="5.09765625" style="5" customWidth="1"/>
    <col min="15633" max="15633" width="2.59765625" style="5" customWidth="1"/>
    <col min="15634" max="15872" width="9.69921875" style="5"/>
    <col min="15873" max="15873" width="1.09765625" style="5" customWidth="1"/>
    <col min="15874" max="15874" width="11.3984375" style="5" customWidth="1"/>
    <col min="15875" max="15875" width="9.59765625" style="5" customWidth="1"/>
    <col min="15876" max="15877" width="10.8984375" style="5" customWidth="1"/>
    <col min="15878" max="15878" width="14.59765625" style="5" customWidth="1"/>
    <col min="15879" max="15879" width="10.8984375" style="5" customWidth="1"/>
    <col min="15880" max="15880" width="11.796875" style="5" customWidth="1"/>
    <col min="15881" max="15881" width="10.8984375" style="5" customWidth="1"/>
    <col min="15882" max="15882" width="11.796875" style="5" customWidth="1"/>
    <col min="15883" max="15883" width="13.19921875" style="5" customWidth="1"/>
    <col min="15884" max="15887" width="22.19921875" style="5" customWidth="1"/>
    <col min="15888" max="15888" width="5.09765625" style="5" customWidth="1"/>
    <col min="15889" max="15889" width="2.59765625" style="5" customWidth="1"/>
    <col min="15890" max="16128" width="9.69921875" style="5"/>
    <col min="16129" max="16129" width="1.09765625" style="5" customWidth="1"/>
    <col min="16130" max="16130" width="11.3984375" style="5" customWidth="1"/>
    <col min="16131" max="16131" width="9.59765625" style="5" customWidth="1"/>
    <col min="16132" max="16133" width="10.8984375" style="5" customWidth="1"/>
    <col min="16134" max="16134" width="14.59765625" style="5" customWidth="1"/>
    <col min="16135" max="16135" width="10.8984375" style="5" customWidth="1"/>
    <col min="16136" max="16136" width="11.796875" style="5" customWidth="1"/>
    <col min="16137" max="16137" width="10.8984375" style="5" customWidth="1"/>
    <col min="16138" max="16138" width="11.796875" style="5" customWidth="1"/>
    <col min="16139" max="16139" width="13.19921875" style="5" customWidth="1"/>
    <col min="16140" max="16143" width="22.19921875" style="5" customWidth="1"/>
    <col min="16144" max="16144" width="5.09765625" style="5" customWidth="1"/>
    <col min="16145" max="16145" width="2.59765625" style="5" customWidth="1"/>
    <col min="16146" max="16384" width="9.69921875" style="5"/>
  </cols>
  <sheetData>
    <row r="1" spans="2:17" ht="24" customHeight="1" thickBot="1">
      <c r="B1" s="135" t="s">
        <v>144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145</v>
      </c>
      <c r="P1" s="4"/>
    </row>
    <row r="2" spans="2:17" ht="20.100000000000001" customHeight="1">
      <c r="B2" s="6"/>
      <c r="C2" s="7"/>
      <c r="D2" s="139" t="s">
        <v>146</v>
      </c>
      <c r="E2" s="140"/>
      <c r="F2" s="140"/>
      <c r="G2" s="140"/>
      <c r="H2" s="140"/>
      <c r="I2" s="159"/>
      <c r="J2" s="160"/>
      <c r="K2" s="155" t="s">
        <v>106</v>
      </c>
      <c r="L2" s="150"/>
      <c r="M2" s="150"/>
      <c r="N2" s="150"/>
      <c r="O2" s="156"/>
      <c r="P2" s="141" t="s">
        <v>3</v>
      </c>
      <c r="Q2" s="8"/>
    </row>
    <row r="3" spans="2:17" ht="20.100000000000001" customHeight="1">
      <c r="B3" s="8"/>
      <c r="C3" s="9"/>
      <c r="D3" s="73" t="s">
        <v>147</v>
      </c>
      <c r="E3" s="164" t="s">
        <v>148</v>
      </c>
      <c r="F3" s="163"/>
      <c r="G3" s="74"/>
      <c r="H3" s="106"/>
      <c r="I3" s="164" t="s">
        <v>93</v>
      </c>
      <c r="J3" s="170"/>
      <c r="K3" s="157"/>
      <c r="L3" s="153"/>
      <c r="M3" s="153"/>
      <c r="N3" s="153"/>
      <c r="O3" s="158"/>
      <c r="P3" s="142"/>
      <c r="Q3" s="8"/>
    </row>
    <row r="4" spans="2:17" ht="20.100000000000001" customHeight="1">
      <c r="B4" s="10" t="s">
        <v>5</v>
      </c>
      <c r="C4" s="9" t="s">
        <v>6</v>
      </c>
      <c r="D4" s="33" t="s">
        <v>149</v>
      </c>
      <c r="E4" s="168"/>
      <c r="F4" s="169"/>
      <c r="G4" s="171" t="s">
        <v>101</v>
      </c>
      <c r="H4" s="172"/>
      <c r="I4" s="152"/>
      <c r="J4" s="154"/>
      <c r="K4" s="173" t="s">
        <v>107</v>
      </c>
      <c r="L4" s="165" t="s">
        <v>15</v>
      </c>
      <c r="M4" s="165" t="s">
        <v>108</v>
      </c>
      <c r="N4" s="165" t="s">
        <v>124</v>
      </c>
      <c r="O4" s="165" t="s">
        <v>110</v>
      </c>
      <c r="P4" s="142"/>
      <c r="Q4" s="8"/>
    </row>
    <row r="5" spans="2:17" ht="20.100000000000001" customHeight="1">
      <c r="B5" s="8"/>
      <c r="C5" s="9"/>
      <c r="D5" s="9" t="s">
        <v>11</v>
      </c>
      <c r="E5" s="9" t="s">
        <v>102</v>
      </c>
      <c r="F5" s="9" t="s">
        <v>15</v>
      </c>
      <c r="G5" s="9" t="s">
        <v>102</v>
      </c>
      <c r="H5" s="21" t="s">
        <v>103</v>
      </c>
      <c r="I5" s="9" t="s">
        <v>104</v>
      </c>
      <c r="J5" s="11" t="s">
        <v>103</v>
      </c>
      <c r="K5" s="174"/>
      <c r="L5" s="166"/>
      <c r="M5" s="166"/>
      <c r="N5" s="167"/>
      <c r="O5" s="167"/>
      <c r="P5" s="142"/>
      <c r="Q5" s="8"/>
    </row>
    <row r="6" spans="2:17" ht="20.100000000000001" customHeight="1">
      <c r="B6" s="13"/>
      <c r="C6" s="14"/>
      <c r="D6" s="14" t="s">
        <v>16</v>
      </c>
      <c r="E6" s="14" t="s">
        <v>16</v>
      </c>
      <c r="F6" s="14" t="s">
        <v>18</v>
      </c>
      <c r="G6" s="14" t="s">
        <v>16</v>
      </c>
      <c r="H6" s="14" t="s">
        <v>18</v>
      </c>
      <c r="I6" s="14" t="s">
        <v>16</v>
      </c>
      <c r="J6" s="15" t="s">
        <v>18</v>
      </c>
      <c r="K6" s="16" t="s">
        <v>16</v>
      </c>
      <c r="L6" s="14" t="s">
        <v>18</v>
      </c>
      <c r="M6" s="14" t="s">
        <v>18</v>
      </c>
      <c r="N6" s="14" t="s">
        <v>18</v>
      </c>
      <c r="O6" s="14" t="s">
        <v>18</v>
      </c>
      <c r="P6" s="142"/>
      <c r="Q6" s="8"/>
    </row>
    <row r="7" spans="2:17" ht="17.100000000000001" customHeight="1">
      <c r="B7" s="8"/>
      <c r="C7" s="9"/>
      <c r="D7" s="17"/>
      <c r="E7" s="17"/>
      <c r="F7" s="17"/>
      <c r="G7" s="17"/>
      <c r="H7" s="17"/>
      <c r="I7" s="17"/>
      <c r="J7" s="18"/>
      <c r="K7" s="19"/>
      <c r="L7" s="17"/>
      <c r="M7" s="17"/>
      <c r="N7" s="17"/>
      <c r="O7" s="17"/>
      <c r="P7" s="142"/>
      <c r="Q7" s="8"/>
    </row>
    <row r="8" spans="2:17" ht="30" customHeight="1">
      <c r="B8" s="10" t="s">
        <v>21</v>
      </c>
      <c r="C8" s="9" t="s">
        <v>22</v>
      </c>
      <c r="D8" s="77">
        <v>0</v>
      </c>
      <c r="E8" s="116">
        <v>136</v>
      </c>
      <c r="F8" s="116">
        <v>2169155</v>
      </c>
      <c r="G8" s="78">
        <v>0</v>
      </c>
      <c r="H8" s="78">
        <v>0</v>
      </c>
      <c r="I8" s="77">
        <v>0</v>
      </c>
      <c r="J8" s="103">
        <v>0</v>
      </c>
      <c r="K8" s="108">
        <v>89955</v>
      </c>
      <c r="L8" s="77">
        <v>1192936709</v>
      </c>
      <c r="M8" s="77">
        <v>941763007</v>
      </c>
      <c r="N8" s="77">
        <v>84860257</v>
      </c>
      <c r="O8" s="77">
        <v>153544008</v>
      </c>
      <c r="P8" s="142"/>
      <c r="Q8" s="8"/>
    </row>
    <row r="9" spans="2:17" ht="30" customHeight="1">
      <c r="B9" s="10" t="s">
        <v>23</v>
      </c>
      <c r="C9" s="9" t="s">
        <v>22</v>
      </c>
      <c r="D9" s="77">
        <v>1</v>
      </c>
      <c r="E9" s="116">
        <v>229</v>
      </c>
      <c r="F9" s="116">
        <v>4634702</v>
      </c>
      <c r="G9" s="78">
        <v>0</v>
      </c>
      <c r="H9" s="78">
        <v>0</v>
      </c>
      <c r="I9" s="77">
        <v>0</v>
      </c>
      <c r="J9" s="103">
        <v>0</v>
      </c>
      <c r="K9" s="108">
        <v>90049</v>
      </c>
      <c r="L9" s="77">
        <v>1195402256</v>
      </c>
      <c r="M9" s="77">
        <v>953494798</v>
      </c>
      <c r="N9" s="77">
        <v>94023286</v>
      </c>
      <c r="O9" s="77">
        <v>147884172</v>
      </c>
      <c r="P9" s="142"/>
      <c r="Q9" s="8"/>
    </row>
    <row r="10" spans="2:17" ht="30" customHeight="1">
      <c r="B10" s="10" t="s">
        <v>24</v>
      </c>
      <c r="C10" s="9" t="s">
        <v>22</v>
      </c>
      <c r="D10" s="38">
        <f>SUM(D11:D12)</f>
        <v>1</v>
      </c>
      <c r="E10" s="79">
        <f t="shared" ref="E10:O10" si="0">SUM(E11:E12)</f>
        <v>202</v>
      </c>
      <c r="F10" s="79">
        <f t="shared" si="0"/>
        <v>4751461</v>
      </c>
      <c r="G10" s="38">
        <f t="shared" si="0"/>
        <v>2</v>
      </c>
      <c r="H10" s="38">
        <f t="shared" si="0"/>
        <v>297112</v>
      </c>
      <c r="I10" s="85">
        <f t="shared" si="0"/>
        <v>0</v>
      </c>
      <c r="J10" s="39">
        <f t="shared" si="0"/>
        <v>0</v>
      </c>
      <c r="K10" s="80">
        <f t="shared" si="0"/>
        <v>79515</v>
      </c>
      <c r="L10" s="38">
        <f t="shared" si="0"/>
        <v>1007670108</v>
      </c>
      <c r="M10" s="38">
        <f t="shared" si="0"/>
        <v>803329965</v>
      </c>
      <c r="N10" s="38">
        <f t="shared" si="0"/>
        <v>77517007</v>
      </c>
      <c r="O10" s="38">
        <f t="shared" si="0"/>
        <v>126823136</v>
      </c>
      <c r="P10" s="142"/>
      <c r="Q10" s="8"/>
    </row>
    <row r="11" spans="2:17" ht="30" customHeight="1">
      <c r="B11" s="10" t="s">
        <v>115</v>
      </c>
      <c r="C11" s="9" t="s">
        <v>26</v>
      </c>
      <c r="D11" s="38">
        <f t="shared" ref="D11:N11" si="1">SUM(D13:D32)</f>
        <v>1</v>
      </c>
      <c r="E11" s="79">
        <f t="shared" si="1"/>
        <v>193</v>
      </c>
      <c r="F11" s="79">
        <f t="shared" si="1"/>
        <v>4560989</v>
      </c>
      <c r="G11" s="38">
        <f>SUM(G13:G32)</f>
        <v>2</v>
      </c>
      <c r="H11" s="38">
        <f>SUM(H13:H32)</f>
        <v>297112</v>
      </c>
      <c r="I11" s="85">
        <f t="shared" si="1"/>
        <v>0</v>
      </c>
      <c r="J11" s="39">
        <f t="shared" si="1"/>
        <v>0</v>
      </c>
      <c r="K11" s="80">
        <f t="shared" si="1"/>
        <v>69520</v>
      </c>
      <c r="L11" s="38">
        <f t="shared" si="1"/>
        <v>905462848</v>
      </c>
      <c r="M11" s="38">
        <f t="shared" si="1"/>
        <v>721775203</v>
      </c>
      <c r="N11" s="38">
        <f t="shared" si="1"/>
        <v>72201540</v>
      </c>
      <c r="O11" s="38">
        <f>SUM(O13:O32)</f>
        <v>111486105</v>
      </c>
      <c r="P11" s="142"/>
      <c r="Q11" s="8"/>
    </row>
    <row r="12" spans="2:17" ht="30" customHeight="1">
      <c r="B12" s="16" t="s">
        <v>27</v>
      </c>
      <c r="C12" s="14" t="s">
        <v>26</v>
      </c>
      <c r="D12" s="82">
        <f>SUM(D33:D35)</f>
        <v>0</v>
      </c>
      <c r="E12" s="136">
        <f t="shared" ref="E12:O12" si="2">SUM(E33:E35)</f>
        <v>9</v>
      </c>
      <c r="F12" s="136">
        <f t="shared" si="2"/>
        <v>190472</v>
      </c>
      <c r="G12" s="42">
        <f>SUM(G33:G35)</f>
        <v>0</v>
      </c>
      <c r="H12" s="42">
        <f>SUM(H33:H35)</f>
        <v>0</v>
      </c>
      <c r="I12" s="82">
        <f t="shared" si="2"/>
        <v>0</v>
      </c>
      <c r="J12" s="83">
        <f t="shared" si="2"/>
        <v>0</v>
      </c>
      <c r="K12" s="109">
        <f t="shared" si="2"/>
        <v>9995</v>
      </c>
      <c r="L12" s="42">
        <f t="shared" si="2"/>
        <v>102207260</v>
      </c>
      <c r="M12" s="42">
        <f t="shared" si="2"/>
        <v>81554762</v>
      </c>
      <c r="N12" s="42">
        <f t="shared" si="2"/>
        <v>5315467</v>
      </c>
      <c r="O12" s="42">
        <f t="shared" si="2"/>
        <v>15337031</v>
      </c>
      <c r="P12" s="143"/>
      <c r="Q12" s="8"/>
    </row>
    <row r="13" spans="2:17" ht="30" customHeight="1">
      <c r="B13" s="20">
        <v>41001</v>
      </c>
      <c r="C13" s="21" t="s">
        <v>28</v>
      </c>
      <c r="D13" s="45">
        <v>0</v>
      </c>
      <c r="E13" s="87">
        <v>54</v>
      </c>
      <c r="F13" s="87">
        <v>1320726</v>
      </c>
      <c r="G13" s="45">
        <v>1</v>
      </c>
      <c r="H13" s="45">
        <v>292242</v>
      </c>
      <c r="I13" s="46">
        <v>0</v>
      </c>
      <c r="J13" s="47">
        <v>0</v>
      </c>
      <c r="K13" s="123">
        <f>SUM('９表１５'!M13+D13+E13+'９表１６'!I13)</f>
        <v>21060</v>
      </c>
      <c r="L13" s="95">
        <f>SUM('９表１５'!O13+F13+'９表１６'!J13)</f>
        <v>253899364</v>
      </c>
      <c r="M13" s="46">
        <v>202521551</v>
      </c>
      <c r="N13" s="45">
        <v>17783850</v>
      </c>
      <c r="O13" s="46">
        <v>33593963</v>
      </c>
      <c r="P13" s="22" t="s">
        <v>29</v>
      </c>
      <c r="Q13" s="8"/>
    </row>
    <row r="14" spans="2:17" ht="30" customHeight="1">
      <c r="B14" s="8">
        <v>41002</v>
      </c>
      <c r="C14" s="23" t="s">
        <v>30</v>
      </c>
      <c r="D14" s="37">
        <v>0</v>
      </c>
      <c r="E14" s="88">
        <v>36</v>
      </c>
      <c r="F14" s="88">
        <v>884168</v>
      </c>
      <c r="G14" s="37">
        <v>0</v>
      </c>
      <c r="H14" s="37">
        <v>0</v>
      </c>
      <c r="I14" s="52">
        <v>0</v>
      </c>
      <c r="J14" s="18">
        <v>0</v>
      </c>
      <c r="K14" s="110">
        <f>SUM('９表１５'!M14+D14+E14+'９表１６'!I14)</f>
        <v>10834</v>
      </c>
      <c r="L14" s="96">
        <f>SUM('９表１５'!O14+F14+'９表１６'!J14)</f>
        <v>144787956</v>
      </c>
      <c r="M14" s="52">
        <v>115492848</v>
      </c>
      <c r="N14" s="37">
        <v>13553957</v>
      </c>
      <c r="O14" s="52">
        <v>15741151</v>
      </c>
      <c r="P14" s="22" t="s">
        <v>31</v>
      </c>
      <c r="Q14" s="8"/>
    </row>
    <row r="15" spans="2:17" ht="30" customHeight="1">
      <c r="B15" s="8">
        <v>41003</v>
      </c>
      <c r="C15" s="23" t="s">
        <v>32</v>
      </c>
      <c r="D15" s="37">
        <v>0</v>
      </c>
      <c r="E15" s="88">
        <v>9</v>
      </c>
      <c r="F15" s="88">
        <v>89700</v>
      </c>
      <c r="G15" s="37">
        <v>0</v>
      </c>
      <c r="H15" s="37">
        <v>0</v>
      </c>
      <c r="I15" s="52">
        <v>0</v>
      </c>
      <c r="J15" s="18">
        <v>0</v>
      </c>
      <c r="K15" s="126">
        <f>SUM('９表１５'!M15+D15+E15+'９表１６'!I15)</f>
        <v>4197</v>
      </c>
      <c r="L15" s="96">
        <f>SUM('９表１５'!O15+F15+'９表１６'!J15)</f>
        <v>50872986</v>
      </c>
      <c r="M15" s="52">
        <v>40562806</v>
      </c>
      <c r="N15" s="37">
        <v>3585023</v>
      </c>
      <c r="O15" s="52">
        <v>6725157</v>
      </c>
      <c r="P15" s="22" t="s">
        <v>33</v>
      </c>
      <c r="Q15" s="8"/>
    </row>
    <row r="16" spans="2:17" ht="30" customHeight="1">
      <c r="B16" s="8">
        <v>41004</v>
      </c>
      <c r="C16" s="23" t="s">
        <v>34</v>
      </c>
      <c r="D16" s="37">
        <v>0</v>
      </c>
      <c r="E16" s="88">
        <v>5</v>
      </c>
      <c r="F16" s="88">
        <v>122153</v>
      </c>
      <c r="G16" s="37">
        <v>0</v>
      </c>
      <c r="H16" s="37">
        <v>0</v>
      </c>
      <c r="I16" s="52">
        <v>0</v>
      </c>
      <c r="J16" s="18">
        <v>0</v>
      </c>
      <c r="K16" s="110">
        <f>SUM('９表１５'!M16+D16+E16+'９表１６'!I16)</f>
        <v>1148</v>
      </c>
      <c r="L16" s="96">
        <f>SUM('９表１５'!O16+F16+'９表１６'!J16)</f>
        <v>10001777</v>
      </c>
      <c r="M16" s="52">
        <v>7992291</v>
      </c>
      <c r="N16" s="37">
        <v>497349</v>
      </c>
      <c r="O16" s="52">
        <v>1512137</v>
      </c>
      <c r="P16" s="22" t="s">
        <v>35</v>
      </c>
      <c r="Q16" s="8"/>
    </row>
    <row r="17" spans="2:17" ht="30" customHeight="1">
      <c r="B17" s="8">
        <v>41005</v>
      </c>
      <c r="C17" s="23" t="s">
        <v>36</v>
      </c>
      <c r="D17" s="37">
        <v>0</v>
      </c>
      <c r="E17" s="88">
        <v>4</v>
      </c>
      <c r="F17" s="88">
        <v>86561</v>
      </c>
      <c r="G17" s="37">
        <v>0</v>
      </c>
      <c r="H17" s="37">
        <v>0</v>
      </c>
      <c r="I17" s="52">
        <v>0</v>
      </c>
      <c r="J17" s="18">
        <v>0</v>
      </c>
      <c r="K17" s="126">
        <f>SUM('９表１５'!M17+D17+E17+'９表１６'!I17)</f>
        <v>4600</v>
      </c>
      <c r="L17" s="96">
        <f>SUM('９表１５'!O17+F17+'９表１６'!J17)</f>
        <v>49753029</v>
      </c>
      <c r="M17" s="52">
        <v>39716492</v>
      </c>
      <c r="N17" s="37">
        <v>1805105</v>
      </c>
      <c r="O17" s="52">
        <v>8231432</v>
      </c>
      <c r="P17" s="22" t="s">
        <v>37</v>
      </c>
      <c r="Q17" s="8"/>
    </row>
    <row r="18" spans="2:17" ht="30" customHeight="1">
      <c r="B18" s="8">
        <v>41006</v>
      </c>
      <c r="C18" s="23" t="s">
        <v>38</v>
      </c>
      <c r="D18" s="37">
        <v>0</v>
      </c>
      <c r="E18" s="88">
        <v>7</v>
      </c>
      <c r="F18" s="88">
        <v>185127</v>
      </c>
      <c r="G18" s="37">
        <v>0</v>
      </c>
      <c r="H18" s="37">
        <v>0</v>
      </c>
      <c r="I18" s="52">
        <v>0</v>
      </c>
      <c r="J18" s="18">
        <v>0</v>
      </c>
      <c r="K18" s="126">
        <f>SUM('９表１５'!M18+D18+E18+'９表１６'!I18)</f>
        <v>4316</v>
      </c>
      <c r="L18" s="96">
        <f>SUM('９表１５'!O18+F18+'９表１６'!J18)</f>
        <v>50185335</v>
      </c>
      <c r="M18" s="52">
        <v>40028113</v>
      </c>
      <c r="N18" s="37">
        <v>3555774</v>
      </c>
      <c r="O18" s="52">
        <v>6601448</v>
      </c>
      <c r="P18" s="22" t="s">
        <v>39</v>
      </c>
      <c r="Q18" s="8"/>
    </row>
    <row r="19" spans="2:17" ht="30" customHeight="1">
      <c r="B19" s="8">
        <v>41007</v>
      </c>
      <c r="C19" s="9" t="s">
        <v>40</v>
      </c>
      <c r="D19" s="37">
        <v>1</v>
      </c>
      <c r="E19" s="88">
        <v>14</v>
      </c>
      <c r="F19" s="88">
        <v>127114</v>
      </c>
      <c r="G19" s="37">
        <v>1</v>
      </c>
      <c r="H19" s="37">
        <v>4870</v>
      </c>
      <c r="I19" s="52">
        <v>0</v>
      </c>
      <c r="J19" s="18">
        <v>0</v>
      </c>
      <c r="K19" s="126">
        <f>SUM('９表１５'!M19+D19+E19+'９表１６'!I19)</f>
        <v>3943</v>
      </c>
      <c r="L19" s="96">
        <f>SUM('９表１５'!O19+F19+'９表１６'!J19)</f>
        <v>47815530</v>
      </c>
      <c r="M19" s="52">
        <v>37777421</v>
      </c>
      <c r="N19" s="37">
        <v>2660276</v>
      </c>
      <c r="O19" s="52">
        <v>7377833</v>
      </c>
      <c r="P19" s="22" t="s">
        <v>41</v>
      </c>
      <c r="Q19" s="8"/>
    </row>
    <row r="20" spans="2:17" ht="30" customHeight="1">
      <c r="B20" s="8">
        <v>41025</v>
      </c>
      <c r="C20" s="23" t="s">
        <v>116</v>
      </c>
      <c r="D20" s="37">
        <v>0</v>
      </c>
      <c r="E20" s="88">
        <v>8</v>
      </c>
      <c r="F20" s="88">
        <v>116808</v>
      </c>
      <c r="G20" s="37">
        <v>0</v>
      </c>
      <c r="H20" s="37">
        <v>0</v>
      </c>
      <c r="I20" s="52">
        <v>0</v>
      </c>
      <c r="J20" s="18">
        <v>0</v>
      </c>
      <c r="K20" s="126">
        <f>SUM('９表１５'!M20+D20+E20+'９表１６'!I20)</f>
        <v>2953</v>
      </c>
      <c r="L20" s="96">
        <f>SUM('９表１５'!O20+F20+'９表１６'!J20)</f>
        <v>46701254</v>
      </c>
      <c r="M20" s="52">
        <v>37231718</v>
      </c>
      <c r="N20" s="37">
        <v>4294494</v>
      </c>
      <c r="O20" s="52">
        <v>5175042</v>
      </c>
      <c r="P20" s="22" t="s">
        <v>43</v>
      </c>
      <c r="Q20" s="8"/>
    </row>
    <row r="21" spans="2:17" ht="30" customHeight="1">
      <c r="B21" s="8">
        <v>41048</v>
      </c>
      <c r="C21" s="23" t="s">
        <v>117</v>
      </c>
      <c r="D21" s="37">
        <v>0</v>
      </c>
      <c r="E21" s="88">
        <v>23</v>
      </c>
      <c r="F21" s="88">
        <v>1018940</v>
      </c>
      <c r="G21" s="37">
        <v>0</v>
      </c>
      <c r="H21" s="37">
        <v>0</v>
      </c>
      <c r="I21" s="52">
        <v>0</v>
      </c>
      <c r="J21" s="18">
        <v>0</v>
      </c>
      <c r="K21" s="126">
        <f>SUM('９表１５'!M21+D21+E21+'９表１６'!I21)</f>
        <v>2279</v>
      </c>
      <c r="L21" s="96">
        <f>SUM('９表１５'!O21+F21+'９表１６'!J21)</f>
        <v>40408132</v>
      </c>
      <c r="M21" s="52">
        <v>32288368</v>
      </c>
      <c r="N21" s="37">
        <v>4354368</v>
      </c>
      <c r="O21" s="52">
        <v>3765396</v>
      </c>
      <c r="P21" s="22" t="s">
        <v>45</v>
      </c>
      <c r="Q21" s="8"/>
    </row>
    <row r="22" spans="2:17" ht="30" customHeight="1">
      <c r="B22" s="8">
        <v>41014</v>
      </c>
      <c r="C22" s="23" t="s">
        <v>118</v>
      </c>
      <c r="D22" s="37">
        <v>0</v>
      </c>
      <c r="E22" s="88">
        <v>13</v>
      </c>
      <c r="F22" s="88">
        <v>163878</v>
      </c>
      <c r="G22" s="37">
        <v>0</v>
      </c>
      <c r="H22" s="37">
        <v>0</v>
      </c>
      <c r="I22" s="52">
        <v>0</v>
      </c>
      <c r="J22" s="18">
        <v>0</v>
      </c>
      <c r="K22" s="126">
        <f>SUM('９表１５'!M22+D22+E22+'９表１６'!I22)</f>
        <v>2084</v>
      </c>
      <c r="L22" s="96">
        <f>SUM('９表１５'!O22+F22+'９表１６'!J22)</f>
        <v>72693994</v>
      </c>
      <c r="M22" s="52">
        <v>57915970</v>
      </c>
      <c r="N22" s="37">
        <v>10674618</v>
      </c>
      <c r="O22" s="52">
        <v>4103406</v>
      </c>
      <c r="P22" s="22" t="s">
        <v>47</v>
      </c>
      <c r="Q22" s="8"/>
    </row>
    <row r="23" spans="2:17" ht="30" customHeight="1">
      <c r="B23" s="8">
        <v>41016</v>
      </c>
      <c r="C23" s="23" t="s">
        <v>119</v>
      </c>
      <c r="D23" s="37">
        <v>0</v>
      </c>
      <c r="E23" s="88">
        <v>8</v>
      </c>
      <c r="F23" s="88">
        <v>77550</v>
      </c>
      <c r="G23" s="37">
        <v>0</v>
      </c>
      <c r="H23" s="52">
        <v>0</v>
      </c>
      <c r="I23" s="52">
        <v>0</v>
      </c>
      <c r="J23" s="18">
        <v>0</v>
      </c>
      <c r="K23" s="126">
        <f>SUM('９表１５'!M23+D23+E23+'９表１６'!I23)</f>
        <v>1013</v>
      </c>
      <c r="L23" s="96">
        <f>SUM('９表１５'!O23+F23+'９表１６'!J23)</f>
        <v>11978710</v>
      </c>
      <c r="M23" s="52">
        <v>9542630</v>
      </c>
      <c r="N23" s="37">
        <v>1083102</v>
      </c>
      <c r="O23" s="52">
        <v>1352978</v>
      </c>
      <c r="P23" s="22" t="s">
        <v>49</v>
      </c>
      <c r="Q23" s="8"/>
    </row>
    <row r="24" spans="2:17" ht="30" customHeight="1">
      <c r="B24" s="8">
        <v>41020</v>
      </c>
      <c r="C24" s="9" t="s">
        <v>50</v>
      </c>
      <c r="D24" s="37">
        <v>0</v>
      </c>
      <c r="E24" s="89">
        <v>2</v>
      </c>
      <c r="F24" s="89">
        <v>113301</v>
      </c>
      <c r="G24" s="37">
        <v>0</v>
      </c>
      <c r="H24" s="52">
        <v>0</v>
      </c>
      <c r="I24" s="52">
        <v>0</v>
      </c>
      <c r="J24" s="18">
        <v>0</v>
      </c>
      <c r="K24" s="110">
        <f>SUM('９表１５'!M24+D24+E24+'９表１６'!I24)</f>
        <v>947</v>
      </c>
      <c r="L24" s="96">
        <f>SUM('９表１５'!O24+F24+'９表１６'!J24)</f>
        <v>14824286</v>
      </c>
      <c r="M24" s="52">
        <v>11692465</v>
      </c>
      <c r="N24" s="52">
        <v>727109</v>
      </c>
      <c r="O24" s="52">
        <v>2404712</v>
      </c>
      <c r="P24" s="22" t="s">
        <v>51</v>
      </c>
      <c r="Q24" s="8"/>
    </row>
    <row r="25" spans="2:17" ht="30" customHeight="1">
      <c r="B25" s="8">
        <v>41024</v>
      </c>
      <c r="C25" s="23" t="s">
        <v>52</v>
      </c>
      <c r="D25" s="37">
        <v>0</v>
      </c>
      <c r="E25" s="89">
        <v>1</v>
      </c>
      <c r="F25" s="89">
        <v>20000</v>
      </c>
      <c r="G25" s="37">
        <v>0</v>
      </c>
      <c r="H25" s="52">
        <v>0</v>
      </c>
      <c r="I25" s="52">
        <v>0</v>
      </c>
      <c r="J25" s="18">
        <v>0</v>
      </c>
      <c r="K25" s="110">
        <f>SUM('９表１５'!M25+D25+E25+'９表１６'!I25)</f>
        <v>754</v>
      </c>
      <c r="L25" s="96">
        <f>SUM('９表１５'!O25+F25+'９表１６'!J25)</f>
        <v>9677800</v>
      </c>
      <c r="M25" s="52">
        <v>7720838</v>
      </c>
      <c r="N25" s="52">
        <v>453812</v>
      </c>
      <c r="O25" s="52">
        <v>1503150</v>
      </c>
      <c r="P25" s="22" t="s">
        <v>53</v>
      </c>
      <c r="Q25" s="8"/>
    </row>
    <row r="26" spans="2:17" ht="30" customHeight="1">
      <c r="B26" s="8">
        <v>41021</v>
      </c>
      <c r="C26" s="23" t="s">
        <v>120</v>
      </c>
      <c r="D26" s="37">
        <v>0</v>
      </c>
      <c r="E26" s="89">
        <v>2</v>
      </c>
      <c r="F26" s="89">
        <v>12485</v>
      </c>
      <c r="G26" s="37">
        <v>0</v>
      </c>
      <c r="H26" s="52">
        <v>0</v>
      </c>
      <c r="I26" s="52">
        <v>0</v>
      </c>
      <c r="J26" s="18">
        <v>0</v>
      </c>
      <c r="K26" s="110">
        <f>SUM('９表１５'!M26+D26+E26+'９表１６'!I26)</f>
        <v>1640</v>
      </c>
      <c r="L26" s="96">
        <f>SUM('９表１５'!O26+F26+'９表１６'!J26)</f>
        <v>20438755</v>
      </c>
      <c r="M26" s="52">
        <v>16274880</v>
      </c>
      <c r="N26" s="52">
        <v>1332346</v>
      </c>
      <c r="O26" s="52">
        <v>2831529</v>
      </c>
      <c r="P26" s="22" t="s">
        <v>55</v>
      </c>
      <c r="Q26" s="8"/>
    </row>
    <row r="27" spans="2:17" ht="30" customHeight="1">
      <c r="B27" s="8">
        <v>41035</v>
      </c>
      <c r="C27" s="23" t="s">
        <v>56</v>
      </c>
      <c r="D27" s="37">
        <v>0</v>
      </c>
      <c r="E27" s="89">
        <v>1</v>
      </c>
      <c r="F27" s="89">
        <v>6100</v>
      </c>
      <c r="G27" s="37">
        <v>0</v>
      </c>
      <c r="H27" s="52">
        <v>0</v>
      </c>
      <c r="I27" s="52">
        <v>0</v>
      </c>
      <c r="J27" s="18">
        <v>0</v>
      </c>
      <c r="K27" s="110">
        <f>SUM('９表１５'!M27+D27+E27+'９表１６'!I27)</f>
        <v>750</v>
      </c>
      <c r="L27" s="96">
        <f>SUM('９表１５'!O27+F27+'９表１６'!J27)</f>
        <v>8786698</v>
      </c>
      <c r="M27" s="52">
        <v>7020120</v>
      </c>
      <c r="N27" s="52">
        <v>484757</v>
      </c>
      <c r="O27" s="52">
        <v>1281821</v>
      </c>
      <c r="P27" s="22" t="s">
        <v>57</v>
      </c>
      <c r="Q27" s="8"/>
    </row>
    <row r="28" spans="2:17" ht="30" customHeight="1">
      <c r="B28" s="8">
        <v>41038</v>
      </c>
      <c r="C28" s="23" t="s">
        <v>58</v>
      </c>
      <c r="D28" s="37">
        <v>0</v>
      </c>
      <c r="E28" s="89">
        <v>-6</v>
      </c>
      <c r="F28" s="89">
        <v>-17890</v>
      </c>
      <c r="G28" s="37">
        <v>0</v>
      </c>
      <c r="H28" s="52">
        <v>0</v>
      </c>
      <c r="I28" s="52">
        <v>0</v>
      </c>
      <c r="J28" s="18">
        <v>0</v>
      </c>
      <c r="K28" s="110">
        <f>SUM('９表１５'!M28+D28+E28+'９表１６'!I28)</f>
        <v>1182</v>
      </c>
      <c r="L28" s="96">
        <f>SUM('９表１５'!O28+F28+'９表１６'!J28)</f>
        <v>9865460</v>
      </c>
      <c r="M28" s="52">
        <v>7884660</v>
      </c>
      <c r="N28" s="52">
        <v>704640</v>
      </c>
      <c r="O28" s="52">
        <v>1276160</v>
      </c>
      <c r="P28" s="22" t="s">
        <v>59</v>
      </c>
      <c r="Q28" s="8"/>
    </row>
    <row r="29" spans="2:17" ht="30" customHeight="1">
      <c r="B29" s="8">
        <v>41042</v>
      </c>
      <c r="C29" s="23" t="s">
        <v>60</v>
      </c>
      <c r="D29" s="37">
        <v>0</v>
      </c>
      <c r="E29" s="89">
        <v>0</v>
      </c>
      <c r="F29" s="89">
        <v>0</v>
      </c>
      <c r="G29" s="37">
        <v>0</v>
      </c>
      <c r="H29" s="52">
        <v>0</v>
      </c>
      <c r="I29" s="52">
        <v>0</v>
      </c>
      <c r="J29" s="18">
        <v>0</v>
      </c>
      <c r="K29" s="110">
        <f>SUM('９表１５'!M29+D29+E29+'９表１６'!I29)</f>
        <v>364</v>
      </c>
      <c r="L29" s="96">
        <f>SUM('９表１５'!O29+F29+'９表１６'!J29)</f>
        <v>3398220</v>
      </c>
      <c r="M29" s="52">
        <v>2718576</v>
      </c>
      <c r="N29" s="52">
        <v>143886</v>
      </c>
      <c r="O29" s="52">
        <v>535758</v>
      </c>
      <c r="P29" s="22" t="s">
        <v>61</v>
      </c>
      <c r="Q29" s="8"/>
    </row>
    <row r="30" spans="2:17" ht="30" customHeight="1">
      <c r="B30" s="8">
        <v>41043</v>
      </c>
      <c r="C30" s="9" t="s">
        <v>62</v>
      </c>
      <c r="D30" s="37">
        <v>0</v>
      </c>
      <c r="E30" s="89">
        <v>0</v>
      </c>
      <c r="F30" s="89">
        <v>0</v>
      </c>
      <c r="G30" s="37">
        <v>0</v>
      </c>
      <c r="H30" s="52">
        <v>0</v>
      </c>
      <c r="I30" s="52">
        <v>0</v>
      </c>
      <c r="J30" s="18">
        <v>0</v>
      </c>
      <c r="K30" s="110">
        <f>SUM('９表１５'!M30+D30+E30+'９表１６'!I30)</f>
        <v>964</v>
      </c>
      <c r="L30" s="96">
        <f>SUM('９表１５'!O30+F30+'９表１６'!J30)</f>
        <v>10837950</v>
      </c>
      <c r="M30" s="52">
        <v>8645366</v>
      </c>
      <c r="N30" s="52">
        <v>789462</v>
      </c>
      <c r="O30" s="52">
        <v>1403122</v>
      </c>
      <c r="P30" s="22" t="s">
        <v>63</v>
      </c>
      <c r="Q30" s="8"/>
    </row>
    <row r="31" spans="2:17" ht="30" customHeight="1">
      <c r="B31" s="8">
        <v>41044</v>
      </c>
      <c r="C31" s="23" t="s">
        <v>64</v>
      </c>
      <c r="D31" s="37">
        <v>0</v>
      </c>
      <c r="E31" s="89">
        <v>11</v>
      </c>
      <c r="F31" s="89">
        <v>198421</v>
      </c>
      <c r="G31" s="37">
        <v>0</v>
      </c>
      <c r="H31" s="37">
        <v>0</v>
      </c>
      <c r="I31" s="52">
        <v>0</v>
      </c>
      <c r="J31" s="18">
        <v>0</v>
      </c>
      <c r="K31" s="110">
        <f>SUM('９表１５'!M31+D31+E31+'９表１６'!I31)</f>
        <v>3195</v>
      </c>
      <c r="L31" s="96">
        <f>SUM('９表１５'!O31+F31+'９表１６'!J31)</f>
        <v>35860019</v>
      </c>
      <c r="M31" s="52">
        <v>28638109</v>
      </c>
      <c r="N31" s="52">
        <v>2660913</v>
      </c>
      <c r="O31" s="52">
        <v>4560997</v>
      </c>
      <c r="P31" s="22" t="s">
        <v>65</v>
      </c>
      <c r="Q31" s="8"/>
    </row>
    <row r="32" spans="2:17" ht="30" customHeight="1">
      <c r="B32" s="24">
        <v>41047</v>
      </c>
      <c r="C32" s="90" t="s">
        <v>66</v>
      </c>
      <c r="D32" s="56">
        <v>0</v>
      </c>
      <c r="E32" s="89">
        <v>1</v>
      </c>
      <c r="F32" s="89">
        <v>35847</v>
      </c>
      <c r="G32" s="52">
        <v>0</v>
      </c>
      <c r="H32" s="37">
        <v>0</v>
      </c>
      <c r="I32" s="52">
        <v>0</v>
      </c>
      <c r="J32" s="57">
        <v>0</v>
      </c>
      <c r="K32" s="111">
        <f>SUM('９表１５'!M32+D32+E32+'９表１６'!I32)</f>
        <v>1297</v>
      </c>
      <c r="L32" s="98">
        <f>SUM('９表１５'!O32+F32+'９表１６'!J32)</f>
        <v>12675593</v>
      </c>
      <c r="M32" s="52">
        <v>10109981</v>
      </c>
      <c r="N32" s="56">
        <v>1056699</v>
      </c>
      <c r="O32" s="52">
        <v>1508913</v>
      </c>
      <c r="P32" s="26" t="s">
        <v>67</v>
      </c>
      <c r="Q32" s="8"/>
    </row>
    <row r="33" spans="2:17" ht="30" customHeight="1">
      <c r="B33" s="8">
        <v>41301</v>
      </c>
      <c r="C33" s="27" t="s">
        <v>68</v>
      </c>
      <c r="D33" s="61">
        <v>0</v>
      </c>
      <c r="E33" s="92">
        <v>0</v>
      </c>
      <c r="F33" s="92">
        <v>0</v>
      </c>
      <c r="G33" s="61">
        <v>0</v>
      </c>
      <c r="H33" s="61">
        <v>0</v>
      </c>
      <c r="I33" s="61">
        <v>0</v>
      </c>
      <c r="J33" s="62">
        <v>0</v>
      </c>
      <c r="K33" s="112">
        <f>SUM('９表１５'!M33+D33+E33+'９表１６'!I33)</f>
        <v>618</v>
      </c>
      <c r="L33" s="96">
        <f>SUM('９表１５'!O33+F33+'９表１６'!J33)</f>
        <v>4616170</v>
      </c>
      <c r="M33" s="61">
        <v>3692580</v>
      </c>
      <c r="N33" s="52">
        <v>216858</v>
      </c>
      <c r="O33" s="61">
        <v>706732</v>
      </c>
      <c r="P33" s="11" t="s">
        <v>69</v>
      </c>
      <c r="Q33" s="8"/>
    </row>
    <row r="34" spans="2:17" ht="30" customHeight="1">
      <c r="B34" s="8">
        <v>41302</v>
      </c>
      <c r="C34" s="23" t="s">
        <v>70</v>
      </c>
      <c r="D34" s="37">
        <v>0</v>
      </c>
      <c r="E34" s="89">
        <v>2</v>
      </c>
      <c r="F34" s="89">
        <v>4325</v>
      </c>
      <c r="G34" s="37">
        <v>0</v>
      </c>
      <c r="H34" s="37">
        <v>0</v>
      </c>
      <c r="I34" s="52">
        <v>0</v>
      </c>
      <c r="J34" s="18">
        <v>0</v>
      </c>
      <c r="K34" s="110">
        <f>SUM('９表１５'!M34+D34+E34+'９表１６'!I34)</f>
        <v>1407</v>
      </c>
      <c r="L34" s="96">
        <f>SUM('９表１５'!O34+F34+'９表１６'!J34)</f>
        <v>11448245</v>
      </c>
      <c r="M34" s="52">
        <v>9135356</v>
      </c>
      <c r="N34" s="52">
        <v>449505</v>
      </c>
      <c r="O34" s="52">
        <v>1863384</v>
      </c>
      <c r="P34" s="11" t="s">
        <v>71</v>
      </c>
      <c r="Q34" s="8"/>
    </row>
    <row r="35" spans="2:17" ht="30" customHeight="1" thickBot="1">
      <c r="B35" s="28">
        <v>41303</v>
      </c>
      <c r="C35" s="64" t="s">
        <v>72</v>
      </c>
      <c r="D35" s="65">
        <v>0</v>
      </c>
      <c r="E35" s="138">
        <v>7</v>
      </c>
      <c r="F35" s="138">
        <v>186147</v>
      </c>
      <c r="G35" s="65">
        <v>0</v>
      </c>
      <c r="H35" s="65">
        <v>0</v>
      </c>
      <c r="I35" s="65">
        <v>0</v>
      </c>
      <c r="J35" s="66">
        <v>0</v>
      </c>
      <c r="K35" s="113">
        <f>SUM('９表１５'!M35+D35+E35+'９表１６'!I35)</f>
        <v>7970</v>
      </c>
      <c r="L35" s="99">
        <f>SUM('９表１５'!O35+F35+'９表１６'!J35)</f>
        <v>86142845</v>
      </c>
      <c r="M35" s="94">
        <v>68726826</v>
      </c>
      <c r="N35" s="94">
        <v>4649104</v>
      </c>
      <c r="O35" s="94">
        <v>12766915</v>
      </c>
      <c r="P35" s="70" t="s">
        <v>73</v>
      </c>
      <c r="Q35" s="8"/>
    </row>
    <row r="36" spans="2:17" ht="21.9" customHeight="1">
      <c r="E36" s="71"/>
      <c r="F36" s="71"/>
      <c r="G36" s="71"/>
      <c r="H36" s="71"/>
      <c r="J36" s="71"/>
      <c r="L36" s="71"/>
      <c r="M36" s="71"/>
      <c r="N36" s="71"/>
      <c r="O36" s="71"/>
    </row>
  </sheetData>
  <mergeCells count="11">
    <mergeCell ref="O4:O5"/>
    <mergeCell ref="D2:J2"/>
    <mergeCell ref="K2:O3"/>
    <mergeCell ref="P2:P12"/>
    <mergeCell ref="E3:F4"/>
    <mergeCell ref="I3:J4"/>
    <mergeCell ref="G4:H4"/>
    <mergeCell ref="K4:K5"/>
    <mergeCell ref="L4:L5"/>
    <mergeCell ref="M4:M5"/>
    <mergeCell ref="N4:N5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colBreaks count="1" manualBreakCount="1">
    <brk id="10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435F-3138-4AC1-8C35-DA7CB6CD4BAD}">
  <sheetPr>
    <tabColor theme="4"/>
  </sheetPr>
  <dimension ref="B1:P36"/>
  <sheetViews>
    <sheetView showGridLines="0" view="pageBreakPreview" zoomScale="91" zoomScaleNormal="80" zoomScaleSheetLayoutView="91" workbookViewId="0">
      <pane xSplit="3" ySplit="12" topLeftCell="D13" activePane="bottomRight" state="frozen"/>
      <selection activeCell="D2" sqref="D2:O5"/>
      <selection pane="topRight" activeCell="D2" sqref="D2:O5"/>
      <selection pane="bottomLeft" activeCell="D2" sqref="D2:O5"/>
      <selection pane="bottomRight" activeCell="B4" sqref="B4"/>
    </sheetView>
  </sheetViews>
  <sheetFormatPr defaultColWidth="9.69921875" defaultRowHeight="17.100000000000001" customHeight="1"/>
  <cols>
    <col min="1" max="1" width="1.296875" style="5" customWidth="1"/>
    <col min="2" max="2" width="11.3984375" style="5" customWidth="1"/>
    <col min="3" max="3" width="9.59765625" style="5" customWidth="1"/>
    <col min="4" max="5" width="13.19921875" style="5" customWidth="1"/>
    <col min="6" max="6" width="18.59765625" style="5" customWidth="1"/>
    <col min="7" max="8" width="13.19921875" style="5" customWidth="1"/>
    <col min="9" max="9" width="18.59765625" style="5" customWidth="1"/>
    <col min="10" max="11" width="16.796875" style="5" customWidth="1"/>
    <col min="12" max="12" width="22.19921875" style="5" customWidth="1"/>
    <col min="13" max="14" width="16.796875" style="5" customWidth="1"/>
    <col min="15" max="15" width="22.19921875" style="5" customWidth="1"/>
    <col min="16" max="16" width="5.09765625" style="12" customWidth="1"/>
    <col min="17" max="17" width="3.5" style="5" customWidth="1"/>
    <col min="18" max="256" width="9.69921875" style="5"/>
    <col min="257" max="257" width="1.296875" style="5" customWidth="1"/>
    <col min="258" max="258" width="11.3984375" style="5" customWidth="1"/>
    <col min="259" max="259" width="9.59765625" style="5" customWidth="1"/>
    <col min="260" max="261" width="13.19921875" style="5" customWidth="1"/>
    <col min="262" max="262" width="18.59765625" style="5" customWidth="1"/>
    <col min="263" max="264" width="13.19921875" style="5" customWidth="1"/>
    <col min="265" max="265" width="18.59765625" style="5" customWidth="1"/>
    <col min="266" max="267" width="16.796875" style="5" customWidth="1"/>
    <col min="268" max="268" width="22.19921875" style="5" customWidth="1"/>
    <col min="269" max="270" width="16.796875" style="5" customWidth="1"/>
    <col min="271" max="271" width="22.19921875" style="5" customWidth="1"/>
    <col min="272" max="272" width="5.09765625" style="5" customWidth="1"/>
    <col min="273" max="273" width="3.5" style="5" customWidth="1"/>
    <col min="274" max="512" width="9.69921875" style="5"/>
    <col min="513" max="513" width="1.296875" style="5" customWidth="1"/>
    <col min="514" max="514" width="11.3984375" style="5" customWidth="1"/>
    <col min="515" max="515" width="9.59765625" style="5" customWidth="1"/>
    <col min="516" max="517" width="13.19921875" style="5" customWidth="1"/>
    <col min="518" max="518" width="18.59765625" style="5" customWidth="1"/>
    <col min="519" max="520" width="13.19921875" style="5" customWidth="1"/>
    <col min="521" max="521" width="18.59765625" style="5" customWidth="1"/>
    <col min="522" max="523" width="16.796875" style="5" customWidth="1"/>
    <col min="524" max="524" width="22.19921875" style="5" customWidth="1"/>
    <col min="525" max="526" width="16.796875" style="5" customWidth="1"/>
    <col min="527" max="527" width="22.19921875" style="5" customWidth="1"/>
    <col min="528" max="528" width="5.09765625" style="5" customWidth="1"/>
    <col min="529" max="529" width="3.5" style="5" customWidth="1"/>
    <col min="530" max="768" width="9.69921875" style="5"/>
    <col min="769" max="769" width="1.296875" style="5" customWidth="1"/>
    <col min="770" max="770" width="11.3984375" style="5" customWidth="1"/>
    <col min="771" max="771" width="9.59765625" style="5" customWidth="1"/>
    <col min="772" max="773" width="13.19921875" style="5" customWidth="1"/>
    <col min="774" max="774" width="18.59765625" style="5" customWidth="1"/>
    <col min="775" max="776" width="13.19921875" style="5" customWidth="1"/>
    <col min="777" max="777" width="18.59765625" style="5" customWidth="1"/>
    <col min="778" max="779" width="16.796875" style="5" customWidth="1"/>
    <col min="780" max="780" width="22.19921875" style="5" customWidth="1"/>
    <col min="781" max="782" width="16.796875" style="5" customWidth="1"/>
    <col min="783" max="783" width="22.19921875" style="5" customWidth="1"/>
    <col min="784" max="784" width="5.09765625" style="5" customWidth="1"/>
    <col min="785" max="785" width="3.5" style="5" customWidth="1"/>
    <col min="786" max="1024" width="9.69921875" style="5"/>
    <col min="1025" max="1025" width="1.296875" style="5" customWidth="1"/>
    <col min="1026" max="1026" width="11.3984375" style="5" customWidth="1"/>
    <col min="1027" max="1027" width="9.59765625" style="5" customWidth="1"/>
    <col min="1028" max="1029" width="13.19921875" style="5" customWidth="1"/>
    <col min="1030" max="1030" width="18.59765625" style="5" customWidth="1"/>
    <col min="1031" max="1032" width="13.19921875" style="5" customWidth="1"/>
    <col min="1033" max="1033" width="18.59765625" style="5" customWidth="1"/>
    <col min="1034" max="1035" width="16.796875" style="5" customWidth="1"/>
    <col min="1036" max="1036" width="22.19921875" style="5" customWidth="1"/>
    <col min="1037" max="1038" width="16.796875" style="5" customWidth="1"/>
    <col min="1039" max="1039" width="22.19921875" style="5" customWidth="1"/>
    <col min="1040" max="1040" width="5.09765625" style="5" customWidth="1"/>
    <col min="1041" max="1041" width="3.5" style="5" customWidth="1"/>
    <col min="1042" max="1280" width="9.69921875" style="5"/>
    <col min="1281" max="1281" width="1.296875" style="5" customWidth="1"/>
    <col min="1282" max="1282" width="11.3984375" style="5" customWidth="1"/>
    <col min="1283" max="1283" width="9.59765625" style="5" customWidth="1"/>
    <col min="1284" max="1285" width="13.19921875" style="5" customWidth="1"/>
    <col min="1286" max="1286" width="18.59765625" style="5" customWidth="1"/>
    <col min="1287" max="1288" width="13.19921875" style="5" customWidth="1"/>
    <col min="1289" max="1289" width="18.59765625" style="5" customWidth="1"/>
    <col min="1290" max="1291" width="16.796875" style="5" customWidth="1"/>
    <col min="1292" max="1292" width="22.19921875" style="5" customWidth="1"/>
    <col min="1293" max="1294" width="16.796875" style="5" customWidth="1"/>
    <col min="1295" max="1295" width="22.19921875" style="5" customWidth="1"/>
    <col min="1296" max="1296" width="5.09765625" style="5" customWidth="1"/>
    <col min="1297" max="1297" width="3.5" style="5" customWidth="1"/>
    <col min="1298" max="1536" width="9.69921875" style="5"/>
    <col min="1537" max="1537" width="1.296875" style="5" customWidth="1"/>
    <col min="1538" max="1538" width="11.3984375" style="5" customWidth="1"/>
    <col min="1539" max="1539" width="9.59765625" style="5" customWidth="1"/>
    <col min="1540" max="1541" width="13.19921875" style="5" customWidth="1"/>
    <col min="1542" max="1542" width="18.59765625" style="5" customWidth="1"/>
    <col min="1543" max="1544" width="13.19921875" style="5" customWidth="1"/>
    <col min="1545" max="1545" width="18.59765625" style="5" customWidth="1"/>
    <col min="1546" max="1547" width="16.796875" style="5" customWidth="1"/>
    <col min="1548" max="1548" width="22.19921875" style="5" customWidth="1"/>
    <col min="1549" max="1550" width="16.796875" style="5" customWidth="1"/>
    <col min="1551" max="1551" width="22.19921875" style="5" customWidth="1"/>
    <col min="1552" max="1552" width="5.09765625" style="5" customWidth="1"/>
    <col min="1553" max="1553" width="3.5" style="5" customWidth="1"/>
    <col min="1554" max="1792" width="9.69921875" style="5"/>
    <col min="1793" max="1793" width="1.296875" style="5" customWidth="1"/>
    <col min="1794" max="1794" width="11.3984375" style="5" customWidth="1"/>
    <col min="1795" max="1795" width="9.59765625" style="5" customWidth="1"/>
    <col min="1796" max="1797" width="13.19921875" style="5" customWidth="1"/>
    <col min="1798" max="1798" width="18.59765625" style="5" customWidth="1"/>
    <col min="1799" max="1800" width="13.19921875" style="5" customWidth="1"/>
    <col min="1801" max="1801" width="18.59765625" style="5" customWidth="1"/>
    <col min="1802" max="1803" width="16.796875" style="5" customWidth="1"/>
    <col min="1804" max="1804" width="22.19921875" style="5" customWidth="1"/>
    <col min="1805" max="1806" width="16.796875" style="5" customWidth="1"/>
    <col min="1807" max="1807" width="22.19921875" style="5" customWidth="1"/>
    <col min="1808" max="1808" width="5.09765625" style="5" customWidth="1"/>
    <col min="1809" max="1809" width="3.5" style="5" customWidth="1"/>
    <col min="1810" max="2048" width="9.69921875" style="5"/>
    <col min="2049" max="2049" width="1.296875" style="5" customWidth="1"/>
    <col min="2050" max="2050" width="11.3984375" style="5" customWidth="1"/>
    <col min="2051" max="2051" width="9.59765625" style="5" customWidth="1"/>
    <col min="2052" max="2053" width="13.19921875" style="5" customWidth="1"/>
    <col min="2054" max="2054" width="18.59765625" style="5" customWidth="1"/>
    <col min="2055" max="2056" width="13.19921875" style="5" customWidth="1"/>
    <col min="2057" max="2057" width="18.59765625" style="5" customWidth="1"/>
    <col min="2058" max="2059" width="16.796875" style="5" customWidth="1"/>
    <col min="2060" max="2060" width="22.19921875" style="5" customWidth="1"/>
    <col min="2061" max="2062" width="16.796875" style="5" customWidth="1"/>
    <col min="2063" max="2063" width="22.19921875" style="5" customWidth="1"/>
    <col min="2064" max="2064" width="5.09765625" style="5" customWidth="1"/>
    <col min="2065" max="2065" width="3.5" style="5" customWidth="1"/>
    <col min="2066" max="2304" width="9.69921875" style="5"/>
    <col min="2305" max="2305" width="1.296875" style="5" customWidth="1"/>
    <col min="2306" max="2306" width="11.3984375" style="5" customWidth="1"/>
    <col min="2307" max="2307" width="9.59765625" style="5" customWidth="1"/>
    <col min="2308" max="2309" width="13.19921875" style="5" customWidth="1"/>
    <col min="2310" max="2310" width="18.59765625" style="5" customWidth="1"/>
    <col min="2311" max="2312" width="13.19921875" style="5" customWidth="1"/>
    <col min="2313" max="2313" width="18.59765625" style="5" customWidth="1"/>
    <col min="2314" max="2315" width="16.796875" style="5" customWidth="1"/>
    <col min="2316" max="2316" width="22.19921875" style="5" customWidth="1"/>
    <col min="2317" max="2318" width="16.796875" style="5" customWidth="1"/>
    <col min="2319" max="2319" width="22.19921875" style="5" customWidth="1"/>
    <col min="2320" max="2320" width="5.09765625" style="5" customWidth="1"/>
    <col min="2321" max="2321" width="3.5" style="5" customWidth="1"/>
    <col min="2322" max="2560" width="9.69921875" style="5"/>
    <col min="2561" max="2561" width="1.296875" style="5" customWidth="1"/>
    <col min="2562" max="2562" width="11.3984375" style="5" customWidth="1"/>
    <col min="2563" max="2563" width="9.59765625" style="5" customWidth="1"/>
    <col min="2564" max="2565" width="13.19921875" style="5" customWidth="1"/>
    <col min="2566" max="2566" width="18.59765625" style="5" customWidth="1"/>
    <col min="2567" max="2568" width="13.19921875" style="5" customWidth="1"/>
    <col min="2569" max="2569" width="18.59765625" style="5" customWidth="1"/>
    <col min="2570" max="2571" width="16.796875" style="5" customWidth="1"/>
    <col min="2572" max="2572" width="22.19921875" style="5" customWidth="1"/>
    <col min="2573" max="2574" width="16.796875" style="5" customWidth="1"/>
    <col min="2575" max="2575" width="22.19921875" style="5" customWidth="1"/>
    <col min="2576" max="2576" width="5.09765625" style="5" customWidth="1"/>
    <col min="2577" max="2577" width="3.5" style="5" customWidth="1"/>
    <col min="2578" max="2816" width="9.69921875" style="5"/>
    <col min="2817" max="2817" width="1.296875" style="5" customWidth="1"/>
    <col min="2818" max="2818" width="11.3984375" style="5" customWidth="1"/>
    <col min="2819" max="2819" width="9.59765625" style="5" customWidth="1"/>
    <col min="2820" max="2821" width="13.19921875" style="5" customWidth="1"/>
    <col min="2822" max="2822" width="18.59765625" style="5" customWidth="1"/>
    <col min="2823" max="2824" width="13.19921875" style="5" customWidth="1"/>
    <col min="2825" max="2825" width="18.59765625" style="5" customWidth="1"/>
    <col min="2826" max="2827" width="16.796875" style="5" customWidth="1"/>
    <col min="2828" max="2828" width="22.19921875" style="5" customWidth="1"/>
    <col min="2829" max="2830" width="16.796875" style="5" customWidth="1"/>
    <col min="2831" max="2831" width="22.19921875" style="5" customWidth="1"/>
    <col min="2832" max="2832" width="5.09765625" style="5" customWidth="1"/>
    <col min="2833" max="2833" width="3.5" style="5" customWidth="1"/>
    <col min="2834" max="3072" width="9.69921875" style="5"/>
    <col min="3073" max="3073" width="1.296875" style="5" customWidth="1"/>
    <col min="3074" max="3074" width="11.3984375" style="5" customWidth="1"/>
    <col min="3075" max="3075" width="9.59765625" style="5" customWidth="1"/>
    <col min="3076" max="3077" width="13.19921875" style="5" customWidth="1"/>
    <col min="3078" max="3078" width="18.59765625" style="5" customWidth="1"/>
    <col min="3079" max="3080" width="13.19921875" style="5" customWidth="1"/>
    <col min="3081" max="3081" width="18.59765625" style="5" customWidth="1"/>
    <col min="3082" max="3083" width="16.796875" style="5" customWidth="1"/>
    <col min="3084" max="3084" width="22.19921875" style="5" customWidth="1"/>
    <col min="3085" max="3086" width="16.796875" style="5" customWidth="1"/>
    <col min="3087" max="3087" width="22.19921875" style="5" customWidth="1"/>
    <col min="3088" max="3088" width="5.09765625" style="5" customWidth="1"/>
    <col min="3089" max="3089" width="3.5" style="5" customWidth="1"/>
    <col min="3090" max="3328" width="9.69921875" style="5"/>
    <col min="3329" max="3329" width="1.296875" style="5" customWidth="1"/>
    <col min="3330" max="3330" width="11.3984375" style="5" customWidth="1"/>
    <col min="3331" max="3331" width="9.59765625" style="5" customWidth="1"/>
    <col min="3332" max="3333" width="13.19921875" style="5" customWidth="1"/>
    <col min="3334" max="3334" width="18.59765625" style="5" customWidth="1"/>
    <col min="3335" max="3336" width="13.19921875" style="5" customWidth="1"/>
    <col min="3337" max="3337" width="18.59765625" style="5" customWidth="1"/>
    <col min="3338" max="3339" width="16.796875" style="5" customWidth="1"/>
    <col min="3340" max="3340" width="22.19921875" style="5" customWidth="1"/>
    <col min="3341" max="3342" width="16.796875" style="5" customWidth="1"/>
    <col min="3343" max="3343" width="22.19921875" style="5" customWidth="1"/>
    <col min="3344" max="3344" width="5.09765625" style="5" customWidth="1"/>
    <col min="3345" max="3345" width="3.5" style="5" customWidth="1"/>
    <col min="3346" max="3584" width="9.69921875" style="5"/>
    <col min="3585" max="3585" width="1.296875" style="5" customWidth="1"/>
    <col min="3586" max="3586" width="11.3984375" style="5" customWidth="1"/>
    <col min="3587" max="3587" width="9.59765625" style="5" customWidth="1"/>
    <col min="3588" max="3589" width="13.19921875" style="5" customWidth="1"/>
    <col min="3590" max="3590" width="18.59765625" style="5" customWidth="1"/>
    <col min="3591" max="3592" width="13.19921875" style="5" customWidth="1"/>
    <col min="3593" max="3593" width="18.59765625" style="5" customWidth="1"/>
    <col min="3594" max="3595" width="16.796875" style="5" customWidth="1"/>
    <col min="3596" max="3596" width="22.19921875" style="5" customWidth="1"/>
    <col min="3597" max="3598" width="16.796875" style="5" customWidth="1"/>
    <col min="3599" max="3599" width="22.19921875" style="5" customWidth="1"/>
    <col min="3600" max="3600" width="5.09765625" style="5" customWidth="1"/>
    <col min="3601" max="3601" width="3.5" style="5" customWidth="1"/>
    <col min="3602" max="3840" width="9.69921875" style="5"/>
    <col min="3841" max="3841" width="1.296875" style="5" customWidth="1"/>
    <col min="3842" max="3842" width="11.3984375" style="5" customWidth="1"/>
    <col min="3843" max="3843" width="9.59765625" style="5" customWidth="1"/>
    <col min="3844" max="3845" width="13.19921875" style="5" customWidth="1"/>
    <col min="3846" max="3846" width="18.59765625" style="5" customWidth="1"/>
    <col min="3847" max="3848" width="13.19921875" style="5" customWidth="1"/>
    <col min="3849" max="3849" width="18.59765625" style="5" customWidth="1"/>
    <col min="3850" max="3851" width="16.796875" style="5" customWidth="1"/>
    <col min="3852" max="3852" width="22.19921875" style="5" customWidth="1"/>
    <col min="3853" max="3854" width="16.796875" style="5" customWidth="1"/>
    <col min="3855" max="3855" width="22.19921875" style="5" customWidth="1"/>
    <col min="3856" max="3856" width="5.09765625" style="5" customWidth="1"/>
    <col min="3857" max="3857" width="3.5" style="5" customWidth="1"/>
    <col min="3858" max="4096" width="9.69921875" style="5"/>
    <col min="4097" max="4097" width="1.296875" style="5" customWidth="1"/>
    <col min="4098" max="4098" width="11.3984375" style="5" customWidth="1"/>
    <col min="4099" max="4099" width="9.59765625" style="5" customWidth="1"/>
    <col min="4100" max="4101" width="13.19921875" style="5" customWidth="1"/>
    <col min="4102" max="4102" width="18.59765625" style="5" customWidth="1"/>
    <col min="4103" max="4104" width="13.19921875" style="5" customWidth="1"/>
    <col min="4105" max="4105" width="18.59765625" style="5" customWidth="1"/>
    <col min="4106" max="4107" width="16.796875" style="5" customWidth="1"/>
    <col min="4108" max="4108" width="22.19921875" style="5" customWidth="1"/>
    <col min="4109" max="4110" width="16.796875" style="5" customWidth="1"/>
    <col min="4111" max="4111" width="22.19921875" style="5" customWidth="1"/>
    <col min="4112" max="4112" width="5.09765625" style="5" customWidth="1"/>
    <col min="4113" max="4113" width="3.5" style="5" customWidth="1"/>
    <col min="4114" max="4352" width="9.69921875" style="5"/>
    <col min="4353" max="4353" width="1.296875" style="5" customWidth="1"/>
    <col min="4354" max="4354" width="11.3984375" style="5" customWidth="1"/>
    <col min="4355" max="4355" width="9.59765625" style="5" customWidth="1"/>
    <col min="4356" max="4357" width="13.19921875" style="5" customWidth="1"/>
    <col min="4358" max="4358" width="18.59765625" style="5" customWidth="1"/>
    <col min="4359" max="4360" width="13.19921875" style="5" customWidth="1"/>
    <col min="4361" max="4361" width="18.59765625" style="5" customWidth="1"/>
    <col min="4362" max="4363" width="16.796875" style="5" customWidth="1"/>
    <col min="4364" max="4364" width="22.19921875" style="5" customWidth="1"/>
    <col min="4365" max="4366" width="16.796875" style="5" customWidth="1"/>
    <col min="4367" max="4367" width="22.19921875" style="5" customWidth="1"/>
    <col min="4368" max="4368" width="5.09765625" style="5" customWidth="1"/>
    <col min="4369" max="4369" width="3.5" style="5" customWidth="1"/>
    <col min="4370" max="4608" width="9.69921875" style="5"/>
    <col min="4609" max="4609" width="1.296875" style="5" customWidth="1"/>
    <col min="4610" max="4610" width="11.3984375" style="5" customWidth="1"/>
    <col min="4611" max="4611" width="9.59765625" style="5" customWidth="1"/>
    <col min="4612" max="4613" width="13.19921875" style="5" customWidth="1"/>
    <col min="4614" max="4614" width="18.59765625" style="5" customWidth="1"/>
    <col min="4615" max="4616" width="13.19921875" style="5" customWidth="1"/>
    <col min="4617" max="4617" width="18.59765625" style="5" customWidth="1"/>
    <col min="4618" max="4619" width="16.796875" style="5" customWidth="1"/>
    <col min="4620" max="4620" width="22.19921875" style="5" customWidth="1"/>
    <col min="4621" max="4622" width="16.796875" style="5" customWidth="1"/>
    <col min="4623" max="4623" width="22.19921875" style="5" customWidth="1"/>
    <col min="4624" max="4624" width="5.09765625" style="5" customWidth="1"/>
    <col min="4625" max="4625" width="3.5" style="5" customWidth="1"/>
    <col min="4626" max="4864" width="9.69921875" style="5"/>
    <col min="4865" max="4865" width="1.296875" style="5" customWidth="1"/>
    <col min="4866" max="4866" width="11.3984375" style="5" customWidth="1"/>
    <col min="4867" max="4867" width="9.59765625" style="5" customWidth="1"/>
    <col min="4868" max="4869" width="13.19921875" style="5" customWidth="1"/>
    <col min="4870" max="4870" width="18.59765625" style="5" customWidth="1"/>
    <col min="4871" max="4872" width="13.19921875" style="5" customWidth="1"/>
    <col min="4873" max="4873" width="18.59765625" style="5" customWidth="1"/>
    <col min="4874" max="4875" width="16.796875" style="5" customWidth="1"/>
    <col min="4876" max="4876" width="22.19921875" style="5" customWidth="1"/>
    <col min="4877" max="4878" width="16.796875" style="5" customWidth="1"/>
    <col min="4879" max="4879" width="22.19921875" style="5" customWidth="1"/>
    <col min="4880" max="4880" width="5.09765625" style="5" customWidth="1"/>
    <col min="4881" max="4881" width="3.5" style="5" customWidth="1"/>
    <col min="4882" max="5120" width="9.69921875" style="5"/>
    <col min="5121" max="5121" width="1.296875" style="5" customWidth="1"/>
    <col min="5122" max="5122" width="11.3984375" style="5" customWidth="1"/>
    <col min="5123" max="5123" width="9.59765625" style="5" customWidth="1"/>
    <col min="5124" max="5125" width="13.19921875" style="5" customWidth="1"/>
    <col min="5126" max="5126" width="18.59765625" style="5" customWidth="1"/>
    <col min="5127" max="5128" width="13.19921875" style="5" customWidth="1"/>
    <col min="5129" max="5129" width="18.59765625" style="5" customWidth="1"/>
    <col min="5130" max="5131" width="16.796875" style="5" customWidth="1"/>
    <col min="5132" max="5132" width="22.19921875" style="5" customWidth="1"/>
    <col min="5133" max="5134" width="16.796875" style="5" customWidth="1"/>
    <col min="5135" max="5135" width="22.19921875" style="5" customWidth="1"/>
    <col min="5136" max="5136" width="5.09765625" style="5" customWidth="1"/>
    <col min="5137" max="5137" width="3.5" style="5" customWidth="1"/>
    <col min="5138" max="5376" width="9.69921875" style="5"/>
    <col min="5377" max="5377" width="1.296875" style="5" customWidth="1"/>
    <col min="5378" max="5378" width="11.3984375" style="5" customWidth="1"/>
    <col min="5379" max="5379" width="9.59765625" style="5" customWidth="1"/>
    <col min="5380" max="5381" width="13.19921875" style="5" customWidth="1"/>
    <col min="5382" max="5382" width="18.59765625" style="5" customWidth="1"/>
    <col min="5383" max="5384" width="13.19921875" style="5" customWidth="1"/>
    <col min="5385" max="5385" width="18.59765625" style="5" customWidth="1"/>
    <col min="5386" max="5387" width="16.796875" style="5" customWidth="1"/>
    <col min="5388" max="5388" width="22.19921875" style="5" customWidth="1"/>
    <col min="5389" max="5390" width="16.796875" style="5" customWidth="1"/>
    <col min="5391" max="5391" width="22.19921875" style="5" customWidth="1"/>
    <col min="5392" max="5392" width="5.09765625" style="5" customWidth="1"/>
    <col min="5393" max="5393" width="3.5" style="5" customWidth="1"/>
    <col min="5394" max="5632" width="9.69921875" style="5"/>
    <col min="5633" max="5633" width="1.296875" style="5" customWidth="1"/>
    <col min="5634" max="5634" width="11.3984375" style="5" customWidth="1"/>
    <col min="5635" max="5635" width="9.59765625" style="5" customWidth="1"/>
    <col min="5636" max="5637" width="13.19921875" style="5" customWidth="1"/>
    <col min="5638" max="5638" width="18.59765625" style="5" customWidth="1"/>
    <col min="5639" max="5640" width="13.19921875" style="5" customWidth="1"/>
    <col min="5641" max="5641" width="18.59765625" style="5" customWidth="1"/>
    <col min="5642" max="5643" width="16.796875" style="5" customWidth="1"/>
    <col min="5644" max="5644" width="22.19921875" style="5" customWidth="1"/>
    <col min="5645" max="5646" width="16.796875" style="5" customWidth="1"/>
    <col min="5647" max="5647" width="22.19921875" style="5" customWidth="1"/>
    <col min="5648" max="5648" width="5.09765625" style="5" customWidth="1"/>
    <col min="5649" max="5649" width="3.5" style="5" customWidth="1"/>
    <col min="5650" max="5888" width="9.69921875" style="5"/>
    <col min="5889" max="5889" width="1.296875" style="5" customWidth="1"/>
    <col min="5890" max="5890" width="11.3984375" style="5" customWidth="1"/>
    <col min="5891" max="5891" width="9.59765625" style="5" customWidth="1"/>
    <col min="5892" max="5893" width="13.19921875" style="5" customWidth="1"/>
    <col min="5894" max="5894" width="18.59765625" style="5" customWidth="1"/>
    <col min="5895" max="5896" width="13.19921875" style="5" customWidth="1"/>
    <col min="5897" max="5897" width="18.59765625" style="5" customWidth="1"/>
    <col min="5898" max="5899" width="16.796875" style="5" customWidth="1"/>
    <col min="5900" max="5900" width="22.19921875" style="5" customWidth="1"/>
    <col min="5901" max="5902" width="16.796875" style="5" customWidth="1"/>
    <col min="5903" max="5903" width="22.19921875" style="5" customWidth="1"/>
    <col min="5904" max="5904" width="5.09765625" style="5" customWidth="1"/>
    <col min="5905" max="5905" width="3.5" style="5" customWidth="1"/>
    <col min="5906" max="6144" width="9.69921875" style="5"/>
    <col min="6145" max="6145" width="1.296875" style="5" customWidth="1"/>
    <col min="6146" max="6146" width="11.3984375" style="5" customWidth="1"/>
    <col min="6147" max="6147" width="9.59765625" style="5" customWidth="1"/>
    <col min="6148" max="6149" width="13.19921875" style="5" customWidth="1"/>
    <col min="6150" max="6150" width="18.59765625" style="5" customWidth="1"/>
    <col min="6151" max="6152" width="13.19921875" style="5" customWidth="1"/>
    <col min="6153" max="6153" width="18.59765625" style="5" customWidth="1"/>
    <col min="6154" max="6155" width="16.796875" style="5" customWidth="1"/>
    <col min="6156" max="6156" width="22.19921875" style="5" customWidth="1"/>
    <col min="6157" max="6158" width="16.796875" style="5" customWidth="1"/>
    <col min="6159" max="6159" width="22.19921875" style="5" customWidth="1"/>
    <col min="6160" max="6160" width="5.09765625" style="5" customWidth="1"/>
    <col min="6161" max="6161" width="3.5" style="5" customWidth="1"/>
    <col min="6162" max="6400" width="9.69921875" style="5"/>
    <col min="6401" max="6401" width="1.296875" style="5" customWidth="1"/>
    <col min="6402" max="6402" width="11.3984375" style="5" customWidth="1"/>
    <col min="6403" max="6403" width="9.59765625" style="5" customWidth="1"/>
    <col min="6404" max="6405" width="13.19921875" style="5" customWidth="1"/>
    <col min="6406" max="6406" width="18.59765625" style="5" customWidth="1"/>
    <col min="6407" max="6408" width="13.19921875" style="5" customWidth="1"/>
    <col min="6409" max="6409" width="18.59765625" style="5" customWidth="1"/>
    <col min="6410" max="6411" width="16.796875" style="5" customWidth="1"/>
    <col min="6412" max="6412" width="22.19921875" style="5" customWidth="1"/>
    <col min="6413" max="6414" width="16.796875" style="5" customWidth="1"/>
    <col min="6415" max="6415" width="22.19921875" style="5" customWidth="1"/>
    <col min="6416" max="6416" width="5.09765625" style="5" customWidth="1"/>
    <col min="6417" max="6417" width="3.5" style="5" customWidth="1"/>
    <col min="6418" max="6656" width="9.69921875" style="5"/>
    <col min="6657" max="6657" width="1.296875" style="5" customWidth="1"/>
    <col min="6658" max="6658" width="11.3984375" style="5" customWidth="1"/>
    <col min="6659" max="6659" width="9.59765625" style="5" customWidth="1"/>
    <col min="6660" max="6661" width="13.19921875" style="5" customWidth="1"/>
    <col min="6662" max="6662" width="18.59765625" style="5" customWidth="1"/>
    <col min="6663" max="6664" width="13.19921875" style="5" customWidth="1"/>
    <col min="6665" max="6665" width="18.59765625" style="5" customWidth="1"/>
    <col min="6666" max="6667" width="16.796875" style="5" customWidth="1"/>
    <col min="6668" max="6668" width="22.19921875" style="5" customWidth="1"/>
    <col min="6669" max="6670" width="16.796875" style="5" customWidth="1"/>
    <col min="6671" max="6671" width="22.19921875" style="5" customWidth="1"/>
    <col min="6672" max="6672" width="5.09765625" style="5" customWidth="1"/>
    <col min="6673" max="6673" width="3.5" style="5" customWidth="1"/>
    <col min="6674" max="6912" width="9.69921875" style="5"/>
    <col min="6913" max="6913" width="1.296875" style="5" customWidth="1"/>
    <col min="6914" max="6914" width="11.3984375" style="5" customWidth="1"/>
    <col min="6915" max="6915" width="9.59765625" style="5" customWidth="1"/>
    <col min="6916" max="6917" width="13.19921875" style="5" customWidth="1"/>
    <col min="6918" max="6918" width="18.59765625" style="5" customWidth="1"/>
    <col min="6919" max="6920" width="13.19921875" style="5" customWidth="1"/>
    <col min="6921" max="6921" width="18.59765625" style="5" customWidth="1"/>
    <col min="6922" max="6923" width="16.796875" style="5" customWidth="1"/>
    <col min="6924" max="6924" width="22.19921875" style="5" customWidth="1"/>
    <col min="6925" max="6926" width="16.796875" style="5" customWidth="1"/>
    <col min="6927" max="6927" width="22.19921875" style="5" customWidth="1"/>
    <col min="6928" max="6928" width="5.09765625" style="5" customWidth="1"/>
    <col min="6929" max="6929" width="3.5" style="5" customWidth="1"/>
    <col min="6930" max="7168" width="9.69921875" style="5"/>
    <col min="7169" max="7169" width="1.296875" style="5" customWidth="1"/>
    <col min="7170" max="7170" width="11.3984375" style="5" customWidth="1"/>
    <col min="7171" max="7171" width="9.59765625" style="5" customWidth="1"/>
    <col min="7172" max="7173" width="13.19921875" style="5" customWidth="1"/>
    <col min="7174" max="7174" width="18.59765625" style="5" customWidth="1"/>
    <col min="7175" max="7176" width="13.19921875" style="5" customWidth="1"/>
    <col min="7177" max="7177" width="18.59765625" style="5" customWidth="1"/>
    <col min="7178" max="7179" width="16.796875" style="5" customWidth="1"/>
    <col min="7180" max="7180" width="22.19921875" style="5" customWidth="1"/>
    <col min="7181" max="7182" width="16.796875" style="5" customWidth="1"/>
    <col min="7183" max="7183" width="22.19921875" style="5" customWidth="1"/>
    <col min="7184" max="7184" width="5.09765625" style="5" customWidth="1"/>
    <col min="7185" max="7185" width="3.5" style="5" customWidth="1"/>
    <col min="7186" max="7424" width="9.69921875" style="5"/>
    <col min="7425" max="7425" width="1.296875" style="5" customWidth="1"/>
    <col min="7426" max="7426" width="11.3984375" style="5" customWidth="1"/>
    <col min="7427" max="7427" width="9.59765625" style="5" customWidth="1"/>
    <col min="7428" max="7429" width="13.19921875" style="5" customWidth="1"/>
    <col min="7430" max="7430" width="18.59765625" style="5" customWidth="1"/>
    <col min="7431" max="7432" width="13.19921875" style="5" customWidth="1"/>
    <col min="7433" max="7433" width="18.59765625" style="5" customWidth="1"/>
    <col min="7434" max="7435" width="16.796875" style="5" customWidth="1"/>
    <col min="7436" max="7436" width="22.19921875" style="5" customWidth="1"/>
    <col min="7437" max="7438" width="16.796875" style="5" customWidth="1"/>
    <col min="7439" max="7439" width="22.19921875" style="5" customWidth="1"/>
    <col min="7440" max="7440" width="5.09765625" style="5" customWidth="1"/>
    <col min="7441" max="7441" width="3.5" style="5" customWidth="1"/>
    <col min="7442" max="7680" width="9.69921875" style="5"/>
    <col min="7681" max="7681" width="1.296875" style="5" customWidth="1"/>
    <col min="7682" max="7682" width="11.3984375" style="5" customWidth="1"/>
    <col min="7683" max="7683" width="9.59765625" style="5" customWidth="1"/>
    <col min="7684" max="7685" width="13.19921875" style="5" customWidth="1"/>
    <col min="7686" max="7686" width="18.59765625" style="5" customWidth="1"/>
    <col min="7687" max="7688" width="13.19921875" style="5" customWidth="1"/>
    <col min="7689" max="7689" width="18.59765625" style="5" customWidth="1"/>
    <col min="7690" max="7691" width="16.796875" style="5" customWidth="1"/>
    <col min="7692" max="7692" width="22.19921875" style="5" customWidth="1"/>
    <col min="7693" max="7694" width="16.796875" style="5" customWidth="1"/>
    <col min="7695" max="7695" width="22.19921875" style="5" customWidth="1"/>
    <col min="7696" max="7696" width="5.09765625" style="5" customWidth="1"/>
    <col min="7697" max="7697" width="3.5" style="5" customWidth="1"/>
    <col min="7698" max="7936" width="9.69921875" style="5"/>
    <col min="7937" max="7937" width="1.296875" style="5" customWidth="1"/>
    <col min="7938" max="7938" width="11.3984375" style="5" customWidth="1"/>
    <col min="7939" max="7939" width="9.59765625" style="5" customWidth="1"/>
    <col min="7940" max="7941" width="13.19921875" style="5" customWidth="1"/>
    <col min="7942" max="7942" width="18.59765625" style="5" customWidth="1"/>
    <col min="7943" max="7944" width="13.19921875" style="5" customWidth="1"/>
    <col min="7945" max="7945" width="18.59765625" style="5" customWidth="1"/>
    <col min="7946" max="7947" width="16.796875" style="5" customWidth="1"/>
    <col min="7948" max="7948" width="22.19921875" style="5" customWidth="1"/>
    <col min="7949" max="7950" width="16.796875" style="5" customWidth="1"/>
    <col min="7951" max="7951" width="22.19921875" style="5" customWidth="1"/>
    <col min="7952" max="7952" width="5.09765625" style="5" customWidth="1"/>
    <col min="7953" max="7953" width="3.5" style="5" customWidth="1"/>
    <col min="7954" max="8192" width="9.69921875" style="5"/>
    <col min="8193" max="8193" width="1.296875" style="5" customWidth="1"/>
    <col min="8194" max="8194" width="11.3984375" style="5" customWidth="1"/>
    <col min="8195" max="8195" width="9.59765625" style="5" customWidth="1"/>
    <col min="8196" max="8197" width="13.19921875" style="5" customWidth="1"/>
    <col min="8198" max="8198" width="18.59765625" style="5" customWidth="1"/>
    <col min="8199" max="8200" width="13.19921875" style="5" customWidth="1"/>
    <col min="8201" max="8201" width="18.59765625" style="5" customWidth="1"/>
    <col min="8202" max="8203" width="16.796875" style="5" customWidth="1"/>
    <col min="8204" max="8204" width="22.19921875" style="5" customWidth="1"/>
    <col min="8205" max="8206" width="16.796875" style="5" customWidth="1"/>
    <col min="8207" max="8207" width="22.19921875" style="5" customWidth="1"/>
    <col min="8208" max="8208" width="5.09765625" style="5" customWidth="1"/>
    <col min="8209" max="8209" width="3.5" style="5" customWidth="1"/>
    <col min="8210" max="8448" width="9.69921875" style="5"/>
    <col min="8449" max="8449" width="1.296875" style="5" customWidth="1"/>
    <col min="8450" max="8450" width="11.3984375" style="5" customWidth="1"/>
    <col min="8451" max="8451" width="9.59765625" style="5" customWidth="1"/>
    <col min="8452" max="8453" width="13.19921875" style="5" customWidth="1"/>
    <col min="8454" max="8454" width="18.59765625" style="5" customWidth="1"/>
    <col min="8455" max="8456" width="13.19921875" style="5" customWidth="1"/>
    <col min="8457" max="8457" width="18.59765625" style="5" customWidth="1"/>
    <col min="8458" max="8459" width="16.796875" style="5" customWidth="1"/>
    <col min="8460" max="8460" width="22.19921875" style="5" customWidth="1"/>
    <col min="8461" max="8462" width="16.796875" style="5" customWidth="1"/>
    <col min="8463" max="8463" width="22.19921875" style="5" customWidth="1"/>
    <col min="8464" max="8464" width="5.09765625" style="5" customWidth="1"/>
    <col min="8465" max="8465" width="3.5" style="5" customWidth="1"/>
    <col min="8466" max="8704" width="9.69921875" style="5"/>
    <col min="8705" max="8705" width="1.296875" style="5" customWidth="1"/>
    <col min="8706" max="8706" width="11.3984375" style="5" customWidth="1"/>
    <col min="8707" max="8707" width="9.59765625" style="5" customWidth="1"/>
    <col min="8708" max="8709" width="13.19921875" style="5" customWidth="1"/>
    <col min="8710" max="8710" width="18.59765625" style="5" customWidth="1"/>
    <col min="8711" max="8712" width="13.19921875" style="5" customWidth="1"/>
    <col min="8713" max="8713" width="18.59765625" style="5" customWidth="1"/>
    <col min="8714" max="8715" width="16.796875" style="5" customWidth="1"/>
    <col min="8716" max="8716" width="22.19921875" style="5" customWidth="1"/>
    <col min="8717" max="8718" width="16.796875" style="5" customWidth="1"/>
    <col min="8719" max="8719" width="22.19921875" style="5" customWidth="1"/>
    <col min="8720" max="8720" width="5.09765625" style="5" customWidth="1"/>
    <col min="8721" max="8721" width="3.5" style="5" customWidth="1"/>
    <col min="8722" max="8960" width="9.69921875" style="5"/>
    <col min="8961" max="8961" width="1.296875" style="5" customWidth="1"/>
    <col min="8962" max="8962" width="11.3984375" style="5" customWidth="1"/>
    <col min="8963" max="8963" width="9.59765625" style="5" customWidth="1"/>
    <col min="8964" max="8965" width="13.19921875" style="5" customWidth="1"/>
    <col min="8966" max="8966" width="18.59765625" style="5" customWidth="1"/>
    <col min="8967" max="8968" width="13.19921875" style="5" customWidth="1"/>
    <col min="8969" max="8969" width="18.59765625" style="5" customWidth="1"/>
    <col min="8970" max="8971" width="16.796875" style="5" customWidth="1"/>
    <col min="8972" max="8972" width="22.19921875" style="5" customWidth="1"/>
    <col min="8973" max="8974" width="16.796875" style="5" customWidth="1"/>
    <col min="8975" max="8975" width="22.19921875" style="5" customWidth="1"/>
    <col min="8976" max="8976" width="5.09765625" style="5" customWidth="1"/>
    <col min="8977" max="8977" width="3.5" style="5" customWidth="1"/>
    <col min="8978" max="9216" width="9.69921875" style="5"/>
    <col min="9217" max="9217" width="1.296875" style="5" customWidth="1"/>
    <col min="9218" max="9218" width="11.3984375" style="5" customWidth="1"/>
    <col min="9219" max="9219" width="9.59765625" style="5" customWidth="1"/>
    <col min="9220" max="9221" width="13.19921875" style="5" customWidth="1"/>
    <col min="9222" max="9222" width="18.59765625" style="5" customWidth="1"/>
    <col min="9223" max="9224" width="13.19921875" style="5" customWidth="1"/>
    <col min="9225" max="9225" width="18.59765625" style="5" customWidth="1"/>
    <col min="9226" max="9227" width="16.796875" style="5" customWidth="1"/>
    <col min="9228" max="9228" width="22.19921875" style="5" customWidth="1"/>
    <col min="9229" max="9230" width="16.796875" style="5" customWidth="1"/>
    <col min="9231" max="9231" width="22.19921875" style="5" customWidth="1"/>
    <col min="9232" max="9232" width="5.09765625" style="5" customWidth="1"/>
    <col min="9233" max="9233" width="3.5" style="5" customWidth="1"/>
    <col min="9234" max="9472" width="9.69921875" style="5"/>
    <col min="9473" max="9473" width="1.296875" style="5" customWidth="1"/>
    <col min="9474" max="9474" width="11.3984375" style="5" customWidth="1"/>
    <col min="9475" max="9475" width="9.59765625" style="5" customWidth="1"/>
    <col min="9476" max="9477" width="13.19921875" style="5" customWidth="1"/>
    <col min="9478" max="9478" width="18.59765625" style="5" customWidth="1"/>
    <col min="9479" max="9480" width="13.19921875" style="5" customWidth="1"/>
    <col min="9481" max="9481" width="18.59765625" style="5" customWidth="1"/>
    <col min="9482" max="9483" width="16.796875" style="5" customWidth="1"/>
    <col min="9484" max="9484" width="22.19921875" style="5" customWidth="1"/>
    <col min="9485" max="9486" width="16.796875" style="5" customWidth="1"/>
    <col min="9487" max="9487" width="22.19921875" style="5" customWidth="1"/>
    <col min="9488" max="9488" width="5.09765625" style="5" customWidth="1"/>
    <col min="9489" max="9489" width="3.5" style="5" customWidth="1"/>
    <col min="9490" max="9728" width="9.69921875" style="5"/>
    <col min="9729" max="9729" width="1.296875" style="5" customWidth="1"/>
    <col min="9730" max="9730" width="11.3984375" style="5" customWidth="1"/>
    <col min="9731" max="9731" width="9.59765625" style="5" customWidth="1"/>
    <col min="9732" max="9733" width="13.19921875" style="5" customWidth="1"/>
    <col min="9734" max="9734" width="18.59765625" style="5" customWidth="1"/>
    <col min="9735" max="9736" width="13.19921875" style="5" customWidth="1"/>
    <col min="9737" max="9737" width="18.59765625" style="5" customWidth="1"/>
    <col min="9738" max="9739" width="16.796875" style="5" customWidth="1"/>
    <col min="9740" max="9740" width="22.19921875" style="5" customWidth="1"/>
    <col min="9741" max="9742" width="16.796875" style="5" customWidth="1"/>
    <col min="9743" max="9743" width="22.19921875" style="5" customWidth="1"/>
    <col min="9744" max="9744" width="5.09765625" style="5" customWidth="1"/>
    <col min="9745" max="9745" width="3.5" style="5" customWidth="1"/>
    <col min="9746" max="9984" width="9.69921875" style="5"/>
    <col min="9985" max="9985" width="1.296875" style="5" customWidth="1"/>
    <col min="9986" max="9986" width="11.3984375" style="5" customWidth="1"/>
    <col min="9987" max="9987" width="9.59765625" style="5" customWidth="1"/>
    <col min="9988" max="9989" width="13.19921875" style="5" customWidth="1"/>
    <col min="9990" max="9990" width="18.59765625" style="5" customWidth="1"/>
    <col min="9991" max="9992" width="13.19921875" style="5" customWidth="1"/>
    <col min="9993" max="9993" width="18.59765625" style="5" customWidth="1"/>
    <col min="9994" max="9995" width="16.796875" style="5" customWidth="1"/>
    <col min="9996" max="9996" width="22.19921875" style="5" customWidth="1"/>
    <col min="9997" max="9998" width="16.796875" style="5" customWidth="1"/>
    <col min="9999" max="9999" width="22.19921875" style="5" customWidth="1"/>
    <col min="10000" max="10000" width="5.09765625" style="5" customWidth="1"/>
    <col min="10001" max="10001" width="3.5" style="5" customWidth="1"/>
    <col min="10002" max="10240" width="9.69921875" style="5"/>
    <col min="10241" max="10241" width="1.296875" style="5" customWidth="1"/>
    <col min="10242" max="10242" width="11.3984375" style="5" customWidth="1"/>
    <col min="10243" max="10243" width="9.59765625" style="5" customWidth="1"/>
    <col min="10244" max="10245" width="13.19921875" style="5" customWidth="1"/>
    <col min="10246" max="10246" width="18.59765625" style="5" customWidth="1"/>
    <col min="10247" max="10248" width="13.19921875" style="5" customWidth="1"/>
    <col min="10249" max="10249" width="18.59765625" style="5" customWidth="1"/>
    <col min="10250" max="10251" width="16.796875" style="5" customWidth="1"/>
    <col min="10252" max="10252" width="22.19921875" style="5" customWidth="1"/>
    <col min="10253" max="10254" width="16.796875" style="5" customWidth="1"/>
    <col min="10255" max="10255" width="22.19921875" style="5" customWidth="1"/>
    <col min="10256" max="10256" width="5.09765625" style="5" customWidth="1"/>
    <col min="10257" max="10257" width="3.5" style="5" customWidth="1"/>
    <col min="10258" max="10496" width="9.69921875" style="5"/>
    <col min="10497" max="10497" width="1.296875" style="5" customWidth="1"/>
    <col min="10498" max="10498" width="11.3984375" style="5" customWidth="1"/>
    <col min="10499" max="10499" width="9.59765625" style="5" customWidth="1"/>
    <col min="10500" max="10501" width="13.19921875" style="5" customWidth="1"/>
    <col min="10502" max="10502" width="18.59765625" style="5" customWidth="1"/>
    <col min="10503" max="10504" width="13.19921875" style="5" customWidth="1"/>
    <col min="10505" max="10505" width="18.59765625" style="5" customWidth="1"/>
    <col min="10506" max="10507" width="16.796875" style="5" customWidth="1"/>
    <col min="10508" max="10508" width="22.19921875" style="5" customWidth="1"/>
    <col min="10509" max="10510" width="16.796875" style="5" customWidth="1"/>
    <col min="10511" max="10511" width="22.19921875" style="5" customWidth="1"/>
    <col min="10512" max="10512" width="5.09765625" style="5" customWidth="1"/>
    <col min="10513" max="10513" width="3.5" style="5" customWidth="1"/>
    <col min="10514" max="10752" width="9.69921875" style="5"/>
    <col min="10753" max="10753" width="1.296875" style="5" customWidth="1"/>
    <col min="10754" max="10754" width="11.3984375" style="5" customWidth="1"/>
    <col min="10755" max="10755" width="9.59765625" style="5" customWidth="1"/>
    <col min="10756" max="10757" width="13.19921875" style="5" customWidth="1"/>
    <col min="10758" max="10758" width="18.59765625" style="5" customWidth="1"/>
    <col min="10759" max="10760" width="13.19921875" style="5" customWidth="1"/>
    <col min="10761" max="10761" width="18.59765625" style="5" customWidth="1"/>
    <col min="10762" max="10763" width="16.796875" style="5" customWidth="1"/>
    <col min="10764" max="10764" width="22.19921875" style="5" customWidth="1"/>
    <col min="10765" max="10766" width="16.796875" style="5" customWidth="1"/>
    <col min="10767" max="10767" width="22.19921875" style="5" customWidth="1"/>
    <col min="10768" max="10768" width="5.09765625" style="5" customWidth="1"/>
    <col min="10769" max="10769" width="3.5" style="5" customWidth="1"/>
    <col min="10770" max="11008" width="9.69921875" style="5"/>
    <col min="11009" max="11009" width="1.296875" style="5" customWidth="1"/>
    <col min="11010" max="11010" width="11.3984375" style="5" customWidth="1"/>
    <col min="11011" max="11011" width="9.59765625" style="5" customWidth="1"/>
    <col min="11012" max="11013" width="13.19921875" style="5" customWidth="1"/>
    <col min="11014" max="11014" width="18.59765625" style="5" customWidth="1"/>
    <col min="11015" max="11016" width="13.19921875" style="5" customWidth="1"/>
    <col min="11017" max="11017" width="18.59765625" style="5" customWidth="1"/>
    <col min="11018" max="11019" width="16.796875" style="5" customWidth="1"/>
    <col min="11020" max="11020" width="22.19921875" style="5" customWidth="1"/>
    <col min="11021" max="11022" width="16.796875" style="5" customWidth="1"/>
    <col min="11023" max="11023" width="22.19921875" style="5" customWidth="1"/>
    <col min="11024" max="11024" width="5.09765625" style="5" customWidth="1"/>
    <col min="11025" max="11025" width="3.5" style="5" customWidth="1"/>
    <col min="11026" max="11264" width="9.69921875" style="5"/>
    <col min="11265" max="11265" width="1.296875" style="5" customWidth="1"/>
    <col min="11266" max="11266" width="11.3984375" style="5" customWidth="1"/>
    <col min="11267" max="11267" width="9.59765625" style="5" customWidth="1"/>
    <col min="11268" max="11269" width="13.19921875" style="5" customWidth="1"/>
    <col min="11270" max="11270" width="18.59765625" style="5" customWidth="1"/>
    <col min="11271" max="11272" width="13.19921875" style="5" customWidth="1"/>
    <col min="11273" max="11273" width="18.59765625" style="5" customWidth="1"/>
    <col min="11274" max="11275" width="16.796875" style="5" customWidth="1"/>
    <col min="11276" max="11276" width="22.19921875" style="5" customWidth="1"/>
    <col min="11277" max="11278" width="16.796875" style="5" customWidth="1"/>
    <col min="11279" max="11279" width="22.19921875" style="5" customWidth="1"/>
    <col min="11280" max="11280" width="5.09765625" style="5" customWidth="1"/>
    <col min="11281" max="11281" width="3.5" style="5" customWidth="1"/>
    <col min="11282" max="11520" width="9.69921875" style="5"/>
    <col min="11521" max="11521" width="1.296875" style="5" customWidth="1"/>
    <col min="11522" max="11522" width="11.3984375" style="5" customWidth="1"/>
    <col min="11523" max="11523" width="9.59765625" style="5" customWidth="1"/>
    <col min="11524" max="11525" width="13.19921875" style="5" customWidth="1"/>
    <col min="11526" max="11526" width="18.59765625" style="5" customWidth="1"/>
    <col min="11527" max="11528" width="13.19921875" style="5" customWidth="1"/>
    <col min="11529" max="11529" width="18.59765625" style="5" customWidth="1"/>
    <col min="11530" max="11531" width="16.796875" style="5" customWidth="1"/>
    <col min="11532" max="11532" width="22.19921875" style="5" customWidth="1"/>
    <col min="11533" max="11534" width="16.796875" style="5" customWidth="1"/>
    <col min="11535" max="11535" width="22.19921875" style="5" customWidth="1"/>
    <col min="11536" max="11536" width="5.09765625" style="5" customWidth="1"/>
    <col min="11537" max="11537" width="3.5" style="5" customWidth="1"/>
    <col min="11538" max="11776" width="9.69921875" style="5"/>
    <col min="11777" max="11777" width="1.296875" style="5" customWidth="1"/>
    <col min="11778" max="11778" width="11.3984375" style="5" customWidth="1"/>
    <col min="11779" max="11779" width="9.59765625" style="5" customWidth="1"/>
    <col min="11780" max="11781" width="13.19921875" style="5" customWidth="1"/>
    <col min="11782" max="11782" width="18.59765625" style="5" customWidth="1"/>
    <col min="11783" max="11784" width="13.19921875" style="5" customWidth="1"/>
    <col min="11785" max="11785" width="18.59765625" style="5" customWidth="1"/>
    <col min="11786" max="11787" width="16.796875" style="5" customWidth="1"/>
    <col min="11788" max="11788" width="22.19921875" style="5" customWidth="1"/>
    <col min="11789" max="11790" width="16.796875" style="5" customWidth="1"/>
    <col min="11791" max="11791" width="22.19921875" style="5" customWidth="1"/>
    <col min="11792" max="11792" width="5.09765625" style="5" customWidth="1"/>
    <col min="11793" max="11793" width="3.5" style="5" customWidth="1"/>
    <col min="11794" max="12032" width="9.69921875" style="5"/>
    <col min="12033" max="12033" width="1.296875" style="5" customWidth="1"/>
    <col min="12034" max="12034" width="11.3984375" style="5" customWidth="1"/>
    <col min="12035" max="12035" width="9.59765625" style="5" customWidth="1"/>
    <col min="12036" max="12037" width="13.19921875" style="5" customWidth="1"/>
    <col min="12038" max="12038" width="18.59765625" style="5" customWidth="1"/>
    <col min="12039" max="12040" width="13.19921875" style="5" customWidth="1"/>
    <col min="12041" max="12041" width="18.59765625" style="5" customWidth="1"/>
    <col min="12042" max="12043" width="16.796875" style="5" customWidth="1"/>
    <col min="12044" max="12044" width="22.19921875" style="5" customWidth="1"/>
    <col min="12045" max="12046" width="16.796875" style="5" customWidth="1"/>
    <col min="12047" max="12047" width="22.19921875" style="5" customWidth="1"/>
    <col min="12048" max="12048" width="5.09765625" style="5" customWidth="1"/>
    <col min="12049" max="12049" width="3.5" style="5" customWidth="1"/>
    <col min="12050" max="12288" width="9.69921875" style="5"/>
    <col min="12289" max="12289" width="1.296875" style="5" customWidth="1"/>
    <col min="12290" max="12290" width="11.3984375" style="5" customWidth="1"/>
    <col min="12291" max="12291" width="9.59765625" style="5" customWidth="1"/>
    <col min="12292" max="12293" width="13.19921875" style="5" customWidth="1"/>
    <col min="12294" max="12294" width="18.59765625" style="5" customWidth="1"/>
    <col min="12295" max="12296" width="13.19921875" style="5" customWidth="1"/>
    <col min="12297" max="12297" width="18.59765625" style="5" customWidth="1"/>
    <col min="12298" max="12299" width="16.796875" style="5" customWidth="1"/>
    <col min="12300" max="12300" width="22.19921875" style="5" customWidth="1"/>
    <col min="12301" max="12302" width="16.796875" style="5" customWidth="1"/>
    <col min="12303" max="12303" width="22.19921875" style="5" customWidth="1"/>
    <col min="12304" max="12304" width="5.09765625" style="5" customWidth="1"/>
    <col min="12305" max="12305" width="3.5" style="5" customWidth="1"/>
    <col min="12306" max="12544" width="9.69921875" style="5"/>
    <col min="12545" max="12545" width="1.296875" style="5" customWidth="1"/>
    <col min="12546" max="12546" width="11.3984375" style="5" customWidth="1"/>
    <col min="12547" max="12547" width="9.59765625" style="5" customWidth="1"/>
    <col min="12548" max="12549" width="13.19921875" style="5" customWidth="1"/>
    <col min="12550" max="12550" width="18.59765625" style="5" customWidth="1"/>
    <col min="12551" max="12552" width="13.19921875" style="5" customWidth="1"/>
    <col min="12553" max="12553" width="18.59765625" style="5" customWidth="1"/>
    <col min="12554" max="12555" width="16.796875" style="5" customWidth="1"/>
    <col min="12556" max="12556" width="22.19921875" style="5" customWidth="1"/>
    <col min="12557" max="12558" width="16.796875" style="5" customWidth="1"/>
    <col min="12559" max="12559" width="22.19921875" style="5" customWidth="1"/>
    <col min="12560" max="12560" width="5.09765625" style="5" customWidth="1"/>
    <col min="12561" max="12561" width="3.5" style="5" customWidth="1"/>
    <col min="12562" max="12800" width="9.69921875" style="5"/>
    <col min="12801" max="12801" width="1.296875" style="5" customWidth="1"/>
    <col min="12802" max="12802" width="11.3984375" style="5" customWidth="1"/>
    <col min="12803" max="12803" width="9.59765625" style="5" customWidth="1"/>
    <col min="12804" max="12805" width="13.19921875" style="5" customWidth="1"/>
    <col min="12806" max="12806" width="18.59765625" style="5" customWidth="1"/>
    <col min="12807" max="12808" width="13.19921875" style="5" customWidth="1"/>
    <col min="12809" max="12809" width="18.59765625" style="5" customWidth="1"/>
    <col min="12810" max="12811" width="16.796875" style="5" customWidth="1"/>
    <col min="12812" max="12812" width="22.19921875" style="5" customWidth="1"/>
    <col min="12813" max="12814" width="16.796875" style="5" customWidth="1"/>
    <col min="12815" max="12815" width="22.19921875" style="5" customWidth="1"/>
    <col min="12816" max="12816" width="5.09765625" style="5" customWidth="1"/>
    <col min="12817" max="12817" width="3.5" style="5" customWidth="1"/>
    <col min="12818" max="13056" width="9.69921875" style="5"/>
    <col min="13057" max="13057" width="1.296875" style="5" customWidth="1"/>
    <col min="13058" max="13058" width="11.3984375" style="5" customWidth="1"/>
    <col min="13059" max="13059" width="9.59765625" style="5" customWidth="1"/>
    <col min="13060" max="13061" width="13.19921875" style="5" customWidth="1"/>
    <col min="13062" max="13062" width="18.59765625" style="5" customWidth="1"/>
    <col min="13063" max="13064" width="13.19921875" style="5" customWidth="1"/>
    <col min="13065" max="13065" width="18.59765625" style="5" customWidth="1"/>
    <col min="13066" max="13067" width="16.796875" style="5" customWidth="1"/>
    <col min="13068" max="13068" width="22.19921875" style="5" customWidth="1"/>
    <col min="13069" max="13070" width="16.796875" style="5" customWidth="1"/>
    <col min="13071" max="13071" width="22.19921875" style="5" customWidth="1"/>
    <col min="13072" max="13072" width="5.09765625" style="5" customWidth="1"/>
    <col min="13073" max="13073" width="3.5" style="5" customWidth="1"/>
    <col min="13074" max="13312" width="9.69921875" style="5"/>
    <col min="13313" max="13313" width="1.296875" style="5" customWidth="1"/>
    <col min="13314" max="13314" width="11.3984375" style="5" customWidth="1"/>
    <col min="13315" max="13315" width="9.59765625" style="5" customWidth="1"/>
    <col min="13316" max="13317" width="13.19921875" style="5" customWidth="1"/>
    <col min="13318" max="13318" width="18.59765625" style="5" customWidth="1"/>
    <col min="13319" max="13320" width="13.19921875" style="5" customWidth="1"/>
    <col min="13321" max="13321" width="18.59765625" style="5" customWidth="1"/>
    <col min="13322" max="13323" width="16.796875" style="5" customWidth="1"/>
    <col min="13324" max="13324" width="22.19921875" style="5" customWidth="1"/>
    <col min="13325" max="13326" width="16.796875" style="5" customWidth="1"/>
    <col min="13327" max="13327" width="22.19921875" style="5" customWidth="1"/>
    <col min="13328" max="13328" width="5.09765625" style="5" customWidth="1"/>
    <col min="13329" max="13329" width="3.5" style="5" customWidth="1"/>
    <col min="13330" max="13568" width="9.69921875" style="5"/>
    <col min="13569" max="13569" width="1.296875" style="5" customWidth="1"/>
    <col min="13570" max="13570" width="11.3984375" style="5" customWidth="1"/>
    <col min="13571" max="13571" width="9.59765625" style="5" customWidth="1"/>
    <col min="13572" max="13573" width="13.19921875" style="5" customWidth="1"/>
    <col min="13574" max="13574" width="18.59765625" style="5" customWidth="1"/>
    <col min="13575" max="13576" width="13.19921875" style="5" customWidth="1"/>
    <col min="13577" max="13577" width="18.59765625" style="5" customWidth="1"/>
    <col min="13578" max="13579" width="16.796875" style="5" customWidth="1"/>
    <col min="13580" max="13580" width="22.19921875" style="5" customWidth="1"/>
    <col min="13581" max="13582" width="16.796875" style="5" customWidth="1"/>
    <col min="13583" max="13583" width="22.19921875" style="5" customWidth="1"/>
    <col min="13584" max="13584" width="5.09765625" style="5" customWidth="1"/>
    <col min="13585" max="13585" width="3.5" style="5" customWidth="1"/>
    <col min="13586" max="13824" width="9.69921875" style="5"/>
    <col min="13825" max="13825" width="1.296875" style="5" customWidth="1"/>
    <col min="13826" max="13826" width="11.3984375" style="5" customWidth="1"/>
    <col min="13827" max="13827" width="9.59765625" style="5" customWidth="1"/>
    <col min="13828" max="13829" width="13.19921875" style="5" customWidth="1"/>
    <col min="13830" max="13830" width="18.59765625" style="5" customWidth="1"/>
    <col min="13831" max="13832" width="13.19921875" style="5" customWidth="1"/>
    <col min="13833" max="13833" width="18.59765625" style="5" customWidth="1"/>
    <col min="13834" max="13835" width="16.796875" style="5" customWidth="1"/>
    <col min="13836" max="13836" width="22.19921875" style="5" customWidth="1"/>
    <col min="13837" max="13838" width="16.796875" style="5" customWidth="1"/>
    <col min="13839" max="13839" width="22.19921875" style="5" customWidth="1"/>
    <col min="13840" max="13840" width="5.09765625" style="5" customWidth="1"/>
    <col min="13841" max="13841" width="3.5" style="5" customWidth="1"/>
    <col min="13842" max="14080" width="9.69921875" style="5"/>
    <col min="14081" max="14081" width="1.296875" style="5" customWidth="1"/>
    <col min="14082" max="14082" width="11.3984375" style="5" customWidth="1"/>
    <col min="14083" max="14083" width="9.59765625" style="5" customWidth="1"/>
    <col min="14084" max="14085" width="13.19921875" style="5" customWidth="1"/>
    <col min="14086" max="14086" width="18.59765625" style="5" customWidth="1"/>
    <col min="14087" max="14088" width="13.19921875" style="5" customWidth="1"/>
    <col min="14089" max="14089" width="18.59765625" style="5" customWidth="1"/>
    <col min="14090" max="14091" width="16.796875" style="5" customWidth="1"/>
    <col min="14092" max="14092" width="22.19921875" style="5" customWidth="1"/>
    <col min="14093" max="14094" width="16.796875" style="5" customWidth="1"/>
    <col min="14095" max="14095" width="22.19921875" style="5" customWidth="1"/>
    <col min="14096" max="14096" width="5.09765625" style="5" customWidth="1"/>
    <col min="14097" max="14097" width="3.5" style="5" customWidth="1"/>
    <col min="14098" max="14336" width="9.69921875" style="5"/>
    <col min="14337" max="14337" width="1.296875" style="5" customWidth="1"/>
    <col min="14338" max="14338" width="11.3984375" style="5" customWidth="1"/>
    <col min="14339" max="14339" width="9.59765625" style="5" customWidth="1"/>
    <col min="14340" max="14341" width="13.19921875" style="5" customWidth="1"/>
    <col min="14342" max="14342" width="18.59765625" style="5" customWidth="1"/>
    <col min="14343" max="14344" width="13.19921875" style="5" customWidth="1"/>
    <col min="14345" max="14345" width="18.59765625" style="5" customWidth="1"/>
    <col min="14346" max="14347" width="16.796875" style="5" customWidth="1"/>
    <col min="14348" max="14348" width="22.19921875" style="5" customWidth="1"/>
    <col min="14349" max="14350" width="16.796875" style="5" customWidth="1"/>
    <col min="14351" max="14351" width="22.19921875" style="5" customWidth="1"/>
    <col min="14352" max="14352" width="5.09765625" style="5" customWidth="1"/>
    <col min="14353" max="14353" width="3.5" style="5" customWidth="1"/>
    <col min="14354" max="14592" width="9.69921875" style="5"/>
    <col min="14593" max="14593" width="1.296875" style="5" customWidth="1"/>
    <col min="14594" max="14594" width="11.3984375" style="5" customWidth="1"/>
    <col min="14595" max="14595" width="9.59765625" style="5" customWidth="1"/>
    <col min="14596" max="14597" width="13.19921875" style="5" customWidth="1"/>
    <col min="14598" max="14598" width="18.59765625" style="5" customWidth="1"/>
    <col min="14599" max="14600" width="13.19921875" style="5" customWidth="1"/>
    <col min="14601" max="14601" width="18.59765625" style="5" customWidth="1"/>
    <col min="14602" max="14603" width="16.796875" style="5" customWidth="1"/>
    <col min="14604" max="14604" width="22.19921875" style="5" customWidth="1"/>
    <col min="14605" max="14606" width="16.796875" style="5" customWidth="1"/>
    <col min="14607" max="14607" width="22.19921875" style="5" customWidth="1"/>
    <col min="14608" max="14608" width="5.09765625" style="5" customWidth="1"/>
    <col min="14609" max="14609" width="3.5" style="5" customWidth="1"/>
    <col min="14610" max="14848" width="9.69921875" style="5"/>
    <col min="14849" max="14849" width="1.296875" style="5" customWidth="1"/>
    <col min="14850" max="14850" width="11.3984375" style="5" customWidth="1"/>
    <col min="14851" max="14851" width="9.59765625" style="5" customWidth="1"/>
    <col min="14852" max="14853" width="13.19921875" style="5" customWidth="1"/>
    <col min="14854" max="14854" width="18.59765625" style="5" customWidth="1"/>
    <col min="14855" max="14856" width="13.19921875" style="5" customWidth="1"/>
    <col min="14857" max="14857" width="18.59765625" style="5" customWidth="1"/>
    <col min="14858" max="14859" width="16.796875" style="5" customWidth="1"/>
    <col min="14860" max="14860" width="22.19921875" style="5" customWidth="1"/>
    <col min="14861" max="14862" width="16.796875" style="5" customWidth="1"/>
    <col min="14863" max="14863" width="22.19921875" style="5" customWidth="1"/>
    <col min="14864" max="14864" width="5.09765625" style="5" customWidth="1"/>
    <col min="14865" max="14865" width="3.5" style="5" customWidth="1"/>
    <col min="14866" max="15104" width="9.69921875" style="5"/>
    <col min="15105" max="15105" width="1.296875" style="5" customWidth="1"/>
    <col min="15106" max="15106" width="11.3984375" style="5" customWidth="1"/>
    <col min="15107" max="15107" width="9.59765625" style="5" customWidth="1"/>
    <col min="15108" max="15109" width="13.19921875" style="5" customWidth="1"/>
    <col min="15110" max="15110" width="18.59765625" style="5" customWidth="1"/>
    <col min="15111" max="15112" width="13.19921875" style="5" customWidth="1"/>
    <col min="15113" max="15113" width="18.59765625" style="5" customWidth="1"/>
    <col min="15114" max="15115" width="16.796875" style="5" customWidth="1"/>
    <col min="15116" max="15116" width="22.19921875" style="5" customWidth="1"/>
    <col min="15117" max="15118" width="16.796875" style="5" customWidth="1"/>
    <col min="15119" max="15119" width="22.19921875" style="5" customWidth="1"/>
    <col min="15120" max="15120" width="5.09765625" style="5" customWidth="1"/>
    <col min="15121" max="15121" width="3.5" style="5" customWidth="1"/>
    <col min="15122" max="15360" width="9.69921875" style="5"/>
    <col min="15361" max="15361" width="1.296875" style="5" customWidth="1"/>
    <col min="15362" max="15362" width="11.3984375" style="5" customWidth="1"/>
    <col min="15363" max="15363" width="9.59765625" style="5" customWidth="1"/>
    <col min="15364" max="15365" width="13.19921875" style="5" customWidth="1"/>
    <col min="15366" max="15366" width="18.59765625" style="5" customWidth="1"/>
    <col min="15367" max="15368" width="13.19921875" style="5" customWidth="1"/>
    <col min="15369" max="15369" width="18.59765625" style="5" customWidth="1"/>
    <col min="15370" max="15371" width="16.796875" style="5" customWidth="1"/>
    <col min="15372" max="15372" width="22.19921875" style="5" customWidth="1"/>
    <col min="15373" max="15374" width="16.796875" style="5" customWidth="1"/>
    <col min="15375" max="15375" width="22.19921875" style="5" customWidth="1"/>
    <col min="15376" max="15376" width="5.09765625" style="5" customWidth="1"/>
    <col min="15377" max="15377" width="3.5" style="5" customWidth="1"/>
    <col min="15378" max="15616" width="9.69921875" style="5"/>
    <col min="15617" max="15617" width="1.296875" style="5" customWidth="1"/>
    <col min="15618" max="15618" width="11.3984375" style="5" customWidth="1"/>
    <col min="15619" max="15619" width="9.59765625" style="5" customWidth="1"/>
    <col min="15620" max="15621" width="13.19921875" style="5" customWidth="1"/>
    <col min="15622" max="15622" width="18.59765625" style="5" customWidth="1"/>
    <col min="15623" max="15624" width="13.19921875" style="5" customWidth="1"/>
    <col min="15625" max="15625" width="18.59765625" style="5" customWidth="1"/>
    <col min="15626" max="15627" width="16.796875" style="5" customWidth="1"/>
    <col min="15628" max="15628" width="22.19921875" style="5" customWidth="1"/>
    <col min="15629" max="15630" width="16.796875" style="5" customWidth="1"/>
    <col min="15631" max="15631" width="22.19921875" style="5" customWidth="1"/>
    <col min="15632" max="15632" width="5.09765625" style="5" customWidth="1"/>
    <col min="15633" max="15633" width="3.5" style="5" customWidth="1"/>
    <col min="15634" max="15872" width="9.69921875" style="5"/>
    <col min="15873" max="15873" width="1.296875" style="5" customWidth="1"/>
    <col min="15874" max="15874" width="11.3984375" style="5" customWidth="1"/>
    <col min="15875" max="15875" width="9.59765625" style="5" customWidth="1"/>
    <col min="15876" max="15877" width="13.19921875" style="5" customWidth="1"/>
    <col min="15878" max="15878" width="18.59765625" style="5" customWidth="1"/>
    <col min="15879" max="15880" width="13.19921875" style="5" customWidth="1"/>
    <col min="15881" max="15881" width="18.59765625" style="5" customWidth="1"/>
    <col min="15882" max="15883" width="16.796875" style="5" customWidth="1"/>
    <col min="15884" max="15884" width="22.19921875" style="5" customWidth="1"/>
    <col min="15885" max="15886" width="16.796875" style="5" customWidth="1"/>
    <col min="15887" max="15887" width="22.19921875" style="5" customWidth="1"/>
    <col min="15888" max="15888" width="5.09765625" style="5" customWidth="1"/>
    <col min="15889" max="15889" width="3.5" style="5" customWidth="1"/>
    <col min="15890" max="16128" width="9.69921875" style="5"/>
    <col min="16129" max="16129" width="1.296875" style="5" customWidth="1"/>
    <col min="16130" max="16130" width="11.3984375" style="5" customWidth="1"/>
    <col min="16131" max="16131" width="9.59765625" style="5" customWidth="1"/>
    <col min="16132" max="16133" width="13.19921875" style="5" customWidth="1"/>
    <col min="16134" max="16134" width="18.59765625" style="5" customWidth="1"/>
    <col min="16135" max="16136" width="13.19921875" style="5" customWidth="1"/>
    <col min="16137" max="16137" width="18.59765625" style="5" customWidth="1"/>
    <col min="16138" max="16139" width="16.796875" style="5" customWidth="1"/>
    <col min="16140" max="16140" width="22.19921875" style="5" customWidth="1"/>
    <col min="16141" max="16142" width="16.796875" style="5" customWidth="1"/>
    <col min="16143" max="16143" width="22.19921875" style="5" customWidth="1"/>
    <col min="16144" max="16144" width="5.09765625" style="5" customWidth="1"/>
    <col min="16145" max="16145" width="3.5" style="5" customWidth="1"/>
    <col min="16146" max="16384" width="9.69921875" style="5"/>
  </cols>
  <sheetData>
    <row r="1" spans="2:16" ht="24" customHeight="1" thickBot="1">
      <c r="B1" s="3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</v>
      </c>
      <c r="P1" s="4"/>
    </row>
    <row r="2" spans="2:16" ht="20.100000000000001" customHeight="1">
      <c r="B2" s="8"/>
      <c r="C2" s="9"/>
      <c r="D2" s="149" t="s">
        <v>75</v>
      </c>
      <c r="E2" s="150"/>
      <c r="F2" s="150"/>
      <c r="G2" s="150"/>
      <c r="H2" s="150"/>
      <c r="I2" s="151"/>
      <c r="J2" s="155" t="s">
        <v>2</v>
      </c>
      <c r="K2" s="150"/>
      <c r="L2" s="150"/>
      <c r="M2" s="150"/>
      <c r="N2" s="150"/>
      <c r="O2" s="156"/>
      <c r="P2" s="141" t="s">
        <v>3</v>
      </c>
    </row>
    <row r="3" spans="2:16" ht="20.100000000000001" customHeight="1">
      <c r="B3" s="8"/>
      <c r="C3" s="9"/>
      <c r="D3" s="152"/>
      <c r="E3" s="153"/>
      <c r="F3" s="153"/>
      <c r="G3" s="153"/>
      <c r="H3" s="153"/>
      <c r="I3" s="154"/>
      <c r="J3" s="157"/>
      <c r="K3" s="153"/>
      <c r="L3" s="153"/>
      <c r="M3" s="153"/>
      <c r="N3" s="153"/>
      <c r="O3" s="158"/>
      <c r="P3" s="142"/>
    </row>
    <row r="4" spans="2:16" ht="20.100000000000001" customHeight="1">
      <c r="B4" s="10" t="s">
        <v>5</v>
      </c>
      <c r="C4" s="9" t="s">
        <v>6</v>
      </c>
      <c r="D4" s="144" t="s">
        <v>76</v>
      </c>
      <c r="E4" s="145"/>
      <c r="F4" s="148"/>
      <c r="G4" s="144" t="s">
        <v>77</v>
      </c>
      <c r="H4" s="145"/>
      <c r="I4" s="146"/>
      <c r="J4" s="147" t="s">
        <v>78</v>
      </c>
      <c r="K4" s="145"/>
      <c r="L4" s="148"/>
      <c r="M4" s="144" t="s">
        <v>26</v>
      </c>
      <c r="N4" s="145"/>
      <c r="O4" s="148"/>
      <c r="P4" s="142"/>
    </row>
    <row r="5" spans="2:16" ht="20.100000000000001" customHeight="1">
      <c r="B5" s="8"/>
      <c r="C5" s="9"/>
      <c r="D5" s="9" t="s">
        <v>11</v>
      </c>
      <c r="E5" s="9" t="s">
        <v>79</v>
      </c>
      <c r="F5" s="9" t="s">
        <v>15</v>
      </c>
      <c r="G5" s="9" t="s">
        <v>11</v>
      </c>
      <c r="H5" s="9" t="s">
        <v>80</v>
      </c>
      <c r="I5" s="11" t="s">
        <v>15</v>
      </c>
      <c r="J5" s="10" t="s">
        <v>11</v>
      </c>
      <c r="K5" s="9" t="s">
        <v>12</v>
      </c>
      <c r="L5" s="9" t="s">
        <v>15</v>
      </c>
      <c r="M5" s="9" t="s">
        <v>81</v>
      </c>
      <c r="N5" s="9" t="s">
        <v>82</v>
      </c>
      <c r="O5" s="23" t="s">
        <v>15</v>
      </c>
      <c r="P5" s="142"/>
    </row>
    <row r="6" spans="2:16" ht="20.100000000000001" customHeight="1">
      <c r="B6" s="13"/>
      <c r="C6" s="14"/>
      <c r="D6" s="14" t="s">
        <v>16</v>
      </c>
      <c r="E6" s="14" t="s">
        <v>83</v>
      </c>
      <c r="F6" s="14" t="s">
        <v>18</v>
      </c>
      <c r="G6" s="14" t="s">
        <v>16</v>
      </c>
      <c r="H6" s="14" t="s">
        <v>84</v>
      </c>
      <c r="I6" s="15" t="s">
        <v>18</v>
      </c>
      <c r="J6" s="16" t="s">
        <v>16</v>
      </c>
      <c r="K6" s="14" t="s">
        <v>17</v>
      </c>
      <c r="L6" s="14" t="s">
        <v>18</v>
      </c>
      <c r="M6" s="14" t="s">
        <v>85</v>
      </c>
      <c r="N6" s="14" t="s">
        <v>86</v>
      </c>
      <c r="O6" s="33" t="s">
        <v>18</v>
      </c>
      <c r="P6" s="142"/>
    </row>
    <row r="7" spans="2:16" ht="17.100000000000001" customHeight="1">
      <c r="B7" s="8"/>
      <c r="C7" s="9"/>
      <c r="D7" s="34"/>
      <c r="E7" s="34"/>
      <c r="F7" s="34"/>
      <c r="G7" s="34"/>
      <c r="H7" s="34"/>
      <c r="I7" s="35"/>
      <c r="J7" s="8"/>
      <c r="K7" s="34"/>
      <c r="L7" s="34"/>
      <c r="M7" s="34"/>
      <c r="N7" s="34"/>
      <c r="O7" s="36"/>
      <c r="P7" s="142"/>
    </row>
    <row r="8" spans="2:16" ht="30" customHeight="1">
      <c r="B8" s="10" t="s">
        <v>21</v>
      </c>
      <c r="C8" s="9" t="s">
        <v>22</v>
      </c>
      <c r="D8" s="17">
        <v>1254866</v>
      </c>
      <c r="E8" s="17">
        <v>1519660</v>
      </c>
      <c r="F8" s="17">
        <v>13185019614</v>
      </c>
      <c r="G8" s="17">
        <v>58306</v>
      </c>
      <c r="H8" s="17">
        <v>3000072</v>
      </c>
      <c r="I8" s="18">
        <v>1993838027</v>
      </c>
      <c r="J8" s="19">
        <v>14174</v>
      </c>
      <c r="K8" s="17">
        <v>92172</v>
      </c>
      <c r="L8" s="17">
        <v>993156460</v>
      </c>
      <c r="M8" s="17">
        <v>3376607</v>
      </c>
      <c r="N8" s="17">
        <v>4526522</v>
      </c>
      <c r="O8" s="37">
        <v>84244638187</v>
      </c>
      <c r="P8" s="142"/>
    </row>
    <row r="9" spans="2:16" ht="30" customHeight="1">
      <c r="B9" s="10" t="s">
        <v>23</v>
      </c>
      <c r="C9" s="9" t="s">
        <v>22</v>
      </c>
      <c r="D9" s="17">
        <v>1232391</v>
      </c>
      <c r="E9" s="17">
        <v>1494106</v>
      </c>
      <c r="F9" s="17">
        <v>13237418879</v>
      </c>
      <c r="G9" s="17">
        <v>57082</v>
      </c>
      <c r="H9" s="17">
        <v>3239756</v>
      </c>
      <c r="I9" s="18">
        <v>1942282506</v>
      </c>
      <c r="J9" s="19">
        <v>15544</v>
      </c>
      <c r="K9" s="17">
        <v>107084</v>
      </c>
      <c r="L9" s="17">
        <v>1156573300</v>
      </c>
      <c r="M9" s="17">
        <v>3309563</v>
      </c>
      <c r="N9" s="17">
        <v>4404173</v>
      </c>
      <c r="O9" s="37">
        <v>82289722588</v>
      </c>
      <c r="P9" s="142"/>
    </row>
    <row r="10" spans="2:16" ht="30" customHeight="1">
      <c r="B10" s="10" t="s">
        <v>24</v>
      </c>
      <c r="C10" s="9" t="s">
        <v>22</v>
      </c>
      <c r="D10" s="38">
        <f>SUM(D11:D12)</f>
        <v>1183804</v>
      </c>
      <c r="E10" s="38">
        <f t="shared" ref="E10:O10" si="0">SUM(E11:E12)</f>
        <v>1427553</v>
      </c>
      <c r="F10" s="38">
        <f t="shared" si="0"/>
        <v>12812846166</v>
      </c>
      <c r="G10" s="38">
        <f t="shared" si="0"/>
        <v>55446</v>
      </c>
      <c r="H10" s="38">
        <f t="shared" si="0"/>
        <v>2829943</v>
      </c>
      <c r="I10" s="39">
        <f t="shared" si="0"/>
        <v>1945501943</v>
      </c>
      <c r="J10" s="40">
        <f t="shared" si="0"/>
        <v>16654</v>
      </c>
      <c r="K10" s="38">
        <f t="shared" si="0"/>
        <v>117067</v>
      </c>
      <c r="L10" s="38">
        <f t="shared" si="0"/>
        <v>1263263620</v>
      </c>
      <c r="M10" s="38">
        <f t="shared" si="0"/>
        <v>3179637</v>
      </c>
      <c r="N10" s="38">
        <f t="shared" si="0"/>
        <v>4218445</v>
      </c>
      <c r="O10" s="41">
        <f t="shared" si="0"/>
        <v>80011321232</v>
      </c>
      <c r="P10" s="142"/>
    </row>
    <row r="11" spans="2:16" ht="30" customHeight="1">
      <c r="B11" s="10" t="s">
        <v>25</v>
      </c>
      <c r="C11" s="9" t="s">
        <v>26</v>
      </c>
      <c r="D11" s="38">
        <f t="shared" ref="D11:O11" si="1">SUM(D13:D32)</f>
        <v>1135742</v>
      </c>
      <c r="E11" s="38">
        <f t="shared" si="1"/>
        <v>1370202</v>
      </c>
      <c r="F11" s="38">
        <f t="shared" si="1"/>
        <v>12369878524</v>
      </c>
      <c r="G11" s="38">
        <f t="shared" si="1"/>
        <v>54179</v>
      </c>
      <c r="H11" s="38">
        <f t="shared" si="1"/>
        <v>2791863</v>
      </c>
      <c r="I11" s="39">
        <f t="shared" si="1"/>
        <v>1919101783</v>
      </c>
      <c r="J11" s="40">
        <f t="shared" si="1"/>
        <v>16495</v>
      </c>
      <c r="K11" s="38">
        <f t="shared" si="1"/>
        <v>115779</v>
      </c>
      <c r="L11" s="38">
        <f t="shared" si="1"/>
        <v>1249978310</v>
      </c>
      <c r="M11" s="38">
        <f t="shared" si="1"/>
        <v>3047438</v>
      </c>
      <c r="N11" s="38">
        <f t="shared" si="1"/>
        <v>4081013</v>
      </c>
      <c r="O11" s="38">
        <f t="shared" si="1"/>
        <v>77547509688</v>
      </c>
      <c r="P11" s="142"/>
    </row>
    <row r="12" spans="2:16" ht="30" customHeight="1">
      <c r="B12" s="16" t="s">
        <v>27</v>
      </c>
      <c r="C12" s="14" t="s">
        <v>26</v>
      </c>
      <c r="D12" s="42">
        <f>SUM(D33:D35)</f>
        <v>48062</v>
      </c>
      <c r="E12" s="42">
        <f t="shared" ref="E12:O12" si="2">SUM(E33:E35)</f>
        <v>57351</v>
      </c>
      <c r="F12" s="42">
        <f t="shared" si="2"/>
        <v>442967642</v>
      </c>
      <c r="G12" s="42">
        <f t="shared" si="2"/>
        <v>1267</v>
      </c>
      <c r="H12" s="42">
        <f t="shared" si="2"/>
        <v>38080</v>
      </c>
      <c r="I12" s="43">
        <f t="shared" si="2"/>
        <v>26400160</v>
      </c>
      <c r="J12" s="44">
        <f t="shared" si="2"/>
        <v>159</v>
      </c>
      <c r="K12" s="42">
        <f t="shared" si="2"/>
        <v>1288</v>
      </c>
      <c r="L12" s="42">
        <f t="shared" si="2"/>
        <v>13285310</v>
      </c>
      <c r="M12" s="42">
        <f t="shared" si="2"/>
        <v>132199</v>
      </c>
      <c r="N12" s="42">
        <f t="shared" si="2"/>
        <v>137432</v>
      </c>
      <c r="O12" s="42">
        <f t="shared" si="2"/>
        <v>2463811544</v>
      </c>
      <c r="P12" s="143"/>
    </row>
    <row r="13" spans="2:16" ht="30" customHeight="1">
      <c r="B13" s="20">
        <v>41001</v>
      </c>
      <c r="C13" s="21" t="s">
        <v>28</v>
      </c>
      <c r="D13" s="45">
        <v>317507</v>
      </c>
      <c r="E13" s="45">
        <v>388925</v>
      </c>
      <c r="F13" s="45">
        <v>3636427371</v>
      </c>
      <c r="G13" s="45">
        <v>13509</v>
      </c>
      <c r="H13" s="46">
        <v>668612</v>
      </c>
      <c r="I13" s="47">
        <v>459142236</v>
      </c>
      <c r="J13" s="48">
        <v>5049</v>
      </c>
      <c r="K13" s="45">
        <v>38499</v>
      </c>
      <c r="L13" s="49">
        <v>418893630</v>
      </c>
      <c r="M13" s="50">
        <f>'９表１'!M13+'９表２'!D13+'９表２'!J13</f>
        <v>842710</v>
      </c>
      <c r="N13" s="50">
        <f>'９表１'!N13+'９表２'!K13</f>
        <v>1102496</v>
      </c>
      <c r="O13" s="51">
        <f>'９表１'!O13+'９表２'!F13+'９表２'!I13+'９表２'!L13</f>
        <v>20909841064</v>
      </c>
      <c r="P13" s="22" t="s">
        <v>29</v>
      </c>
    </row>
    <row r="14" spans="2:16" ht="30" customHeight="1">
      <c r="B14" s="8">
        <v>41002</v>
      </c>
      <c r="C14" s="23" t="s">
        <v>30</v>
      </c>
      <c r="D14" s="37">
        <v>171179</v>
      </c>
      <c r="E14" s="37">
        <v>208309</v>
      </c>
      <c r="F14" s="37">
        <v>1719751360</v>
      </c>
      <c r="G14" s="37">
        <v>8114</v>
      </c>
      <c r="H14" s="52">
        <v>425332</v>
      </c>
      <c r="I14" s="18">
        <v>292277093</v>
      </c>
      <c r="J14" s="53">
        <v>1968</v>
      </c>
      <c r="K14" s="37">
        <v>10414</v>
      </c>
      <c r="L14" s="49">
        <v>114317200</v>
      </c>
      <c r="M14" s="54">
        <f>'９表１'!M14+'９表２'!D14+'９表２'!J14</f>
        <v>460594</v>
      </c>
      <c r="N14" s="54">
        <f>'９表１'!N14+'９表２'!K14</f>
        <v>600756</v>
      </c>
      <c r="O14" s="55">
        <f>'９表１'!O14+'９表２'!F14+'９表２'!I14+'９表２'!L14</f>
        <v>11492425928</v>
      </c>
      <c r="P14" s="22" t="s">
        <v>31</v>
      </c>
    </row>
    <row r="15" spans="2:16" ht="30" customHeight="1">
      <c r="B15" s="8">
        <v>41003</v>
      </c>
      <c r="C15" s="23" t="s">
        <v>32</v>
      </c>
      <c r="D15" s="37">
        <v>75577</v>
      </c>
      <c r="E15" s="37">
        <v>91527</v>
      </c>
      <c r="F15" s="37">
        <v>874669326</v>
      </c>
      <c r="G15" s="37">
        <v>4051</v>
      </c>
      <c r="H15" s="52">
        <v>223173</v>
      </c>
      <c r="I15" s="18">
        <v>153115658</v>
      </c>
      <c r="J15" s="53">
        <v>1714</v>
      </c>
      <c r="K15" s="37">
        <v>11344</v>
      </c>
      <c r="L15" s="49">
        <v>117370700</v>
      </c>
      <c r="M15" s="54">
        <f>'９表１'!M15+'９表２'!D15+'９表２'!J15</f>
        <v>214774</v>
      </c>
      <c r="N15" s="54">
        <f>'９表１'!N15+'９表２'!K15</f>
        <v>319864</v>
      </c>
      <c r="O15" s="55">
        <f>'９表１'!O15+'９表２'!F15+'９表２'!I15+'９表２'!L15</f>
        <v>5801546785</v>
      </c>
      <c r="P15" s="22" t="s">
        <v>33</v>
      </c>
    </row>
    <row r="16" spans="2:16" ht="30" customHeight="1">
      <c r="B16" s="8">
        <v>41004</v>
      </c>
      <c r="C16" s="23" t="s">
        <v>34</v>
      </c>
      <c r="D16" s="37">
        <v>27667</v>
      </c>
      <c r="E16" s="37">
        <v>33144</v>
      </c>
      <c r="F16" s="37">
        <v>320943796</v>
      </c>
      <c r="G16" s="37">
        <v>1481</v>
      </c>
      <c r="H16" s="52">
        <v>79270</v>
      </c>
      <c r="I16" s="18">
        <v>54871514</v>
      </c>
      <c r="J16" s="53">
        <v>578</v>
      </c>
      <c r="K16" s="37">
        <v>4364</v>
      </c>
      <c r="L16" s="49">
        <v>44049630</v>
      </c>
      <c r="M16" s="54">
        <f>'９表１'!M16+'９表２'!D16+'９表２'!J16</f>
        <v>76698</v>
      </c>
      <c r="N16" s="54">
        <f>'９表１'!N16+'９表２'!K16</f>
        <v>112307</v>
      </c>
      <c r="O16" s="55">
        <f>'９表１'!O16+'９表２'!F16+'９表２'!I16+'９表２'!L16</f>
        <v>2148425472</v>
      </c>
      <c r="P16" s="22" t="s">
        <v>35</v>
      </c>
    </row>
    <row r="17" spans="2:16" ht="30" customHeight="1">
      <c r="B17" s="8">
        <v>41005</v>
      </c>
      <c r="C17" s="23" t="s">
        <v>36</v>
      </c>
      <c r="D17" s="37">
        <v>72456</v>
      </c>
      <c r="E17" s="37">
        <v>84528</v>
      </c>
      <c r="F17" s="37">
        <v>731938291</v>
      </c>
      <c r="G17" s="37">
        <v>3987</v>
      </c>
      <c r="H17" s="52">
        <v>207065</v>
      </c>
      <c r="I17" s="18">
        <v>142900508</v>
      </c>
      <c r="J17" s="53">
        <v>1355</v>
      </c>
      <c r="K17" s="37">
        <v>7905</v>
      </c>
      <c r="L17" s="49">
        <v>85510660</v>
      </c>
      <c r="M17" s="54">
        <f>'９表１'!M17+'９表２'!D17+'９表２'!J17</f>
        <v>195511</v>
      </c>
      <c r="N17" s="54">
        <f>'９表１'!N17+'９表２'!K17</f>
        <v>273389</v>
      </c>
      <c r="O17" s="55">
        <f>'９表１'!O17+'９表２'!F17+'９表２'!I17+'９表２'!L17</f>
        <v>5167855403</v>
      </c>
      <c r="P17" s="22" t="s">
        <v>37</v>
      </c>
    </row>
    <row r="18" spans="2:16" ht="30" customHeight="1">
      <c r="B18" s="8">
        <v>41006</v>
      </c>
      <c r="C18" s="23" t="s">
        <v>38</v>
      </c>
      <c r="D18" s="37">
        <v>78709</v>
      </c>
      <c r="E18" s="37">
        <v>93193</v>
      </c>
      <c r="F18" s="37">
        <v>762877737</v>
      </c>
      <c r="G18" s="37">
        <v>3379</v>
      </c>
      <c r="H18" s="52">
        <v>175271</v>
      </c>
      <c r="I18" s="18">
        <v>120442108</v>
      </c>
      <c r="J18" s="53">
        <v>950</v>
      </c>
      <c r="K18" s="37">
        <v>7400</v>
      </c>
      <c r="L18" s="49">
        <v>74217150</v>
      </c>
      <c r="M18" s="54">
        <f>'９表１'!M18+'９表２'!D18+'９表２'!J18</f>
        <v>198964</v>
      </c>
      <c r="N18" s="54">
        <f>'９表１'!N18+'９表２'!K18</f>
        <v>254824</v>
      </c>
      <c r="O18" s="55">
        <f>'９表１'!O18+'９表２'!F18+'９表２'!I18+'９表２'!L18</f>
        <v>4678942980</v>
      </c>
      <c r="P18" s="22" t="s">
        <v>39</v>
      </c>
    </row>
    <row r="19" spans="2:16" ht="30" customHeight="1">
      <c r="B19" s="8">
        <v>41007</v>
      </c>
      <c r="C19" s="23" t="s">
        <v>40</v>
      </c>
      <c r="D19" s="37">
        <v>41717</v>
      </c>
      <c r="E19" s="37">
        <v>49417</v>
      </c>
      <c r="F19" s="37">
        <v>458357980</v>
      </c>
      <c r="G19" s="37">
        <v>2417</v>
      </c>
      <c r="H19" s="52">
        <v>121264</v>
      </c>
      <c r="I19" s="18">
        <v>83364868</v>
      </c>
      <c r="J19" s="53">
        <v>248</v>
      </c>
      <c r="K19" s="37">
        <v>1901</v>
      </c>
      <c r="L19" s="49">
        <v>24523280</v>
      </c>
      <c r="M19" s="54">
        <f>'９表１'!M19+'９表２'!D19+'９表２'!J19</f>
        <v>114195</v>
      </c>
      <c r="N19" s="54">
        <f>'９表１'!N19+'９表２'!K19</f>
        <v>149690</v>
      </c>
      <c r="O19" s="55">
        <f>'９表１'!O19+'９表２'!F19+'９表２'!I19+'９表２'!L19</f>
        <v>2950347658</v>
      </c>
      <c r="P19" s="22" t="s">
        <v>41</v>
      </c>
    </row>
    <row r="20" spans="2:16" ht="30" customHeight="1">
      <c r="B20" s="8">
        <v>41025</v>
      </c>
      <c r="C20" s="23" t="s">
        <v>42</v>
      </c>
      <c r="D20" s="37">
        <v>58701</v>
      </c>
      <c r="E20" s="37">
        <v>70213</v>
      </c>
      <c r="F20" s="37">
        <v>693741304</v>
      </c>
      <c r="G20" s="37">
        <v>2763</v>
      </c>
      <c r="H20" s="52">
        <v>135929</v>
      </c>
      <c r="I20" s="18">
        <v>93059939</v>
      </c>
      <c r="J20" s="53">
        <v>847</v>
      </c>
      <c r="K20" s="37">
        <v>6231</v>
      </c>
      <c r="L20" s="49">
        <v>68017920</v>
      </c>
      <c r="M20" s="54">
        <f>'９表１'!M20+'９表２'!D20+'９表２'!J20</f>
        <v>156916</v>
      </c>
      <c r="N20" s="54">
        <f>'９表１'!N20+'９表２'!K20</f>
        <v>208551</v>
      </c>
      <c r="O20" s="55">
        <f>'９表１'!O20+'９表２'!F20+'９表２'!I20+'９表２'!L20</f>
        <v>4053830606</v>
      </c>
      <c r="P20" s="22" t="s">
        <v>43</v>
      </c>
    </row>
    <row r="21" spans="2:16" ht="30" customHeight="1">
      <c r="B21" s="8">
        <v>41048</v>
      </c>
      <c r="C21" s="23" t="s">
        <v>44</v>
      </c>
      <c r="D21" s="37">
        <v>40849</v>
      </c>
      <c r="E21" s="37">
        <v>50087</v>
      </c>
      <c r="F21" s="37">
        <v>379832590</v>
      </c>
      <c r="G21" s="37">
        <v>2170</v>
      </c>
      <c r="H21" s="52">
        <v>114821</v>
      </c>
      <c r="I21" s="18">
        <v>78779513</v>
      </c>
      <c r="J21" s="53">
        <v>276</v>
      </c>
      <c r="K21" s="37">
        <v>2043</v>
      </c>
      <c r="L21" s="49">
        <v>20758530</v>
      </c>
      <c r="M21" s="54">
        <f>'９表１'!M21+'９表２'!D21+'９表２'!J21</f>
        <v>106870</v>
      </c>
      <c r="N21" s="54">
        <f>'９表１'!N21+'９表２'!K21</f>
        <v>145058</v>
      </c>
      <c r="O21" s="55">
        <f>'９表１'!O21+'９表２'!F21+'９表２'!I21+'９表２'!L21</f>
        <v>2697590914</v>
      </c>
      <c r="P21" s="22" t="s">
        <v>45</v>
      </c>
    </row>
    <row r="22" spans="2:16" ht="30" customHeight="1">
      <c r="B22" s="8">
        <v>41014</v>
      </c>
      <c r="C22" s="23" t="s">
        <v>46</v>
      </c>
      <c r="D22" s="37">
        <v>43583</v>
      </c>
      <c r="E22" s="37">
        <v>53590</v>
      </c>
      <c r="F22" s="37">
        <v>473233148</v>
      </c>
      <c r="G22" s="37">
        <v>1963</v>
      </c>
      <c r="H22" s="52">
        <v>95563</v>
      </c>
      <c r="I22" s="18">
        <v>66347111</v>
      </c>
      <c r="J22" s="53">
        <v>659</v>
      </c>
      <c r="K22" s="37">
        <v>5101</v>
      </c>
      <c r="L22" s="49">
        <v>51861990</v>
      </c>
      <c r="M22" s="54">
        <f>'９表１'!M22+'９表２'!D22+'９表２'!J22</f>
        <v>119111</v>
      </c>
      <c r="N22" s="54">
        <f>'９表１'!N22+'９表２'!K22</f>
        <v>159288</v>
      </c>
      <c r="O22" s="55">
        <f>'９表１'!O22+'９表２'!F22+'９表２'!I22+'９表２'!L22</f>
        <v>3052265559</v>
      </c>
      <c r="P22" s="22" t="s">
        <v>47</v>
      </c>
    </row>
    <row r="23" spans="2:16" ht="30" customHeight="1">
      <c r="B23" s="8">
        <v>41016</v>
      </c>
      <c r="C23" s="23" t="s">
        <v>48</v>
      </c>
      <c r="D23" s="37">
        <v>19424</v>
      </c>
      <c r="E23" s="37">
        <v>23178</v>
      </c>
      <c r="F23" s="37">
        <v>202324407</v>
      </c>
      <c r="G23" s="52">
        <v>915</v>
      </c>
      <c r="H23" s="52">
        <v>48601</v>
      </c>
      <c r="I23" s="18">
        <v>33534896</v>
      </c>
      <c r="J23" s="53">
        <v>324</v>
      </c>
      <c r="K23" s="37">
        <v>2404</v>
      </c>
      <c r="L23" s="49">
        <v>24227180</v>
      </c>
      <c r="M23" s="54">
        <f>'９表１'!M23+'９表２'!D23+'９表２'!J23</f>
        <v>51935</v>
      </c>
      <c r="N23" s="54">
        <f>'９表１'!N23+'９表２'!K23</f>
        <v>70186</v>
      </c>
      <c r="O23" s="55">
        <f>'９表１'!O23+'９表２'!F23+'９表２'!I23+'９表２'!L23</f>
        <v>1297769783</v>
      </c>
      <c r="P23" s="22" t="s">
        <v>49</v>
      </c>
    </row>
    <row r="24" spans="2:16" ht="30" customHeight="1">
      <c r="B24" s="8">
        <v>41020</v>
      </c>
      <c r="C24" s="23" t="s">
        <v>50</v>
      </c>
      <c r="D24" s="37">
        <v>23655</v>
      </c>
      <c r="E24" s="52">
        <v>27813</v>
      </c>
      <c r="F24" s="52">
        <v>301310600</v>
      </c>
      <c r="G24" s="52">
        <v>964</v>
      </c>
      <c r="H24" s="52">
        <v>43278</v>
      </c>
      <c r="I24" s="18">
        <v>30216689</v>
      </c>
      <c r="J24" s="53">
        <v>342</v>
      </c>
      <c r="K24" s="37">
        <v>3014</v>
      </c>
      <c r="L24" s="49">
        <v>44100840</v>
      </c>
      <c r="M24" s="54">
        <f>'９表１'!M24+'９表２'!D24+'９表２'!J24</f>
        <v>63974</v>
      </c>
      <c r="N24" s="54">
        <f>'９表１'!N24+'９表２'!K24</f>
        <v>80118</v>
      </c>
      <c r="O24" s="55">
        <f>'９表１'!O24+'９表２'!F24+'９表２'!I24+'９表２'!L24</f>
        <v>1628412848</v>
      </c>
      <c r="P24" s="22" t="s">
        <v>51</v>
      </c>
    </row>
    <row r="25" spans="2:16" ht="30" customHeight="1">
      <c r="B25" s="8">
        <v>41024</v>
      </c>
      <c r="C25" s="9" t="s">
        <v>52</v>
      </c>
      <c r="D25" s="37">
        <v>11163</v>
      </c>
      <c r="E25" s="52">
        <v>13201</v>
      </c>
      <c r="F25" s="52">
        <v>141854654</v>
      </c>
      <c r="G25" s="52">
        <v>494</v>
      </c>
      <c r="H25" s="52">
        <v>23620</v>
      </c>
      <c r="I25" s="18">
        <v>16598527</v>
      </c>
      <c r="J25" s="53">
        <v>165</v>
      </c>
      <c r="K25" s="37">
        <v>1365</v>
      </c>
      <c r="L25" s="49">
        <v>13518910</v>
      </c>
      <c r="M25" s="54">
        <f>'９表１'!M25+'９表２'!D25+'９表２'!J25</f>
        <v>31571</v>
      </c>
      <c r="N25" s="54">
        <f>'９表１'!N25+'９表２'!K25</f>
        <v>40908</v>
      </c>
      <c r="O25" s="55">
        <f>'９表１'!O25+'９表２'!F25+'９表２'!I25+'９表２'!L25</f>
        <v>777589204</v>
      </c>
      <c r="P25" s="22" t="s">
        <v>53</v>
      </c>
    </row>
    <row r="26" spans="2:16" ht="30" customHeight="1">
      <c r="B26" s="8">
        <v>41021</v>
      </c>
      <c r="C26" s="23" t="s">
        <v>54</v>
      </c>
      <c r="D26" s="37">
        <v>37534</v>
      </c>
      <c r="E26" s="52">
        <v>45453</v>
      </c>
      <c r="F26" s="52">
        <v>386861985</v>
      </c>
      <c r="G26" s="52">
        <v>2084</v>
      </c>
      <c r="H26" s="52">
        <v>121400</v>
      </c>
      <c r="I26" s="18">
        <v>83453948</v>
      </c>
      <c r="J26" s="53">
        <v>837</v>
      </c>
      <c r="K26" s="37">
        <v>5575</v>
      </c>
      <c r="L26" s="49">
        <v>55447720</v>
      </c>
      <c r="M26" s="54">
        <f>'９表１'!M26+'９表２'!D26+'９表２'!J26</f>
        <v>102159</v>
      </c>
      <c r="N26" s="54">
        <f>'９表１'!N26+'９表２'!K26</f>
        <v>150564</v>
      </c>
      <c r="O26" s="55">
        <f>'９表１'!O26+'９表２'!F26+'９表２'!I26+'９表２'!L26</f>
        <v>2861416922</v>
      </c>
      <c r="P26" s="22" t="s">
        <v>55</v>
      </c>
    </row>
    <row r="27" spans="2:16" ht="30" customHeight="1">
      <c r="B27" s="8">
        <v>41035</v>
      </c>
      <c r="C27" s="23" t="s">
        <v>56</v>
      </c>
      <c r="D27" s="37">
        <v>10299</v>
      </c>
      <c r="E27" s="52">
        <v>12482</v>
      </c>
      <c r="F27" s="52">
        <v>98145730</v>
      </c>
      <c r="G27" s="52">
        <v>366</v>
      </c>
      <c r="H27" s="52">
        <v>18638</v>
      </c>
      <c r="I27" s="18">
        <v>12676567</v>
      </c>
      <c r="J27" s="53">
        <v>86</v>
      </c>
      <c r="K27" s="37">
        <v>651</v>
      </c>
      <c r="L27" s="49">
        <v>13669030</v>
      </c>
      <c r="M27" s="54">
        <f>'９表１'!M27+'９表２'!D27+'９表２'!J27</f>
        <v>26068</v>
      </c>
      <c r="N27" s="54">
        <f>'９表１'!N27+'９表２'!K27</f>
        <v>31191</v>
      </c>
      <c r="O27" s="55">
        <f>'９表１'!O27+'９表２'!F27+'９表２'!I27+'９表２'!L27</f>
        <v>623876787</v>
      </c>
      <c r="P27" s="22" t="s">
        <v>57</v>
      </c>
    </row>
    <row r="28" spans="2:16" ht="30" customHeight="1">
      <c r="B28" s="8">
        <v>41038</v>
      </c>
      <c r="C28" s="23" t="s">
        <v>58</v>
      </c>
      <c r="D28" s="37">
        <v>29682</v>
      </c>
      <c r="E28" s="52">
        <v>34977</v>
      </c>
      <c r="F28" s="52">
        <v>287358277</v>
      </c>
      <c r="G28" s="52">
        <v>1397</v>
      </c>
      <c r="H28" s="52">
        <v>69924</v>
      </c>
      <c r="I28" s="18">
        <v>48327812</v>
      </c>
      <c r="J28" s="53">
        <v>488</v>
      </c>
      <c r="K28" s="37">
        <v>3221</v>
      </c>
      <c r="L28" s="49">
        <v>33427740</v>
      </c>
      <c r="M28" s="54">
        <f>'９表１'!M28+'９表２'!D28+'９表２'!J28</f>
        <v>76726</v>
      </c>
      <c r="N28" s="54">
        <f>'９表１'!N28+'９表２'!K28</f>
        <v>99116</v>
      </c>
      <c r="O28" s="55">
        <f>'９表１'!O28+'９表２'!F28+'９表２'!I28+'９表２'!L28</f>
        <v>1917370694</v>
      </c>
      <c r="P28" s="22" t="s">
        <v>59</v>
      </c>
    </row>
    <row r="29" spans="2:16" ht="30" customHeight="1">
      <c r="B29" s="8">
        <v>41042</v>
      </c>
      <c r="C29" s="23" t="s">
        <v>60</v>
      </c>
      <c r="D29" s="37">
        <v>10498</v>
      </c>
      <c r="E29" s="52">
        <v>12447</v>
      </c>
      <c r="F29" s="52">
        <v>150151230</v>
      </c>
      <c r="G29" s="52">
        <v>530</v>
      </c>
      <c r="H29" s="52">
        <v>28840</v>
      </c>
      <c r="I29" s="18">
        <v>19575281</v>
      </c>
      <c r="J29" s="53">
        <v>80</v>
      </c>
      <c r="K29" s="37">
        <v>488</v>
      </c>
      <c r="L29" s="49">
        <v>5020330</v>
      </c>
      <c r="M29" s="54">
        <f>'９表１'!M29+'９表２'!D29+'９表２'!J29</f>
        <v>27128</v>
      </c>
      <c r="N29" s="54">
        <f>'９表１'!N29+'９表２'!K29</f>
        <v>36874</v>
      </c>
      <c r="O29" s="55">
        <f>'９表１'!O29+'９表２'!F29+'９表２'!I29+'９表２'!L29</f>
        <v>733289691</v>
      </c>
      <c r="P29" s="22" t="s">
        <v>61</v>
      </c>
    </row>
    <row r="30" spans="2:16" ht="30" customHeight="1">
      <c r="B30" s="8">
        <v>41043</v>
      </c>
      <c r="C30" s="23" t="s">
        <v>62</v>
      </c>
      <c r="D30" s="37">
        <v>13862</v>
      </c>
      <c r="E30" s="52">
        <v>16218</v>
      </c>
      <c r="F30" s="52">
        <v>155076720</v>
      </c>
      <c r="G30" s="52">
        <v>709</v>
      </c>
      <c r="H30" s="52">
        <v>39215</v>
      </c>
      <c r="I30" s="18">
        <v>26985218</v>
      </c>
      <c r="J30" s="53">
        <v>67</v>
      </c>
      <c r="K30" s="37">
        <v>542</v>
      </c>
      <c r="L30" s="49">
        <v>5416010</v>
      </c>
      <c r="M30" s="54">
        <f>'９表１'!M30+'９表２'!D30+'９表２'!J30</f>
        <v>36047</v>
      </c>
      <c r="N30" s="54">
        <f>'９表１'!N30+'９表２'!K30</f>
        <v>47540</v>
      </c>
      <c r="O30" s="55">
        <f>'９表１'!O30+'９表２'!F30+'９表２'!I30+'９表２'!L30</f>
        <v>878446066</v>
      </c>
      <c r="P30" s="22" t="s">
        <v>63</v>
      </c>
    </row>
    <row r="31" spans="2:16" ht="30" customHeight="1">
      <c r="B31" s="8">
        <v>41044</v>
      </c>
      <c r="C31" s="23" t="s">
        <v>64</v>
      </c>
      <c r="D31" s="37">
        <v>38142</v>
      </c>
      <c r="E31" s="52">
        <v>45346</v>
      </c>
      <c r="F31" s="52">
        <v>441686568</v>
      </c>
      <c r="G31" s="52">
        <v>1897</v>
      </c>
      <c r="H31" s="52">
        <v>101180</v>
      </c>
      <c r="I31" s="18">
        <v>68880738</v>
      </c>
      <c r="J31" s="53">
        <v>400</v>
      </c>
      <c r="K31" s="37">
        <v>2842</v>
      </c>
      <c r="L31" s="49">
        <v>30752310</v>
      </c>
      <c r="M31" s="54">
        <f>'９表１'!M31+'９表２'!D31+'９表２'!J31</f>
        <v>107948</v>
      </c>
      <c r="N31" s="54">
        <f>'９表１'!N31+'９表２'!K31</f>
        <v>143769</v>
      </c>
      <c r="O31" s="55">
        <f>'９表１'!O31+'９表２'!F31+'９表２'!I31+'９表２'!L31</f>
        <v>2792716222</v>
      </c>
      <c r="P31" s="22" t="s">
        <v>65</v>
      </c>
    </row>
    <row r="32" spans="2:16" ht="30" customHeight="1">
      <c r="B32" s="24">
        <v>41047</v>
      </c>
      <c r="C32" s="25" t="s">
        <v>66</v>
      </c>
      <c r="D32" s="37">
        <v>13538</v>
      </c>
      <c r="E32" s="56">
        <v>16154</v>
      </c>
      <c r="F32" s="56">
        <v>153335450</v>
      </c>
      <c r="G32" s="49">
        <v>989</v>
      </c>
      <c r="H32" s="56">
        <v>50867</v>
      </c>
      <c r="I32" s="57">
        <v>34551559</v>
      </c>
      <c r="J32" s="58">
        <v>62</v>
      </c>
      <c r="K32" s="56">
        <v>475</v>
      </c>
      <c r="L32" s="49">
        <v>4877550</v>
      </c>
      <c r="M32" s="59">
        <f>'９表１'!M32+'９表２'!D32+'９表２'!J32</f>
        <v>37539</v>
      </c>
      <c r="N32" s="59">
        <f>'９表１'!N32+'９表２'!K32</f>
        <v>54524</v>
      </c>
      <c r="O32" s="60">
        <f>'９表１'!O32+'９表２'!F32+'９表２'!I32+'９表２'!L32</f>
        <v>1083549102</v>
      </c>
      <c r="P32" s="26" t="s">
        <v>67</v>
      </c>
    </row>
    <row r="33" spans="2:16" ht="30" customHeight="1">
      <c r="B33" s="8">
        <v>41301</v>
      </c>
      <c r="C33" s="27" t="s">
        <v>68</v>
      </c>
      <c r="D33" s="61">
        <v>6373</v>
      </c>
      <c r="E33" s="17">
        <v>7517</v>
      </c>
      <c r="F33" s="37">
        <v>90007690</v>
      </c>
      <c r="G33" s="61">
        <v>153</v>
      </c>
      <c r="H33" s="17">
        <v>5150</v>
      </c>
      <c r="I33" s="62">
        <v>3681924</v>
      </c>
      <c r="J33" s="63">
        <v>16</v>
      </c>
      <c r="K33" s="37">
        <v>99</v>
      </c>
      <c r="L33" s="61">
        <v>1272800</v>
      </c>
      <c r="M33" s="54">
        <f>'９表１'!M33+'９表２'!D33+'９表２'!J33</f>
        <v>19467</v>
      </c>
      <c r="N33" s="54">
        <f>'９表１'!N33+'９表２'!K33</f>
        <v>20595</v>
      </c>
      <c r="O33" s="55">
        <f>'９表１'!O33+'９表２'!F33+'９表２'!I33+'９表２'!L33</f>
        <v>403093584</v>
      </c>
      <c r="P33" s="11" t="s">
        <v>69</v>
      </c>
    </row>
    <row r="34" spans="2:16" ht="30" customHeight="1">
      <c r="B34" s="8">
        <v>41302</v>
      </c>
      <c r="C34" s="23" t="s">
        <v>70</v>
      </c>
      <c r="D34" s="37">
        <v>9754</v>
      </c>
      <c r="E34" s="49">
        <v>11436</v>
      </c>
      <c r="F34" s="17">
        <v>74054090</v>
      </c>
      <c r="G34" s="17">
        <v>178</v>
      </c>
      <c r="H34" s="17">
        <v>3400</v>
      </c>
      <c r="I34" s="18">
        <v>2277536</v>
      </c>
      <c r="J34" s="53">
        <v>43</v>
      </c>
      <c r="K34" s="49">
        <v>422</v>
      </c>
      <c r="L34" s="37">
        <v>4301470</v>
      </c>
      <c r="M34" s="54">
        <f>'９表１'!M34+'９表２'!D34+'９表２'!J34</f>
        <v>26745</v>
      </c>
      <c r="N34" s="54">
        <f>'９表１'!N34+'９表２'!K34</f>
        <v>25072</v>
      </c>
      <c r="O34" s="55">
        <f>'９表１'!O34+'９表２'!F34+'９表２'!I34+'９表２'!L34</f>
        <v>381266956</v>
      </c>
      <c r="P34" s="11" t="s">
        <v>71</v>
      </c>
    </row>
    <row r="35" spans="2:16" ht="30" customHeight="1" thickBot="1">
      <c r="B35" s="28">
        <v>41303</v>
      </c>
      <c r="C35" s="64" t="s">
        <v>72</v>
      </c>
      <c r="D35" s="65">
        <v>31935</v>
      </c>
      <c r="E35" s="65">
        <v>38398</v>
      </c>
      <c r="F35" s="65">
        <v>278905862</v>
      </c>
      <c r="G35" s="65">
        <v>936</v>
      </c>
      <c r="H35" s="65">
        <v>29530</v>
      </c>
      <c r="I35" s="66">
        <v>20440700</v>
      </c>
      <c r="J35" s="67">
        <v>100</v>
      </c>
      <c r="K35" s="65">
        <v>767</v>
      </c>
      <c r="L35" s="65">
        <v>7711040</v>
      </c>
      <c r="M35" s="68">
        <f>'９表１'!M35+'９表２'!D35+'９表２'!J35</f>
        <v>85987</v>
      </c>
      <c r="N35" s="68">
        <f>'９表１'!N35+'９表２'!K35</f>
        <v>91765</v>
      </c>
      <c r="O35" s="69">
        <f>'９表１'!O35+'９表２'!F35+'９表２'!I35+'９表２'!L35</f>
        <v>1679451004</v>
      </c>
      <c r="P35" s="70" t="s">
        <v>73</v>
      </c>
    </row>
    <row r="36" spans="2:16" ht="17.100000000000001" customHeight="1">
      <c r="J36" s="71"/>
    </row>
  </sheetData>
  <mergeCells count="7">
    <mergeCell ref="D2:I3"/>
    <mergeCell ref="J2:O3"/>
    <mergeCell ref="P2:P12"/>
    <mergeCell ref="D4:F4"/>
    <mergeCell ref="G4:I4"/>
    <mergeCell ref="J4:L4"/>
    <mergeCell ref="M4:O4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colBreaks count="1" manualBreakCount="1">
    <brk id="9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DA31-B170-4F82-A362-8B07810A954A}">
  <sheetPr>
    <tabColor theme="4"/>
  </sheetPr>
  <dimension ref="A1:X44"/>
  <sheetViews>
    <sheetView showGridLines="0" view="pageBreakPreview" zoomScale="90" zoomScaleNormal="75" zoomScaleSheetLayoutView="90" workbookViewId="0">
      <pane xSplit="3" ySplit="12" topLeftCell="D13" activePane="bottomRight" state="frozen"/>
      <selection activeCell="D2" sqref="D2:O5"/>
      <selection pane="topRight" activeCell="D2" sqref="D2:O5"/>
      <selection pane="bottomLeft" activeCell="D2" sqref="D2:O5"/>
      <selection pane="bottomRight" activeCell="B4" sqref="B4"/>
    </sheetView>
  </sheetViews>
  <sheetFormatPr defaultColWidth="9.69921875" defaultRowHeight="17.100000000000001" customHeight="1"/>
  <cols>
    <col min="1" max="1" width="0.69921875" style="5" customWidth="1"/>
    <col min="2" max="2" width="11.3984375" style="5" customWidth="1"/>
    <col min="3" max="3" width="9.59765625" style="5" customWidth="1"/>
    <col min="4" max="4" width="9.59765625" style="202" customWidth="1"/>
    <col min="5" max="5" width="7.796875" style="202" customWidth="1"/>
    <col min="6" max="6" width="13.19921875" style="202" customWidth="1"/>
    <col min="7" max="7" width="7.796875" style="202" customWidth="1"/>
    <col min="8" max="8" width="13.19921875" style="202" customWidth="1"/>
    <col min="9" max="9" width="7.796875" style="202" customWidth="1"/>
    <col min="10" max="10" width="13.19921875" style="202" customWidth="1"/>
    <col min="11" max="11" width="7.796875" style="202" customWidth="1"/>
    <col min="12" max="12" width="13.19921875" style="202" customWidth="1"/>
    <col min="13" max="13" width="7.796875" style="202" customWidth="1"/>
    <col min="14" max="14" width="13.19921875" style="202" customWidth="1"/>
    <col min="15" max="15" width="5.3984375" style="202" customWidth="1"/>
    <col min="16" max="16" width="13.19921875" style="202" customWidth="1"/>
    <col min="17" max="17" width="8.19921875" style="202" customWidth="1"/>
    <col min="18" max="18" width="13.19921875" style="202" customWidth="1"/>
    <col min="19" max="20" width="8.69921875" style="202" customWidth="1"/>
    <col min="21" max="21" width="5.5" style="202" customWidth="1"/>
    <col min="22" max="22" width="8.19921875" style="202" customWidth="1"/>
    <col min="23" max="23" width="5.09765625" style="12" customWidth="1"/>
    <col min="24" max="24" width="2.59765625" style="5" customWidth="1"/>
    <col min="25" max="249" width="9.69921875" style="5" customWidth="1"/>
    <col min="250" max="256" width="9.69921875" style="5"/>
    <col min="257" max="257" width="0.69921875" style="5" customWidth="1"/>
    <col min="258" max="258" width="11.3984375" style="5" customWidth="1"/>
    <col min="259" max="260" width="9.59765625" style="5" customWidth="1"/>
    <col min="261" max="261" width="7.796875" style="5" customWidth="1"/>
    <col min="262" max="262" width="13.19921875" style="5" customWidth="1"/>
    <col min="263" max="263" width="7.796875" style="5" customWidth="1"/>
    <col min="264" max="264" width="13.19921875" style="5" customWidth="1"/>
    <col min="265" max="265" width="7.796875" style="5" customWidth="1"/>
    <col min="266" max="266" width="13.19921875" style="5" customWidth="1"/>
    <col min="267" max="267" width="7.796875" style="5" customWidth="1"/>
    <col min="268" max="268" width="13.19921875" style="5" customWidth="1"/>
    <col min="269" max="269" width="7.796875" style="5" customWidth="1"/>
    <col min="270" max="270" width="13.19921875" style="5" customWidth="1"/>
    <col min="271" max="271" width="5.3984375" style="5" customWidth="1"/>
    <col min="272" max="272" width="13.19921875" style="5" customWidth="1"/>
    <col min="273" max="273" width="8.19921875" style="5" customWidth="1"/>
    <col min="274" max="274" width="13.19921875" style="5" customWidth="1"/>
    <col min="275" max="276" width="8.69921875" style="5" customWidth="1"/>
    <col min="277" max="277" width="5.5" style="5" customWidth="1"/>
    <col min="278" max="278" width="8.19921875" style="5" customWidth="1"/>
    <col min="279" max="279" width="5.09765625" style="5" customWidth="1"/>
    <col min="280" max="280" width="2.59765625" style="5" customWidth="1"/>
    <col min="281" max="512" width="9.69921875" style="5"/>
    <col min="513" max="513" width="0.69921875" style="5" customWidth="1"/>
    <col min="514" max="514" width="11.3984375" style="5" customWidth="1"/>
    <col min="515" max="516" width="9.59765625" style="5" customWidth="1"/>
    <col min="517" max="517" width="7.796875" style="5" customWidth="1"/>
    <col min="518" max="518" width="13.19921875" style="5" customWidth="1"/>
    <col min="519" max="519" width="7.796875" style="5" customWidth="1"/>
    <col min="520" max="520" width="13.19921875" style="5" customWidth="1"/>
    <col min="521" max="521" width="7.796875" style="5" customWidth="1"/>
    <col min="522" max="522" width="13.19921875" style="5" customWidth="1"/>
    <col min="523" max="523" width="7.796875" style="5" customWidth="1"/>
    <col min="524" max="524" width="13.19921875" style="5" customWidth="1"/>
    <col min="525" max="525" width="7.796875" style="5" customWidth="1"/>
    <col min="526" max="526" width="13.19921875" style="5" customWidth="1"/>
    <col min="527" max="527" width="5.3984375" style="5" customWidth="1"/>
    <col min="528" max="528" width="13.19921875" style="5" customWidth="1"/>
    <col min="529" max="529" width="8.19921875" style="5" customWidth="1"/>
    <col min="530" max="530" width="13.19921875" style="5" customWidth="1"/>
    <col min="531" max="532" width="8.69921875" style="5" customWidth="1"/>
    <col min="533" max="533" width="5.5" style="5" customWidth="1"/>
    <col min="534" max="534" width="8.19921875" style="5" customWidth="1"/>
    <col min="535" max="535" width="5.09765625" style="5" customWidth="1"/>
    <col min="536" max="536" width="2.59765625" style="5" customWidth="1"/>
    <col min="537" max="768" width="9.69921875" style="5"/>
    <col min="769" max="769" width="0.69921875" style="5" customWidth="1"/>
    <col min="770" max="770" width="11.3984375" style="5" customWidth="1"/>
    <col min="771" max="772" width="9.59765625" style="5" customWidth="1"/>
    <col min="773" max="773" width="7.796875" style="5" customWidth="1"/>
    <col min="774" max="774" width="13.19921875" style="5" customWidth="1"/>
    <col min="775" max="775" width="7.796875" style="5" customWidth="1"/>
    <col min="776" max="776" width="13.19921875" style="5" customWidth="1"/>
    <col min="777" max="777" width="7.796875" style="5" customWidth="1"/>
    <col min="778" max="778" width="13.19921875" style="5" customWidth="1"/>
    <col min="779" max="779" width="7.796875" style="5" customWidth="1"/>
    <col min="780" max="780" width="13.19921875" style="5" customWidth="1"/>
    <col min="781" max="781" width="7.796875" style="5" customWidth="1"/>
    <col min="782" max="782" width="13.19921875" style="5" customWidth="1"/>
    <col min="783" max="783" width="5.3984375" style="5" customWidth="1"/>
    <col min="784" max="784" width="13.19921875" style="5" customWidth="1"/>
    <col min="785" max="785" width="8.19921875" style="5" customWidth="1"/>
    <col min="786" max="786" width="13.19921875" style="5" customWidth="1"/>
    <col min="787" max="788" width="8.69921875" style="5" customWidth="1"/>
    <col min="789" max="789" width="5.5" style="5" customWidth="1"/>
    <col min="790" max="790" width="8.19921875" style="5" customWidth="1"/>
    <col min="791" max="791" width="5.09765625" style="5" customWidth="1"/>
    <col min="792" max="792" width="2.59765625" style="5" customWidth="1"/>
    <col min="793" max="1024" width="9.69921875" style="5"/>
    <col min="1025" max="1025" width="0.69921875" style="5" customWidth="1"/>
    <col min="1026" max="1026" width="11.3984375" style="5" customWidth="1"/>
    <col min="1027" max="1028" width="9.59765625" style="5" customWidth="1"/>
    <col min="1029" max="1029" width="7.796875" style="5" customWidth="1"/>
    <col min="1030" max="1030" width="13.19921875" style="5" customWidth="1"/>
    <col min="1031" max="1031" width="7.796875" style="5" customWidth="1"/>
    <col min="1032" max="1032" width="13.19921875" style="5" customWidth="1"/>
    <col min="1033" max="1033" width="7.796875" style="5" customWidth="1"/>
    <col min="1034" max="1034" width="13.19921875" style="5" customWidth="1"/>
    <col min="1035" max="1035" width="7.796875" style="5" customWidth="1"/>
    <col min="1036" max="1036" width="13.19921875" style="5" customWidth="1"/>
    <col min="1037" max="1037" width="7.796875" style="5" customWidth="1"/>
    <col min="1038" max="1038" width="13.19921875" style="5" customWidth="1"/>
    <col min="1039" max="1039" width="5.3984375" style="5" customWidth="1"/>
    <col min="1040" max="1040" width="13.19921875" style="5" customWidth="1"/>
    <col min="1041" max="1041" width="8.19921875" style="5" customWidth="1"/>
    <col min="1042" max="1042" width="13.19921875" style="5" customWidth="1"/>
    <col min="1043" max="1044" width="8.69921875" style="5" customWidth="1"/>
    <col min="1045" max="1045" width="5.5" style="5" customWidth="1"/>
    <col min="1046" max="1046" width="8.19921875" style="5" customWidth="1"/>
    <col min="1047" max="1047" width="5.09765625" style="5" customWidth="1"/>
    <col min="1048" max="1048" width="2.59765625" style="5" customWidth="1"/>
    <col min="1049" max="1280" width="9.69921875" style="5"/>
    <col min="1281" max="1281" width="0.69921875" style="5" customWidth="1"/>
    <col min="1282" max="1282" width="11.3984375" style="5" customWidth="1"/>
    <col min="1283" max="1284" width="9.59765625" style="5" customWidth="1"/>
    <col min="1285" max="1285" width="7.796875" style="5" customWidth="1"/>
    <col min="1286" max="1286" width="13.19921875" style="5" customWidth="1"/>
    <col min="1287" max="1287" width="7.796875" style="5" customWidth="1"/>
    <col min="1288" max="1288" width="13.19921875" style="5" customWidth="1"/>
    <col min="1289" max="1289" width="7.796875" style="5" customWidth="1"/>
    <col min="1290" max="1290" width="13.19921875" style="5" customWidth="1"/>
    <col min="1291" max="1291" width="7.796875" style="5" customWidth="1"/>
    <col min="1292" max="1292" width="13.19921875" style="5" customWidth="1"/>
    <col min="1293" max="1293" width="7.796875" style="5" customWidth="1"/>
    <col min="1294" max="1294" width="13.19921875" style="5" customWidth="1"/>
    <col min="1295" max="1295" width="5.3984375" style="5" customWidth="1"/>
    <col min="1296" max="1296" width="13.19921875" style="5" customWidth="1"/>
    <col min="1297" max="1297" width="8.19921875" style="5" customWidth="1"/>
    <col min="1298" max="1298" width="13.19921875" style="5" customWidth="1"/>
    <col min="1299" max="1300" width="8.69921875" style="5" customWidth="1"/>
    <col min="1301" max="1301" width="5.5" style="5" customWidth="1"/>
    <col min="1302" max="1302" width="8.19921875" style="5" customWidth="1"/>
    <col min="1303" max="1303" width="5.09765625" style="5" customWidth="1"/>
    <col min="1304" max="1304" width="2.59765625" style="5" customWidth="1"/>
    <col min="1305" max="1536" width="9.69921875" style="5"/>
    <col min="1537" max="1537" width="0.69921875" style="5" customWidth="1"/>
    <col min="1538" max="1538" width="11.3984375" style="5" customWidth="1"/>
    <col min="1539" max="1540" width="9.59765625" style="5" customWidth="1"/>
    <col min="1541" max="1541" width="7.796875" style="5" customWidth="1"/>
    <col min="1542" max="1542" width="13.19921875" style="5" customWidth="1"/>
    <col min="1543" max="1543" width="7.796875" style="5" customWidth="1"/>
    <col min="1544" max="1544" width="13.19921875" style="5" customWidth="1"/>
    <col min="1545" max="1545" width="7.796875" style="5" customWidth="1"/>
    <col min="1546" max="1546" width="13.19921875" style="5" customWidth="1"/>
    <col min="1547" max="1547" width="7.796875" style="5" customWidth="1"/>
    <col min="1548" max="1548" width="13.19921875" style="5" customWidth="1"/>
    <col min="1549" max="1549" width="7.796875" style="5" customWidth="1"/>
    <col min="1550" max="1550" width="13.19921875" style="5" customWidth="1"/>
    <col min="1551" max="1551" width="5.3984375" style="5" customWidth="1"/>
    <col min="1552" max="1552" width="13.19921875" style="5" customWidth="1"/>
    <col min="1553" max="1553" width="8.19921875" style="5" customWidth="1"/>
    <col min="1554" max="1554" width="13.19921875" style="5" customWidth="1"/>
    <col min="1555" max="1556" width="8.69921875" style="5" customWidth="1"/>
    <col min="1557" max="1557" width="5.5" style="5" customWidth="1"/>
    <col min="1558" max="1558" width="8.19921875" style="5" customWidth="1"/>
    <col min="1559" max="1559" width="5.09765625" style="5" customWidth="1"/>
    <col min="1560" max="1560" width="2.59765625" style="5" customWidth="1"/>
    <col min="1561" max="1792" width="9.69921875" style="5"/>
    <col min="1793" max="1793" width="0.69921875" style="5" customWidth="1"/>
    <col min="1794" max="1794" width="11.3984375" style="5" customWidth="1"/>
    <col min="1795" max="1796" width="9.59765625" style="5" customWidth="1"/>
    <col min="1797" max="1797" width="7.796875" style="5" customWidth="1"/>
    <col min="1798" max="1798" width="13.19921875" style="5" customWidth="1"/>
    <col min="1799" max="1799" width="7.796875" style="5" customWidth="1"/>
    <col min="1800" max="1800" width="13.19921875" style="5" customWidth="1"/>
    <col min="1801" max="1801" width="7.796875" style="5" customWidth="1"/>
    <col min="1802" max="1802" width="13.19921875" style="5" customWidth="1"/>
    <col min="1803" max="1803" width="7.796875" style="5" customWidth="1"/>
    <col min="1804" max="1804" width="13.19921875" style="5" customWidth="1"/>
    <col min="1805" max="1805" width="7.796875" style="5" customWidth="1"/>
    <col min="1806" max="1806" width="13.19921875" style="5" customWidth="1"/>
    <col min="1807" max="1807" width="5.3984375" style="5" customWidth="1"/>
    <col min="1808" max="1808" width="13.19921875" style="5" customWidth="1"/>
    <col min="1809" max="1809" width="8.19921875" style="5" customWidth="1"/>
    <col min="1810" max="1810" width="13.19921875" style="5" customWidth="1"/>
    <col min="1811" max="1812" width="8.69921875" style="5" customWidth="1"/>
    <col min="1813" max="1813" width="5.5" style="5" customWidth="1"/>
    <col min="1814" max="1814" width="8.19921875" style="5" customWidth="1"/>
    <col min="1815" max="1815" width="5.09765625" style="5" customWidth="1"/>
    <col min="1816" max="1816" width="2.59765625" style="5" customWidth="1"/>
    <col min="1817" max="2048" width="9.69921875" style="5"/>
    <col min="2049" max="2049" width="0.69921875" style="5" customWidth="1"/>
    <col min="2050" max="2050" width="11.3984375" style="5" customWidth="1"/>
    <col min="2051" max="2052" width="9.59765625" style="5" customWidth="1"/>
    <col min="2053" max="2053" width="7.796875" style="5" customWidth="1"/>
    <col min="2054" max="2054" width="13.19921875" style="5" customWidth="1"/>
    <col min="2055" max="2055" width="7.796875" style="5" customWidth="1"/>
    <col min="2056" max="2056" width="13.19921875" style="5" customWidth="1"/>
    <col min="2057" max="2057" width="7.796875" style="5" customWidth="1"/>
    <col min="2058" max="2058" width="13.19921875" style="5" customWidth="1"/>
    <col min="2059" max="2059" width="7.796875" style="5" customWidth="1"/>
    <col min="2060" max="2060" width="13.19921875" style="5" customWidth="1"/>
    <col min="2061" max="2061" width="7.796875" style="5" customWidth="1"/>
    <col min="2062" max="2062" width="13.19921875" style="5" customWidth="1"/>
    <col min="2063" max="2063" width="5.3984375" style="5" customWidth="1"/>
    <col min="2064" max="2064" width="13.19921875" style="5" customWidth="1"/>
    <col min="2065" max="2065" width="8.19921875" style="5" customWidth="1"/>
    <col min="2066" max="2066" width="13.19921875" style="5" customWidth="1"/>
    <col min="2067" max="2068" width="8.69921875" style="5" customWidth="1"/>
    <col min="2069" max="2069" width="5.5" style="5" customWidth="1"/>
    <col min="2070" max="2070" width="8.19921875" style="5" customWidth="1"/>
    <col min="2071" max="2071" width="5.09765625" style="5" customWidth="1"/>
    <col min="2072" max="2072" width="2.59765625" style="5" customWidth="1"/>
    <col min="2073" max="2304" width="9.69921875" style="5"/>
    <col min="2305" max="2305" width="0.69921875" style="5" customWidth="1"/>
    <col min="2306" max="2306" width="11.3984375" style="5" customWidth="1"/>
    <col min="2307" max="2308" width="9.59765625" style="5" customWidth="1"/>
    <col min="2309" max="2309" width="7.796875" style="5" customWidth="1"/>
    <col min="2310" max="2310" width="13.19921875" style="5" customWidth="1"/>
    <col min="2311" max="2311" width="7.796875" style="5" customWidth="1"/>
    <col min="2312" max="2312" width="13.19921875" style="5" customWidth="1"/>
    <col min="2313" max="2313" width="7.796875" style="5" customWidth="1"/>
    <col min="2314" max="2314" width="13.19921875" style="5" customWidth="1"/>
    <col min="2315" max="2315" width="7.796875" style="5" customWidth="1"/>
    <col min="2316" max="2316" width="13.19921875" style="5" customWidth="1"/>
    <col min="2317" max="2317" width="7.796875" style="5" customWidth="1"/>
    <col min="2318" max="2318" width="13.19921875" style="5" customWidth="1"/>
    <col min="2319" max="2319" width="5.3984375" style="5" customWidth="1"/>
    <col min="2320" max="2320" width="13.19921875" style="5" customWidth="1"/>
    <col min="2321" max="2321" width="8.19921875" style="5" customWidth="1"/>
    <col min="2322" max="2322" width="13.19921875" style="5" customWidth="1"/>
    <col min="2323" max="2324" width="8.69921875" style="5" customWidth="1"/>
    <col min="2325" max="2325" width="5.5" style="5" customWidth="1"/>
    <col min="2326" max="2326" width="8.19921875" style="5" customWidth="1"/>
    <col min="2327" max="2327" width="5.09765625" style="5" customWidth="1"/>
    <col min="2328" max="2328" width="2.59765625" style="5" customWidth="1"/>
    <col min="2329" max="2560" width="9.69921875" style="5"/>
    <col min="2561" max="2561" width="0.69921875" style="5" customWidth="1"/>
    <col min="2562" max="2562" width="11.3984375" style="5" customWidth="1"/>
    <col min="2563" max="2564" width="9.59765625" style="5" customWidth="1"/>
    <col min="2565" max="2565" width="7.796875" style="5" customWidth="1"/>
    <col min="2566" max="2566" width="13.19921875" style="5" customWidth="1"/>
    <col min="2567" max="2567" width="7.796875" style="5" customWidth="1"/>
    <col min="2568" max="2568" width="13.19921875" style="5" customWidth="1"/>
    <col min="2569" max="2569" width="7.796875" style="5" customWidth="1"/>
    <col min="2570" max="2570" width="13.19921875" style="5" customWidth="1"/>
    <col min="2571" max="2571" width="7.796875" style="5" customWidth="1"/>
    <col min="2572" max="2572" width="13.19921875" style="5" customWidth="1"/>
    <col min="2573" max="2573" width="7.796875" style="5" customWidth="1"/>
    <col min="2574" max="2574" width="13.19921875" style="5" customWidth="1"/>
    <col min="2575" max="2575" width="5.3984375" style="5" customWidth="1"/>
    <col min="2576" max="2576" width="13.19921875" style="5" customWidth="1"/>
    <col min="2577" max="2577" width="8.19921875" style="5" customWidth="1"/>
    <col min="2578" max="2578" width="13.19921875" style="5" customWidth="1"/>
    <col min="2579" max="2580" width="8.69921875" style="5" customWidth="1"/>
    <col min="2581" max="2581" width="5.5" style="5" customWidth="1"/>
    <col min="2582" max="2582" width="8.19921875" style="5" customWidth="1"/>
    <col min="2583" max="2583" width="5.09765625" style="5" customWidth="1"/>
    <col min="2584" max="2584" width="2.59765625" style="5" customWidth="1"/>
    <col min="2585" max="2816" width="9.69921875" style="5"/>
    <col min="2817" max="2817" width="0.69921875" style="5" customWidth="1"/>
    <col min="2818" max="2818" width="11.3984375" style="5" customWidth="1"/>
    <col min="2819" max="2820" width="9.59765625" style="5" customWidth="1"/>
    <col min="2821" max="2821" width="7.796875" style="5" customWidth="1"/>
    <col min="2822" max="2822" width="13.19921875" style="5" customWidth="1"/>
    <col min="2823" max="2823" width="7.796875" style="5" customWidth="1"/>
    <col min="2824" max="2824" width="13.19921875" style="5" customWidth="1"/>
    <col min="2825" max="2825" width="7.796875" style="5" customWidth="1"/>
    <col min="2826" max="2826" width="13.19921875" style="5" customWidth="1"/>
    <col min="2827" max="2827" width="7.796875" style="5" customWidth="1"/>
    <col min="2828" max="2828" width="13.19921875" style="5" customWidth="1"/>
    <col min="2829" max="2829" width="7.796875" style="5" customWidth="1"/>
    <col min="2830" max="2830" width="13.19921875" style="5" customWidth="1"/>
    <col min="2831" max="2831" width="5.3984375" style="5" customWidth="1"/>
    <col min="2832" max="2832" width="13.19921875" style="5" customWidth="1"/>
    <col min="2833" max="2833" width="8.19921875" style="5" customWidth="1"/>
    <col min="2834" max="2834" width="13.19921875" style="5" customWidth="1"/>
    <col min="2835" max="2836" width="8.69921875" style="5" customWidth="1"/>
    <col min="2837" max="2837" width="5.5" style="5" customWidth="1"/>
    <col min="2838" max="2838" width="8.19921875" style="5" customWidth="1"/>
    <col min="2839" max="2839" width="5.09765625" style="5" customWidth="1"/>
    <col min="2840" max="2840" width="2.59765625" style="5" customWidth="1"/>
    <col min="2841" max="3072" width="9.69921875" style="5"/>
    <col min="3073" max="3073" width="0.69921875" style="5" customWidth="1"/>
    <col min="3074" max="3074" width="11.3984375" style="5" customWidth="1"/>
    <col min="3075" max="3076" width="9.59765625" style="5" customWidth="1"/>
    <col min="3077" max="3077" width="7.796875" style="5" customWidth="1"/>
    <col min="3078" max="3078" width="13.19921875" style="5" customWidth="1"/>
    <col min="3079" max="3079" width="7.796875" style="5" customWidth="1"/>
    <col min="3080" max="3080" width="13.19921875" style="5" customWidth="1"/>
    <col min="3081" max="3081" width="7.796875" style="5" customWidth="1"/>
    <col min="3082" max="3082" width="13.19921875" style="5" customWidth="1"/>
    <col min="3083" max="3083" width="7.796875" style="5" customWidth="1"/>
    <col min="3084" max="3084" width="13.19921875" style="5" customWidth="1"/>
    <col min="3085" max="3085" width="7.796875" style="5" customWidth="1"/>
    <col min="3086" max="3086" width="13.19921875" style="5" customWidth="1"/>
    <col min="3087" max="3087" width="5.3984375" style="5" customWidth="1"/>
    <col min="3088" max="3088" width="13.19921875" style="5" customWidth="1"/>
    <col min="3089" max="3089" width="8.19921875" style="5" customWidth="1"/>
    <col min="3090" max="3090" width="13.19921875" style="5" customWidth="1"/>
    <col min="3091" max="3092" width="8.69921875" style="5" customWidth="1"/>
    <col min="3093" max="3093" width="5.5" style="5" customWidth="1"/>
    <col min="3094" max="3094" width="8.19921875" style="5" customWidth="1"/>
    <col min="3095" max="3095" width="5.09765625" style="5" customWidth="1"/>
    <col min="3096" max="3096" width="2.59765625" style="5" customWidth="1"/>
    <col min="3097" max="3328" width="9.69921875" style="5"/>
    <col min="3329" max="3329" width="0.69921875" style="5" customWidth="1"/>
    <col min="3330" max="3330" width="11.3984375" style="5" customWidth="1"/>
    <col min="3331" max="3332" width="9.59765625" style="5" customWidth="1"/>
    <col min="3333" max="3333" width="7.796875" style="5" customWidth="1"/>
    <col min="3334" max="3334" width="13.19921875" style="5" customWidth="1"/>
    <col min="3335" max="3335" width="7.796875" style="5" customWidth="1"/>
    <col min="3336" max="3336" width="13.19921875" style="5" customWidth="1"/>
    <col min="3337" max="3337" width="7.796875" style="5" customWidth="1"/>
    <col min="3338" max="3338" width="13.19921875" style="5" customWidth="1"/>
    <col min="3339" max="3339" width="7.796875" style="5" customWidth="1"/>
    <col min="3340" max="3340" width="13.19921875" style="5" customWidth="1"/>
    <col min="3341" max="3341" width="7.796875" style="5" customWidth="1"/>
    <col min="3342" max="3342" width="13.19921875" style="5" customWidth="1"/>
    <col min="3343" max="3343" width="5.3984375" style="5" customWidth="1"/>
    <col min="3344" max="3344" width="13.19921875" style="5" customWidth="1"/>
    <col min="3345" max="3345" width="8.19921875" style="5" customWidth="1"/>
    <col min="3346" max="3346" width="13.19921875" style="5" customWidth="1"/>
    <col min="3347" max="3348" width="8.69921875" style="5" customWidth="1"/>
    <col min="3349" max="3349" width="5.5" style="5" customWidth="1"/>
    <col min="3350" max="3350" width="8.19921875" style="5" customWidth="1"/>
    <col min="3351" max="3351" width="5.09765625" style="5" customWidth="1"/>
    <col min="3352" max="3352" width="2.59765625" style="5" customWidth="1"/>
    <col min="3353" max="3584" width="9.69921875" style="5"/>
    <col min="3585" max="3585" width="0.69921875" style="5" customWidth="1"/>
    <col min="3586" max="3586" width="11.3984375" style="5" customWidth="1"/>
    <col min="3587" max="3588" width="9.59765625" style="5" customWidth="1"/>
    <col min="3589" max="3589" width="7.796875" style="5" customWidth="1"/>
    <col min="3590" max="3590" width="13.19921875" style="5" customWidth="1"/>
    <col min="3591" max="3591" width="7.796875" style="5" customWidth="1"/>
    <col min="3592" max="3592" width="13.19921875" style="5" customWidth="1"/>
    <col min="3593" max="3593" width="7.796875" style="5" customWidth="1"/>
    <col min="3594" max="3594" width="13.19921875" style="5" customWidth="1"/>
    <col min="3595" max="3595" width="7.796875" style="5" customWidth="1"/>
    <col min="3596" max="3596" width="13.19921875" style="5" customWidth="1"/>
    <col min="3597" max="3597" width="7.796875" style="5" customWidth="1"/>
    <col min="3598" max="3598" width="13.19921875" style="5" customWidth="1"/>
    <col min="3599" max="3599" width="5.3984375" style="5" customWidth="1"/>
    <col min="3600" max="3600" width="13.19921875" style="5" customWidth="1"/>
    <col min="3601" max="3601" width="8.19921875" style="5" customWidth="1"/>
    <col min="3602" max="3602" width="13.19921875" style="5" customWidth="1"/>
    <col min="3603" max="3604" width="8.69921875" style="5" customWidth="1"/>
    <col min="3605" max="3605" width="5.5" style="5" customWidth="1"/>
    <col min="3606" max="3606" width="8.19921875" style="5" customWidth="1"/>
    <col min="3607" max="3607" width="5.09765625" style="5" customWidth="1"/>
    <col min="3608" max="3608" width="2.59765625" style="5" customWidth="1"/>
    <col min="3609" max="3840" width="9.69921875" style="5"/>
    <col min="3841" max="3841" width="0.69921875" style="5" customWidth="1"/>
    <col min="3842" max="3842" width="11.3984375" style="5" customWidth="1"/>
    <col min="3843" max="3844" width="9.59765625" style="5" customWidth="1"/>
    <col min="3845" max="3845" width="7.796875" style="5" customWidth="1"/>
    <col min="3846" max="3846" width="13.19921875" style="5" customWidth="1"/>
    <col min="3847" max="3847" width="7.796875" style="5" customWidth="1"/>
    <col min="3848" max="3848" width="13.19921875" style="5" customWidth="1"/>
    <col min="3849" max="3849" width="7.796875" style="5" customWidth="1"/>
    <col min="3850" max="3850" width="13.19921875" style="5" customWidth="1"/>
    <col min="3851" max="3851" width="7.796875" style="5" customWidth="1"/>
    <col min="3852" max="3852" width="13.19921875" style="5" customWidth="1"/>
    <col min="3853" max="3853" width="7.796875" style="5" customWidth="1"/>
    <col min="3854" max="3854" width="13.19921875" style="5" customWidth="1"/>
    <col min="3855" max="3855" width="5.3984375" style="5" customWidth="1"/>
    <col min="3856" max="3856" width="13.19921875" style="5" customWidth="1"/>
    <col min="3857" max="3857" width="8.19921875" style="5" customWidth="1"/>
    <col min="3858" max="3858" width="13.19921875" style="5" customWidth="1"/>
    <col min="3859" max="3860" width="8.69921875" style="5" customWidth="1"/>
    <col min="3861" max="3861" width="5.5" style="5" customWidth="1"/>
    <col min="3862" max="3862" width="8.19921875" style="5" customWidth="1"/>
    <col min="3863" max="3863" width="5.09765625" style="5" customWidth="1"/>
    <col min="3864" max="3864" width="2.59765625" style="5" customWidth="1"/>
    <col min="3865" max="4096" width="9.69921875" style="5"/>
    <col min="4097" max="4097" width="0.69921875" style="5" customWidth="1"/>
    <col min="4098" max="4098" width="11.3984375" style="5" customWidth="1"/>
    <col min="4099" max="4100" width="9.59765625" style="5" customWidth="1"/>
    <col min="4101" max="4101" width="7.796875" style="5" customWidth="1"/>
    <col min="4102" max="4102" width="13.19921875" style="5" customWidth="1"/>
    <col min="4103" max="4103" width="7.796875" style="5" customWidth="1"/>
    <col min="4104" max="4104" width="13.19921875" style="5" customWidth="1"/>
    <col min="4105" max="4105" width="7.796875" style="5" customWidth="1"/>
    <col min="4106" max="4106" width="13.19921875" style="5" customWidth="1"/>
    <col min="4107" max="4107" width="7.796875" style="5" customWidth="1"/>
    <col min="4108" max="4108" width="13.19921875" style="5" customWidth="1"/>
    <col min="4109" max="4109" width="7.796875" style="5" customWidth="1"/>
    <col min="4110" max="4110" width="13.19921875" style="5" customWidth="1"/>
    <col min="4111" max="4111" width="5.3984375" style="5" customWidth="1"/>
    <col min="4112" max="4112" width="13.19921875" style="5" customWidth="1"/>
    <col min="4113" max="4113" width="8.19921875" style="5" customWidth="1"/>
    <col min="4114" max="4114" width="13.19921875" style="5" customWidth="1"/>
    <col min="4115" max="4116" width="8.69921875" style="5" customWidth="1"/>
    <col min="4117" max="4117" width="5.5" style="5" customWidth="1"/>
    <col min="4118" max="4118" width="8.19921875" style="5" customWidth="1"/>
    <col min="4119" max="4119" width="5.09765625" style="5" customWidth="1"/>
    <col min="4120" max="4120" width="2.59765625" style="5" customWidth="1"/>
    <col min="4121" max="4352" width="9.69921875" style="5"/>
    <col min="4353" max="4353" width="0.69921875" style="5" customWidth="1"/>
    <col min="4354" max="4354" width="11.3984375" style="5" customWidth="1"/>
    <col min="4355" max="4356" width="9.59765625" style="5" customWidth="1"/>
    <col min="4357" max="4357" width="7.796875" style="5" customWidth="1"/>
    <col min="4358" max="4358" width="13.19921875" style="5" customWidth="1"/>
    <col min="4359" max="4359" width="7.796875" style="5" customWidth="1"/>
    <col min="4360" max="4360" width="13.19921875" style="5" customWidth="1"/>
    <col min="4361" max="4361" width="7.796875" style="5" customWidth="1"/>
    <col min="4362" max="4362" width="13.19921875" style="5" customWidth="1"/>
    <col min="4363" max="4363" width="7.796875" style="5" customWidth="1"/>
    <col min="4364" max="4364" width="13.19921875" style="5" customWidth="1"/>
    <col min="4365" max="4365" width="7.796875" style="5" customWidth="1"/>
    <col min="4366" max="4366" width="13.19921875" style="5" customWidth="1"/>
    <col min="4367" max="4367" width="5.3984375" style="5" customWidth="1"/>
    <col min="4368" max="4368" width="13.19921875" style="5" customWidth="1"/>
    <col min="4369" max="4369" width="8.19921875" style="5" customWidth="1"/>
    <col min="4370" max="4370" width="13.19921875" style="5" customWidth="1"/>
    <col min="4371" max="4372" width="8.69921875" style="5" customWidth="1"/>
    <col min="4373" max="4373" width="5.5" style="5" customWidth="1"/>
    <col min="4374" max="4374" width="8.19921875" style="5" customWidth="1"/>
    <col min="4375" max="4375" width="5.09765625" style="5" customWidth="1"/>
    <col min="4376" max="4376" width="2.59765625" style="5" customWidth="1"/>
    <col min="4377" max="4608" width="9.69921875" style="5"/>
    <col min="4609" max="4609" width="0.69921875" style="5" customWidth="1"/>
    <col min="4610" max="4610" width="11.3984375" style="5" customWidth="1"/>
    <col min="4611" max="4612" width="9.59765625" style="5" customWidth="1"/>
    <col min="4613" max="4613" width="7.796875" style="5" customWidth="1"/>
    <col min="4614" max="4614" width="13.19921875" style="5" customWidth="1"/>
    <col min="4615" max="4615" width="7.796875" style="5" customWidth="1"/>
    <col min="4616" max="4616" width="13.19921875" style="5" customWidth="1"/>
    <col min="4617" max="4617" width="7.796875" style="5" customWidth="1"/>
    <col min="4618" max="4618" width="13.19921875" style="5" customWidth="1"/>
    <col min="4619" max="4619" width="7.796875" style="5" customWidth="1"/>
    <col min="4620" max="4620" width="13.19921875" style="5" customWidth="1"/>
    <col min="4621" max="4621" width="7.796875" style="5" customWidth="1"/>
    <col min="4622" max="4622" width="13.19921875" style="5" customWidth="1"/>
    <col min="4623" max="4623" width="5.3984375" style="5" customWidth="1"/>
    <col min="4624" max="4624" width="13.19921875" style="5" customWidth="1"/>
    <col min="4625" max="4625" width="8.19921875" style="5" customWidth="1"/>
    <col min="4626" max="4626" width="13.19921875" style="5" customWidth="1"/>
    <col min="4627" max="4628" width="8.69921875" style="5" customWidth="1"/>
    <col min="4629" max="4629" width="5.5" style="5" customWidth="1"/>
    <col min="4630" max="4630" width="8.19921875" style="5" customWidth="1"/>
    <col min="4631" max="4631" width="5.09765625" style="5" customWidth="1"/>
    <col min="4632" max="4632" width="2.59765625" style="5" customWidth="1"/>
    <col min="4633" max="4864" width="9.69921875" style="5"/>
    <col min="4865" max="4865" width="0.69921875" style="5" customWidth="1"/>
    <col min="4866" max="4866" width="11.3984375" style="5" customWidth="1"/>
    <col min="4867" max="4868" width="9.59765625" style="5" customWidth="1"/>
    <col min="4869" max="4869" width="7.796875" style="5" customWidth="1"/>
    <col min="4870" max="4870" width="13.19921875" style="5" customWidth="1"/>
    <col min="4871" max="4871" width="7.796875" style="5" customWidth="1"/>
    <col min="4872" max="4872" width="13.19921875" style="5" customWidth="1"/>
    <col min="4873" max="4873" width="7.796875" style="5" customWidth="1"/>
    <col min="4874" max="4874" width="13.19921875" style="5" customWidth="1"/>
    <col min="4875" max="4875" width="7.796875" style="5" customWidth="1"/>
    <col min="4876" max="4876" width="13.19921875" style="5" customWidth="1"/>
    <col min="4877" max="4877" width="7.796875" style="5" customWidth="1"/>
    <col min="4878" max="4878" width="13.19921875" style="5" customWidth="1"/>
    <col min="4879" max="4879" width="5.3984375" style="5" customWidth="1"/>
    <col min="4880" max="4880" width="13.19921875" style="5" customWidth="1"/>
    <col min="4881" max="4881" width="8.19921875" style="5" customWidth="1"/>
    <col min="4882" max="4882" width="13.19921875" style="5" customWidth="1"/>
    <col min="4883" max="4884" width="8.69921875" style="5" customWidth="1"/>
    <col min="4885" max="4885" width="5.5" style="5" customWidth="1"/>
    <col min="4886" max="4886" width="8.19921875" style="5" customWidth="1"/>
    <col min="4887" max="4887" width="5.09765625" style="5" customWidth="1"/>
    <col min="4888" max="4888" width="2.59765625" style="5" customWidth="1"/>
    <col min="4889" max="5120" width="9.69921875" style="5"/>
    <col min="5121" max="5121" width="0.69921875" style="5" customWidth="1"/>
    <col min="5122" max="5122" width="11.3984375" style="5" customWidth="1"/>
    <col min="5123" max="5124" width="9.59765625" style="5" customWidth="1"/>
    <col min="5125" max="5125" width="7.796875" style="5" customWidth="1"/>
    <col min="5126" max="5126" width="13.19921875" style="5" customWidth="1"/>
    <col min="5127" max="5127" width="7.796875" style="5" customWidth="1"/>
    <col min="5128" max="5128" width="13.19921875" style="5" customWidth="1"/>
    <col min="5129" max="5129" width="7.796875" style="5" customWidth="1"/>
    <col min="5130" max="5130" width="13.19921875" style="5" customWidth="1"/>
    <col min="5131" max="5131" width="7.796875" style="5" customWidth="1"/>
    <col min="5132" max="5132" width="13.19921875" style="5" customWidth="1"/>
    <col min="5133" max="5133" width="7.796875" style="5" customWidth="1"/>
    <col min="5134" max="5134" width="13.19921875" style="5" customWidth="1"/>
    <col min="5135" max="5135" width="5.3984375" style="5" customWidth="1"/>
    <col min="5136" max="5136" width="13.19921875" style="5" customWidth="1"/>
    <col min="5137" max="5137" width="8.19921875" style="5" customWidth="1"/>
    <col min="5138" max="5138" width="13.19921875" style="5" customWidth="1"/>
    <col min="5139" max="5140" width="8.69921875" style="5" customWidth="1"/>
    <col min="5141" max="5141" width="5.5" style="5" customWidth="1"/>
    <col min="5142" max="5142" width="8.19921875" style="5" customWidth="1"/>
    <col min="5143" max="5143" width="5.09765625" style="5" customWidth="1"/>
    <col min="5144" max="5144" width="2.59765625" style="5" customWidth="1"/>
    <col min="5145" max="5376" width="9.69921875" style="5"/>
    <col min="5377" max="5377" width="0.69921875" style="5" customWidth="1"/>
    <col min="5378" max="5378" width="11.3984375" style="5" customWidth="1"/>
    <col min="5379" max="5380" width="9.59765625" style="5" customWidth="1"/>
    <col min="5381" max="5381" width="7.796875" style="5" customWidth="1"/>
    <col min="5382" max="5382" width="13.19921875" style="5" customWidth="1"/>
    <col min="5383" max="5383" width="7.796875" style="5" customWidth="1"/>
    <col min="5384" max="5384" width="13.19921875" style="5" customWidth="1"/>
    <col min="5385" max="5385" width="7.796875" style="5" customWidth="1"/>
    <col min="5386" max="5386" width="13.19921875" style="5" customWidth="1"/>
    <col min="5387" max="5387" width="7.796875" style="5" customWidth="1"/>
    <col min="5388" max="5388" width="13.19921875" style="5" customWidth="1"/>
    <col min="5389" max="5389" width="7.796875" style="5" customWidth="1"/>
    <col min="5390" max="5390" width="13.19921875" style="5" customWidth="1"/>
    <col min="5391" max="5391" width="5.3984375" style="5" customWidth="1"/>
    <col min="5392" max="5392" width="13.19921875" style="5" customWidth="1"/>
    <col min="5393" max="5393" width="8.19921875" style="5" customWidth="1"/>
    <col min="5394" max="5394" width="13.19921875" style="5" customWidth="1"/>
    <col min="5395" max="5396" width="8.69921875" style="5" customWidth="1"/>
    <col min="5397" max="5397" width="5.5" style="5" customWidth="1"/>
    <col min="5398" max="5398" width="8.19921875" style="5" customWidth="1"/>
    <col min="5399" max="5399" width="5.09765625" style="5" customWidth="1"/>
    <col min="5400" max="5400" width="2.59765625" style="5" customWidth="1"/>
    <col min="5401" max="5632" width="9.69921875" style="5"/>
    <col min="5633" max="5633" width="0.69921875" style="5" customWidth="1"/>
    <col min="5634" max="5634" width="11.3984375" style="5" customWidth="1"/>
    <col min="5635" max="5636" width="9.59765625" style="5" customWidth="1"/>
    <col min="5637" max="5637" width="7.796875" style="5" customWidth="1"/>
    <col min="5638" max="5638" width="13.19921875" style="5" customWidth="1"/>
    <col min="5639" max="5639" width="7.796875" style="5" customWidth="1"/>
    <col min="5640" max="5640" width="13.19921875" style="5" customWidth="1"/>
    <col min="5641" max="5641" width="7.796875" style="5" customWidth="1"/>
    <col min="5642" max="5642" width="13.19921875" style="5" customWidth="1"/>
    <col min="5643" max="5643" width="7.796875" style="5" customWidth="1"/>
    <col min="5644" max="5644" width="13.19921875" style="5" customWidth="1"/>
    <col min="5645" max="5645" width="7.796875" style="5" customWidth="1"/>
    <col min="5646" max="5646" width="13.19921875" style="5" customWidth="1"/>
    <col min="5647" max="5647" width="5.3984375" style="5" customWidth="1"/>
    <col min="5648" max="5648" width="13.19921875" style="5" customWidth="1"/>
    <col min="5649" max="5649" width="8.19921875" style="5" customWidth="1"/>
    <col min="5650" max="5650" width="13.19921875" style="5" customWidth="1"/>
    <col min="5651" max="5652" width="8.69921875" style="5" customWidth="1"/>
    <col min="5653" max="5653" width="5.5" style="5" customWidth="1"/>
    <col min="5654" max="5654" width="8.19921875" style="5" customWidth="1"/>
    <col min="5655" max="5655" width="5.09765625" style="5" customWidth="1"/>
    <col min="5656" max="5656" width="2.59765625" style="5" customWidth="1"/>
    <col min="5657" max="5888" width="9.69921875" style="5"/>
    <col min="5889" max="5889" width="0.69921875" style="5" customWidth="1"/>
    <col min="5890" max="5890" width="11.3984375" style="5" customWidth="1"/>
    <col min="5891" max="5892" width="9.59765625" style="5" customWidth="1"/>
    <col min="5893" max="5893" width="7.796875" style="5" customWidth="1"/>
    <col min="5894" max="5894" width="13.19921875" style="5" customWidth="1"/>
    <col min="5895" max="5895" width="7.796875" style="5" customWidth="1"/>
    <col min="5896" max="5896" width="13.19921875" style="5" customWidth="1"/>
    <col min="5897" max="5897" width="7.796875" style="5" customWidth="1"/>
    <col min="5898" max="5898" width="13.19921875" style="5" customWidth="1"/>
    <col min="5899" max="5899" width="7.796875" style="5" customWidth="1"/>
    <col min="5900" max="5900" width="13.19921875" style="5" customWidth="1"/>
    <col min="5901" max="5901" width="7.796875" style="5" customWidth="1"/>
    <col min="5902" max="5902" width="13.19921875" style="5" customWidth="1"/>
    <col min="5903" max="5903" width="5.3984375" style="5" customWidth="1"/>
    <col min="5904" max="5904" width="13.19921875" style="5" customWidth="1"/>
    <col min="5905" max="5905" width="8.19921875" style="5" customWidth="1"/>
    <col min="5906" max="5906" width="13.19921875" style="5" customWidth="1"/>
    <col min="5907" max="5908" width="8.69921875" style="5" customWidth="1"/>
    <col min="5909" max="5909" width="5.5" style="5" customWidth="1"/>
    <col min="5910" max="5910" width="8.19921875" style="5" customWidth="1"/>
    <col min="5911" max="5911" width="5.09765625" style="5" customWidth="1"/>
    <col min="5912" max="5912" width="2.59765625" style="5" customWidth="1"/>
    <col min="5913" max="6144" width="9.69921875" style="5"/>
    <col min="6145" max="6145" width="0.69921875" style="5" customWidth="1"/>
    <col min="6146" max="6146" width="11.3984375" style="5" customWidth="1"/>
    <col min="6147" max="6148" width="9.59765625" style="5" customWidth="1"/>
    <col min="6149" max="6149" width="7.796875" style="5" customWidth="1"/>
    <col min="6150" max="6150" width="13.19921875" style="5" customWidth="1"/>
    <col min="6151" max="6151" width="7.796875" style="5" customWidth="1"/>
    <col min="6152" max="6152" width="13.19921875" style="5" customWidth="1"/>
    <col min="6153" max="6153" width="7.796875" style="5" customWidth="1"/>
    <col min="6154" max="6154" width="13.19921875" style="5" customWidth="1"/>
    <col min="6155" max="6155" width="7.796875" style="5" customWidth="1"/>
    <col min="6156" max="6156" width="13.19921875" style="5" customWidth="1"/>
    <col min="6157" max="6157" width="7.796875" style="5" customWidth="1"/>
    <col min="6158" max="6158" width="13.19921875" style="5" customWidth="1"/>
    <col min="6159" max="6159" width="5.3984375" style="5" customWidth="1"/>
    <col min="6160" max="6160" width="13.19921875" style="5" customWidth="1"/>
    <col min="6161" max="6161" width="8.19921875" style="5" customWidth="1"/>
    <col min="6162" max="6162" width="13.19921875" style="5" customWidth="1"/>
    <col min="6163" max="6164" width="8.69921875" style="5" customWidth="1"/>
    <col min="6165" max="6165" width="5.5" style="5" customWidth="1"/>
    <col min="6166" max="6166" width="8.19921875" style="5" customWidth="1"/>
    <col min="6167" max="6167" width="5.09765625" style="5" customWidth="1"/>
    <col min="6168" max="6168" width="2.59765625" style="5" customWidth="1"/>
    <col min="6169" max="6400" width="9.69921875" style="5"/>
    <col min="6401" max="6401" width="0.69921875" style="5" customWidth="1"/>
    <col min="6402" max="6402" width="11.3984375" style="5" customWidth="1"/>
    <col min="6403" max="6404" width="9.59765625" style="5" customWidth="1"/>
    <col min="6405" max="6405" width="7.796875" style="5" customWidth="1"/>
    <col min="6406" max="6406" width="13.19921875" style="5" customWidth="1"/>
    <col min="6407" max="6407" width="7.796875" style="5" customWidth="1"/>
    <col min="6408" max="6408" width="13.19921875" style="5" customWidth="1"/>
    <col min="6409" max="6409" width="7.796875" style="5" customWidth="1"/>
    <col min="6410" max="6410" width="13.19921875" style="5" customWidth="1"/>
    <col min="6411" max="6411" width="7.796875" style="5" customWidth="1"/>
    <col min="6412" max="6412" width="13.19921875" style="5" customWidth="1"/>
    <col min="6413" max="6413" width="7.796875" style="5" customWidth="1"/>
    <col min="6414" max="6414" width="13.19921875" style="5" customWidth="1"/>
    <col min="6415" max="6415" width="5.3984375" style="5" customWidth="1"/>
    <col min="6416" max="6416" width="13.19921875" style="5" customWidth="1"/>
    <col min="6417" max="6417" width="8.19921875" style="5" customWidth="1"/>
    <col min="6418" max="6418" width="13.19921875" style="5" customWidth="1"/>
    <col min="6419" max="6420" width="8.69921875" style="5" customWidth="1"/>
    <col min="6421" max="6421" width="5.5" style="5" customWidth="1"/>
    <col min="6422" max="6422" width="8.19921875" style="5" customWidth="1"/>
    <col min="6423" max="6423" width="5.09765625" style="5" customWidth="1"/>
    <col min="6424" max="6424" width="2.59765625" style="5" customWidth="1"/>
    <col min="6425" max="6656" width="9.69921875" style="5"/>
    <col min="6657" max="6657" width="0.69921875" style="5" customWidth="1"/>
    <col min="6658" max="6658" width="11.3984375" style="5" customWidth="1"/>
    <col min="6659" max="6660" width="9.59765625" style="5" customWidth="1"/>
    <col min="6661" max="6661" width="7.796875" style="5" customWidth="1"/>
    <col min="6662" max="6662" width="13.19921875" style="5" customWidth="1"/>
    <col min="6663" max="6663" width="7.796875" style="5" customWidth="1"/>
    <col min="6664" max="6664" width="13.19921875" style="5" customWidth="1"/>
    <col min="6665" max="6665" width="7.796875" style="5" customWidth="1"/>
    <col min="6666" max="6666" width="13.19921875" style="5" customWidth="1"/>
    <col min="6667" max="6667" width="7.796875" style="5" customWidth="1"/>
    <col min="6668" max="6668" width="13.19921875" style="5" customWidth="1"/>
    <col min="6669" max="6669" width="7.796875" style="5" customWidth="1"/>
    <col min="6670" max="6670" width="13.19921875" style="5" customWidth="1"/>
    <col min="6671" max="6671" width="5.3984375" style="5" customWidth="1"/>
    <col min="6672" max="6672" width="13.19921875" style="5" customWidth="1"/>
    <col min="6673" max="6673" width="8.19921875" style="5" customWidth="1"/>
    <col min="6674" max="6674" width="13.19921875" style="5" customWidth="1"/>
    <col min="6675" max="6676" width="8.69921875" style="5" customWidth="1"/>
    <col min="6677" max="6677" width="5.5" style="5" customWidth="1"/>
    <col min="6678" max="6678" width="8.19921875" style="5" customWidth="1"/>
    <col min="6679" max="6679" width="5.09765625" style="5" customWidth="1"/>
    <col min="6680" max="6680" width="2.59765625" style="5" customWidth="1"/>
    <col min="6681" max="6912" width="9.69921875" style="5"/>
    <col min="6913" max="6913" width="0.69921875" style="5" customWidth="1"/>
    <col min="6914" max="6914" width="11.3984375" style="5" customWidth="1"/>
    <col min="6915" max="6916" width="9.59765625" style="5" customWidth="1"/>
    <col min="6917" max="6917" width="7.796875" style="5" customWidth="1"/>
    <col min="6918" max="6918" width="13.19921875" style="5" customWidth="1"/>
    <col min="6919" max="6919" width="7.796875" style="5" customWidth="1"/>
    <col min="6920" max="6920" width="13.19921875" style="5" customWidth="1"/>
    <col min="6921" max="6921" width="7.796875" style="5" customWidth="1"/>
    <col min="6922" max="6922" width="13.19921875" style="5" customWidth="1"/>
    <col min="6923" max="6923" width="7.796875" style="5" customWidth="1"/>
    <col min="6924" max="6924" width="13.19921875" style="5" customWidth="1"/>
    <col min="6925" max="6925" width="7.796875" style="5" customWidth="1"/>
    <col min="6926" max="6926" width="13.19921875" style="5" customWidth="1"/>
    <col min="6927" max="6927" width="5.3984375" style="5" customWidth="1"/>
    <col min="6928" max="6928" width="13.19921875" style="5" customWidth="1"/>
    <col min="6929" max="6929" width="8.19921875" style="5" customWidth="1"/>
    <col min="6930" max="6930" width="13.19921875" style="5" customWidth="1"/>
    <col min="6931" max="6932" width="8.69921875" style="5" customWidth="1"/>
    <col min="6933" max="6933" width="5.5" style="5" customWidth="1"/>
    <col min="6934" max="6934" width="8.19921875" style="5" customWidth="1"/>
    <col min="6935" max="6935" width="5.09765625" style="5" customWidth="1"/>
    <col min="6936" max="6936" width="2.59765625" style="5" customWidth="1"/>
    <col min="6937" max="7168" width="9.69921875" style="5"/>
    <col min="7169" max="7169" width="0.69921875" style="5" customWidth="1"/>
    <col min="7170" max="7170" width="11.3984375" style="5" customWidth="1"/>
    <col min="7171" max="7172" width="9.59765625" style="5" customWidth="1"/>
    <col min="7173" max="7173" width="7.796875" style="5" customWidth="1"/>
    <col min="7174" max="7174" width="13.19921875" style="5" customWidth="1"/>
    <col min="7175" max="7175" width="7.796875" style="5" customWidth="1"/>
    <col min="7176" max="7176" width="13.19921875" style="5" customWidth="1"/>
    <col min="7177" max="7177" width="7.796875" style="5" customWidth="1"/>
    <col min="7178" max="7178" width="13.19921875" style="5" customWidth="1"/>
    <col min="7179" max="7179" width="7.796875" style="5" customWidth="1"/>
    <col min="7180" max="7180" width="13.19921875" style="5" customWidth="1"/>
    <col min="7181" max="7181" width="7.796875" style="5" customWidth="1"/>
    <col min="7182" max="7182" width="13.19921875" style="5" customWidth="1"/>
    <col min="7183" max="7183" width="5.3984375" style="5" customWidth="1"/>
    <col min="7184" max="7184" width="13.19921875" style="5" customWidth="1"/>
    <col min="7185" max="7185" width="8.19921875" style="5" customWidth="1"/>
    <col min="7186" max="7186" width="13.19921875" style="5" customWidth="1"/>
    <col min="7187" max="7188" width="8.69921875" style="5" customWidth="1"/>
    <col min="7189" max="7189" width="5.5" style="5" customWidth="1"/>
    <col min="7190" max="7190" width="8.19921875" style="5" customWidth="1"/>
    <col min="7191" max="7191" width="5.09765625" style="5" customWidth="1"/>
    <col min="7192" max="7192" width="2.59765625" style="5" customWidth="1"/>
    <col min="7193" max="7424" width="9.69921875" style="5"/>
    <col min="7425" max="7425" width="0.69921875" style="5" customWidth="1"/>
    <col min="7426" max="7426" width="11.3984375" style="5" customWidth="1"/>
    <col min="7427" max="7428" width="9.59765625" style="5" customWidth="1"/>
    <col min="7429" max="7429" width="7.796875" style="5" customWidth="1"/>
    <col min="7430" max="7430" width="13.19921875" style="5" customWidth="1"/>
    <col min="7431" max="7431" width="7.796875" style="5" customWidth="1"/>
    <col min="7432" max="7432" width="13.19921875" style="5" customWidth="1"/>
    <col min="7433" max="7433" width="7.796875" style="5" customWidth="1"/>
    <col min="7434" max="7434" width="13.19921875" style="5" customWidth="1"/>
    <col min="7435" max="7435" width="7.796875" style="5" customWidth="1"/>
    <col min="7436" max="7436" width="13.19921875" style="5" customWidth="1"/>
    <col min="7437" max="7437" width="7.796875" style="5" customWidth="1"/>
    <col min="7438" max="7438" width="13.19921875" style="5" customWidth="1"/>
    <col min="7439" max="7439" width="5.3984375" style="5" customWidth="1"/>
    <col min="7440" max="7440" width="13.19921875" style="5" customWidth="1"/>
    <col min="7441" max="7441" width="8.19921875" style="5" customWidth="1"/>
    <col min="7442" max="7442" width="13.19921875" style="5" customWidth="1"/>
    <col min="7443" max="7444" width="8.69921875" style="5" customWidth="1"/>
    <col min="7445" max="7445" width="5.5" style="5" customWidth="1"/>
    <col min="7446" max="7446" width="8.19921875" style="5" customWidth="1"/>
    <col min="7447" max="7447" width="5.09765625" style="5" customWidth="1"/>
    <col min="7448" max="7448" width="2.59765625" style="5" customWidth="1"/>
    <col min="7449" max="7680" width="9.69921875" style="5"/>
    <col min="7681" max="7681" width="0.69921875" style="5" customWidth="1"/>
    <col min="7682" max="7682" width="11.3984375" style="5" customWidth="1"/>
    <col min="7683" max="7684" width="9.59765625" style="5" customWidth="1"/>
    <col min="7685" max="7685" width="7.796875" style="5" customWidth="1"/>
    <col min="7686" max="7686" width="13.19921875" style="5" customWidth="1"/>
    <col min="7687" max="7687" width="7.796875" style="5" customWidth="1"/>
    <col min="7688" max="7688" width="13.19921875" style="5" customWidth="1"/>
    <col min="7689" max="7689" width="7.796875" style="5" customWidth="1"/>
    <col min="7690" max="7690" width="13.19921875" style="5" customWidth="1"/>
    <col min="7691" max="7691" width="7.796875" style="5" customWidth="1"/>
    <col min="7692" max="7692" width="13.19921875" style="5" customWidth="1"/>
    <col min="7693" max="7693" width="7.796875" style="5" customWidth="1"/>
    <col min="7694" max="7694" width="13.19921875" style="5" customWidth="1"/>
    <col min="7695" max="7695" width="5.3984375" style="5" customWidth="1"/>
    <col min="7696" max="7696" width="13.19921875" style="5" customWidth="1"/>
    <col min="7697" max="7697" width="8.19921875" style="5" customWidth="1"/>
    <col min="7698" max="7698" width="13.19921875" style="5" customWidth="1"/>
    <col min="7699" max="7700" width="8.69921875" style="5" customWidth="1"/>
    <col min="7701" max="7701" width="5.5" style="5" customWidth="1"/>
    <col min="7702" max="7702" width="8.19921875" style="5" customWidth="1"/>
    <col min="7703" max="7703" width="5.09765625" style="5" customWidth="1"/>
    <col min="7704" max="7704" width="2.59765625" style="5" customWidth="1"/>
    <col min="7705" max="7936" width="9.69921875" style="5"/>
    <col min="7937" max="7937" width="0.69921875" style="5" customWidth="1"/>
    <col min="7938" max="7938" width="11.3984375" style="5" customWidth="1"/>
    <col min="7939" max="7940" width="9.59765625" style="5" customWidth="1"/>
    <col min="7941" max="7941" width="7.796875" style="5" customWidth="1"/>
    <col min="7942" max="7942" width="13.19921875" style="5" customWidth="1"/>
    <col min="7943" max="7943" width="7.796875" style="5" customWidth="1"/>
    <col min="7944" max="7944" width="13.19921875" style="5" customWidth="1"/>
    <col min="7945" max="7945" width="7.796875" style="5" customWidth="1"/>
    <col min="7946" max="7946" width="13.19921875" style="5" customWidth="1"/>
    <col min="7947" max="7947" width="7.796875" style="5" customWidth="1"/>
    <col min="7948" max="7948" width="13.19921875" style="5" customWidth="1"/>
    <col min="7949" max="7949" width="7.796875" style="5" customWidth="1"/>
    <col min="7950" max="7950" width="13.19921875" style="5" customWidth="1"/>
    <col min="7951" max="7951" width="5.3984375" style="5" customWidth="1"/>
    <col min="7952" max="7952" width="13.19921875" style="5" customWidth="1"/>
    <col min="7953" max="7953" width="8.19921875" style="5" customWidth="1"/>
    <col min="7954" max="7954" width="13.19921875" style="5" customWidth="1"/>
    <col min="7955" max="7956" width="8.69921875" style="5" customWidth="1"/>
    <col min="7957" max="7957" width="5.5" style="5" customWidth="1"/>
    <col min="7958" max="7958" width="8.19921875" style="5" customWidth="1"/>
    <col min="7959" max="7959" width="5.09765625" style="5" customWidth="1"/>
    <col min="7960" max="7960" width="2.59765625" style="5" customWidth="1"/>
    <col min="7961" max="8192" width="9.69921875" style="5"/>
    <col min="8193" max="8193" width="0.69921875" style="5" customWidth="1"/>
    <col min="8194" max="8194" width="11.3984375" style="5" customWidth="1"/>
    <col min="8195" max="8196" width="9.59765625" style="5" customWidth="1"/>
    <col min="8197" max="8197" width="7.796875" style="5" customWidth="1"/>
    <col min="8198" max="8198" width="13.19921875" style="5" customWidth="1"/>
    <col min="8199" max="8199" width="7.796875" style="5" customWidth="1"/>
    <col min="8200" max="8200" width="13.19921875" style="5" customWidth="1"/>
    <col min="8201" max="8201" width="7.796875" style="5" customWidth="1"/>
    <col min="8202" max="8202" width="13.19921875" style="5" customWidth="1"/>
    <col min="8203" max="8203" width="7.796875" style="5" customWidth="1"/>
    <col min="8204" max="8204" width="13.19921875" style="5" customWidth="1"/>
    <col min="8205" max="8205" width="7.796875" style="5" customWidth="1"/>
    <col min="8206" max="8206" width="13.19921875" style="5" customWidth="1"/>
    <col min="8207" max="8207" width="5.3984375" style="5" customWidth="1"/>
    <col min="8208" max="8208" width="13.19921875" style="5" customWidth="1"/>
    <col min="8209" max="8209" width="8.19921875" style="5" customWidth="1"/>
    <col min="8210" max="8210" width="13.19921875" style="5" customWidth="1"/>
    <col min="8211" max="8212" width="8.69921875" style="5" customWidth="1"/>
    <col min="8213" max="8213" width="5.5" style="5" customWidth="1"/>
    <col min="8214" max="8214" width="8.19921875" style="5" customWidth="1"/>
    <col min="8215" max="8215" width="5.09765625" style="5" customWidth="1"/>
    <col min="8216" max="8216" width="2.59765625" style="5" customWidth="1"/>
    <col min="8217" max="8448" width="9.69921875" style="5"/>
    <col min="8449" max="8449" width="0.69921875" style="5" customWidth="1"/>
    <col min="8450" max="8450" width="11.3984375" style="5" customWidth="1"/>
    <col min="8451" max="8452" width="9.59765625" style="5" customWidth="1"/>
    <col min="8453" max="8453" width="7.796875" style="5" customWidth="1"/>
    <col min="8454" max="8454" width="13.19921875" style="5" customWidth="1"/>
    <col min="8455" max="8455" width="7.796875" style="5" customWidth="1"/>
    <col min="8456" max="8456" width="13.19921875" style="5" customWidth="1"/>
    <col min="8457" max="8457" width="7.796875" style="5" customWidth="1"/>
    <col min="8458" max="8458" width="13.19921875" style="5" customWidth="1"/>
    <col min="8459" max="8459" width="7.796875" style="5" customWidth="1"/>
    <col min="8460" max="8460" width="13.19921875" style="5" customWidth="1"/>
    <col min="8461" max="8461" width="7.796875" style="5" customWidth="1"/>
    <col min="8462" max="8462" width="13.19921875" style="5" customWidth="1"/>
    <col min="8463" max="8463" width="5.3984375" style="5" customWidth="1"/>
    <col min="8464" max="8464" width="13.19921875" style="5" customWidth="1"/>
    <col min="8465" max="8465" width="8.19921875" style="5" customWidth="1"/>
    <col min="8466" max="8466" width="13.19921875" style="5" customWidth="1"/>
    <col min="8467" max="8468" width="8.69921875" style="5" customWidth="1"/>
    <col min="8469" max="8469" width="5.5" style="5" customWidth="1"/>
    <col min="8470" max="8470" width="8.19921875" style="5" customWidth="1"/>
    <col min="8471" max="8471" width="5.09765625" style="5" customWidth="1"/>
    <col min="8472" max="8472" width="2.59765625" style="5" customWidth="1"/>
    <col min="8473" max="8704" width="9.69921875" style="5"/>
    <col min="8705" max="8705" width="0.69921875" style="5" customWidth="1"/>
    <col min="8706" max="8706" width="11.3984375" style="5" customWidth="1"/>
    <col min="8707" max="8708" width="9.59765625" style="5" customWidth="1"/>
    <col min="8709" max="8709" width="7.796875" style="5" customWidth="1"/>
    <col min="8710" max="8710" width="13.19921875" style="5" customWidth="1"/>
    <col min="8711" max="8711" width="7.796875" style="5" customWidth="1"/>
    <col min="8712" max="8712" width="13.19921875" style="5" customWidth="1"/>
    <col min="8713" max="8713" width="7.796875" style="5" customWidth="1"/>
    <col min="8714" max="8714" width="13.19921875" style="5" customWidth="1"/>
    <col min="8715" max="8715" width="7.796875" style="5" customWidth="1"/>
    <col min="8716" max="8716" width="13.19921875" style="5" customWidth="1"/>
    <col min="8717" max="8717" width="7.796875" style="5" customWidth="1"/>
    <col min="8718" max="8718" width="13.19921875" style="5" customWidth="1"/>
    <col min="8719" max="8719" width="5.3984375" style="5" customWidth="1"/>
    <col min="8720" max="8720" width="13.19921875" style="5" customWidth="1"/>
    <col min="8721" max="8721" width="8.19921875" style="5" customWidth="1"/>
    <col min="8722" max="8722" width="13.19921875" style="5" customWidth="1"/>
    <col min="8723" max="8724" width="8.69921875" style="5" customWidth="1"/>
    <col min="8725" max="8725" width="5.5" style="5" customWidth="1"/>
    <col min="8726" max="8726" width="8.19921875" style="5" customWidth="1"/>
    <col min="8727" max="8727" width="5.09765625" style="5" customWidth="1"/>
    <col min="8728" max="8728" width="2.59765625" style="5" customWidth="1"/>
    <col min="8729" max="8960" width="9.69921875" style="5"/>
    <col min="8961" max="8961" width="0.69921875" style="5" customWidth="1"/>
    <col min="8962" max="8962" width="11.3984375" style="5" customWidth="1"/>
    <col min="8963" max="8964" width="9.59765625" style="5" customWidth="1"/>
    <col min="8965" max="8965" width="7.796875" style="5" customWidth="1"/>
    <col min="8966" max="8966" width="13.19921875" style="5" customWidth="1"/>
    <col min="8967" max="8967" width="7.796875" style="5" customWidth="1"/>
    <col min="8968" max="8968" width="13.19921875" style="5" customWidth="1"/>
    <col min="8969" max="8969" width="7.796875" style="5" customWidth="1"/>
    <col min="8970" max="8970" width="13.19921875" style="5" customWidth="1"/>
    <col min="8971" max="8971" width="7.796875" style="5" customWidth="1"/>
    <col min="8972" max="8972" width="13.19921875" style="5" customWidth="1"/>
    <col min="8973" max="8973" width="7.796875" style="5" customWidth="1"/>
    <col min="8974" max="8974" width="13.19921875" style="5" customWidth="1"/>
    <col min="8975" max="8975" width="5.3984375" style="5" customWidth="1"/>
    <col min="8976" max="8976" width="13.19921875" style="5" customWidth="1"/>
    <col min="8977" max="8977" width="8.19921875" style="5" customWidth="1"/>
    <col min="8978" max="8978" width="13.19921875" style="5" customWidth="1"/>
    <col min="8979" max="8980" width="8.69921875" style="5" customWidth="1"/>
    <col min="8981" max="8981" width="5.5" style="5" customWidth="1"/>
    <col min="8982" max="8982" width="8.19921875" style="5" customWidth="1"/>
    <col min="8983" max="8983" width="5.09765625" style="5" customWidth="1"/>
    <col min="8984" max="8984" width="2.59765625" style="5" customWidth="1"/>
    <col min="8985" max="9216" width="9.69921875" style="5"/>
    <col min="9217" max="9217" width="0.69921875" style="5" customWidth="1"/>
    <col min="9218" max="9218" width="11.3984375" style="5" customWidth="1"/>
    <col min="9219" max="9220" width="9.59765625" style="5" customWidth="1"/>
    <col min="9221" max="9221" width="7.796875" style="5" customWidth="1"/>
    <col min="9222" max="9222" width="13.19921875" style="5" customWidth="1"/>
    <col min="9223" max="9223" width="7.796875" style="5" customWidth="1"/>
    <col min="9224" max="9224" width="13.19921875" style="5" customWidth="1"/>
    <col min="9225" max="9225" width="7.796875" style="5" customWidth="1"/>
    <col min="9226" max="9226" width="13.19921875" style="5" customWidth="1"/>
    <col min="9227" max="9227" width="7.796875" style="5" customWidth="1"/>
    <col min="9228" max="9228" width="13.19921875" style="5" customWidth="1"/>
    <col min="9229" max="9229" width="7.796875" style="5" customWidth="1"/>
    <col min="9230" max="9230" width="13.19921875" style="5" customWidth="1"/>
    <col min="9231" max="9231" width="5.3984375" style="5" customWidth="1"/>
    <col min="9232" max="9232" width="13.19921875" style="5" customWidth="1"/>
    <col min="9233" max="9233" width="8.19921875" style="5" customWidth="1"/>
    <col min="9234" max="9234" width="13.19921875" style="5" customWidth="1"/>
    <col min="9235" max="9236" width="8.69921875" style="5" customWidth="1"/>
    <col min="9237" max="9237" width="5.5" style="5" customWidth="1"/>
    <col min="9238" max="9238" width="8.19921875" style="5" customWidth="1"/>
    <col min="9239" max="9239" width="5.09765625" style="5" customWidth="1"/>
    <col min="9240" max="9240" width="2.59765625" style="5" customWidth="1"/>
    <col min="9241" max="9472" width="9.69921875" style="5"/>
    <col min="9473" max="9473" width="0.69921875" style="5" customWidth="1"/>
    <col min="9474" max="9474" width="11.3984375" style="5" customWidth="1"/>
    <col min="9475" max="9476" width="9.59765625" style="5" customWidth="1"/>
    <col min="9477" max="9477" width="7.796875" style="5" customWidth="1"/>
    <col min="9478" max="9478" width="13.19921875" style="5" customWidth="1"/>
    <col min="9479" max="9479" width="7.796875" style="5" customWidth="1"/>
    <col min="9480" max="9480" width="13.19921875" style="5" customWidth="1"/>
    <col min="9481" max="9481" width="7.796875" style="5" customWidth="1"/>
    <col min="9482" max="9482" width="13.19921875" style="5" customWidth="1"/>
    <col min="9483" max="9483" width="7.796875" style="5" customWidth="1"/>
    <col min="9484" max="9484" width="13.19921875" style="5" customWidth="1"/>
    <col min="9485" max="9485" width="7.796875" style="5" customWidth="1"/>
    <col min="9486" max="9486" width="13.19921875" style="5" customWidth="1"/>
    <col min="9487" max="9487" width="5.3984375" style="5" customWidth="1"/>
    <col min="9488" max="9488" width="13.19921875" style="5" customWidth="1"/>
    <col min="9489" max="9489" width="8.19921875" style="5" customWidth="1"/>
    <col min="9490" max="9490" width="13.19921875" style="5" customWidth="1"/>
    <col min="9491" max="9492" width="8.69921875" style="5" customWidth="1"/>
    <col min="9493" max="9493" width="5.5" style="5" customWidth="1"/>
    <col min="9494" max="9494" width="8.19921875" style="5" customWidth="1"/>
    <col min="9495" max="9495" width="5.09765625" style="5" customWidth="1"/>
    <col min="9496" max="9496" width="2.59765625" style="5" customWidth="1"/>
    <col min="9497" max="9728" width="9.69921875" style="5"/>
    <col min="9729" max="9729" width="0.69921875" style="5" customWidth="1"/>
    <col min="9730" max="9730" width="11.3984375" style="5" customWidth="1"/>
    <col min="9731" max="9732" width="9.59765625" style="5" customWidth="1"/>
    <col min="9733" max="9733" width="7.796875" style="5" customWidth="1"/>
    <col min="9734" max="9734" width="13.19921875" style="5" customWidth="1"/>
    <col min="9735" max="9735" width="7.796875" style="5" customWidth="1"/>
    <col min="9736" max="9736" width="13.19921875" style="5" customWidth="1"/>
    <col min="9737" max="9737" width="7.796875" style="5" customWidth="1"/>
    <col min="9738" max="9738" width="13.19921875" style="5" customWidth="1"/>
    <col min="9739" max="9739" width="7.796875" style="5" customWidth="1"/>
    <col min="9740" max="9740" width="13.19921875" style="5" customWidth="1"/>
    <col min="9741" max="9741" width="7.796875" style="5" customWidth="1"/>
    <col min="9742" max="9742" width="13.19921875" style="5" customWidth="1"/>
    <col min="9743" max="9743" width="5.3984375" style="5" customWidth="1"/>
    <col min="9744" max="9744" width="13.19921875" style="5" customWidth="1"/>
    <col min="9745" max="9745" width="8.19921875" style="5" customWidth="1"/>
    <col min="9746" max="9746" width="13.19921875" style="5" customWidth="1"/>
    <col min="9747" max="9748" width="8.69921875" style="5" customWidth="1"/>
    <col min="9749" max="9749" width="5.5" style="5" customWidth="1"/>
    <col min="9750" max="9750" width="8.19921875" style="5" customWidth="1"/>
    <col min="9751" max="9751" width="5.09765625" style="5" customWidth="1"/>
    <col min="9752" max="9752" width="2.59765625" style="5" customWidth="1"/>
    <col min="9753" max="9984" width="9.69921875" style="5"/>
    <col min="9985" max="9985" width="0.69921875" style="5" customWidth="1"/>
    <col min="9986" max="9986" width="11.3984375" style="5" customWidth="1"/>
    <col min="9987" max="9988" width="9.59765625" style="5" customWidth="1"/>
    <col min="9989" max="9989" width="7.796875" style="5" customWidth="1"/>
    <col min="9990" max="9990" width="13.19921875" style="5" customWidth="1"/>
    <col min="9991" max="9991" width="7.796875" style="5" customWidth="1"/>
    <col min="9992" max="9992" width="13.19921875" style="5" customWidth="1"/>
    <col min="9993" max="9993" width="7.796875" style="5" customWidth="1"/>
    <col min="9994" max="9994" width="13.19921875" style="5" customWidth="1"/>
    <col min="9995" max="9995" width="7.796875" style="5" customWidth="1"/>
    <col min="9996" max="9996" width="13.19921875" style="5" customWidth="1"/>
    <col min="9997" max="9997" width="7.796875" style="5" customWidth="1"/>
    <col min="9998" max="9998" width="13.19921875" style="5" customWidth="1"/>
    <col min="9999" max="9999" width="5.3984375" style="5" customWidth="1"/>
    <col min="10000" max="10000" width="13.19921875" style="5" customWidth="1"/>
    <col min="10001" max="10001" width="8.19921875" style="5" customWidth="1"/>
    <col min="10002" max="10002" width="13.19921875" style="5" customWidth="1"/>
    <col min="10003" max="10004" width="8.69921875" style="5" customWidth="1"/>
    <col min="10005" max="10005" width="5.5" style="5" customWidth="1"/>
    <col min="10006" max="10006" width="8.19921875" style="5" customWidth="1"/>
    <col min="10007" max="10007" width="5.09765625" style="5" customWidth="1"/>
    <col min="10008" max="10008" width="2.59765625" style="5" customWidth="1"/>
    <col min="10009" max="10240" width="9.69921875" style="5"/>
    <col min="10241" max="10241" width="0.69921875" style="5" customWidth="1"/>
    <col min="10242" max="10242" width="11.3984375" style="5" customWidth="1"/>
    <col min="10243" max="10244" width="9.59765625" style="5" customWidth="1"/>
    <col min="10245" max="10245" width="7.796875" style="5" customWidth="1"/>
    <col min="10246" max="10246" width="13.19921875" style="5" customWidth="1"/>
    <col min="10247" max="10247" width="7.796875" style="5" customWidth="1"/>
    <col min="10248" max="10248" width="13.19921875" style="5" customWidth="1"/>
    <col min="10249" max="10249" width="7.796875" style="5" customWidth="1"/>
    <col min="10250" max="10250" width="13.19921875" style="5" customWidth="1"/>
    <col min="10251" max="10251" width="7.796875" style="5" customWidth="1"/>
    <col min="10252" max="10252" width="13.19921875" style="5" customWidth="1"/>
    <col min="10253" max="10253" width="7.796875" style="5" customWidth="1"/>
    <col min="10254" max="10254" width="13.19921875" style="5" customWidth="1"/>
    <col min="10255" max="10255" width="5.3984375" style="5" customWidth="1"/>
    <col min="10256" max="10256" width="13.19921875" style="5" customWidth="1"/>
    <col min="10257" max="10257" width="8.19921875" style="5" customWidth="1"/>
    <col min="10258" max="10258" width="13.19921875" style="5" customWidth="1"/>
    <col min="10259" max="10260" width="8.69921875" style="5" customWidth="1"/>
    <col min="10261" max="10261" width="5.5" style="5" customWidth="1"/>
    <col min="10262" max="10262" width="8.19921875" style="5" customWidth="1"/>
    <col min="10263" max="10263" width="5.09765625" style="5" customWidth="1"/>
    <col min="10264" max="10264" width="2.59765625" style="5" customWidth="1"/>
    <col min="10265" max="10496" width="9.69921875" style="5"/>
    <col min="10497" max="10497" width="0.69921875" style="5" customWidth="1"/>
    <col min="10498" max="10498" width="11.3984375" style="5" customWidth="1"/>
    <col min="10499" max="10500" width="9.59765625" style="5" customWidth="1"/>
    <col min="10501" max="10501" width="7.796875" style="5" customWidth="1"/>
    <col min="10502" max="10502" width="13.19921875" style="5" customWidth="1"/>
    <col min="10503" max="10503" width="7.796875" style="5" customWidth="1"/>
    <col min="10504" max="10504" width="13.19921875" style="5" customWidth="1"/>
    <col min="10505" max="10505" width="7.796875" style="5" customWidth="1"/>
    <col min="10506" max="10506" width="13.19921875" style="5" customWidth="1"/>
    <col min="10507" max="10507" width="7.796875" style="5" customWidth="1"/>
    <col min="10508" max="10508" width="13.19921875" style="5" customWidth="1"/>
    <col min="10509" max="10509" width="7.796875" style="5" customWidth="1"/>
    <col min="10510" max="10510" width="13.19921875" style="5" customWidth="1"/>
    <col min="10511" max="10511" width="5.3984375" style="5" customWidth="1"/>
    <col min="10512" max="10512" width="13.19921875" style="5" customWidth="1"/>
    <col min="10513" max="10513" width="8.19921875" style="5" customWidth="1"/>
    <col min="10514" max="10514" width="13.19921875" style="5" customWidth="1"/>
    <col min="10515" max="10516" width="8.69921875" style="5" customWidth="1"/>
    <col min="10517" max="10517" width="5.5" style="5" customWidth="1"/>
    <col min="10518" max="10518" width="8.19921875" style="5" customWidth="1"/>
    <col min="10519" max="10519" width="5.09765625" style="5" customWidth="1"/>
    <col min="10520" max="10520" width="2.59765625" style="5" customWidth="1"/>
    <col min="10521" max="10752" width="9.69921875" style="5"/>
    <col min="10753" max="10753" width="0.69921875" style="5" customWidth="1"/>
    <col min="10754" max="10754" width="11.3984375" style="5" customWidth="1"/>
    <col min="10755" max="10756" width="9.59765625" style="5" customWidth="1"/>
    <col min="10757" max="10757" width="7.796875" style="5" customWidth="1"/>
    <col min="10758" max="10758" width="13.19921875" style="5" customWidth="1"/>
    <col min="10759" max="10759" width="7.796875" style="5" customWidth="1"/>
    <col min="10760" max="10760" width="13.19921875" style="5" customWidth="1"/>
    <col min="10761" max="10761" width="7.796875" style="5" customWidth="1"/>
    <col min="10762" max="10762" width="13.19921875" style="5" customWidth="1"/>
    <col min="10763" max="10763" width="7.796875" style="5" customWidth="1"/>
    <col min="10764" max="10764" width="13.19921875" style="5" customWidth="1"/>
    <col min="10765" max="10765" width="7.796875" style="5" customWidth="1"/>
    <col min="10766" max="10766" width="13.19921875" style="5" customWidth="1"/>
    <col min="10767" max="10767" width="5.3984375" style="5" customWidth="1"/>
    <col min="10768" max="10768" width="13.19921875" style="5" customWidth="1"/>
    <col min="10769" max="10769" width="8.19921875" style="5" customWidth="1"/>
    <col min="10770" max="10770" width="13.19921875" style="5" customWidth="1"/>
    <col min="10771" max="10772" width="8.69921875" style="5" customWidth="1"/>
    <col min="10773" max="10773" width="5.5" style="5" customWidth="1"/>
    <col min="10774" max="10774" width="8.19921875" style="5" customWidth="1"/>
    <col min="10775" max="10775" width="5.09765625" style="5" customWidth="1"/>
    <col min="10776" max="10776" width="2.59765625" style="5" customWidth="1"/>
    <col min="10777" max="11008" width="9.69921875" style="5"/>
    <col min="11009" max="11009" width="0.69921875" style="5" customWidth="1"/>
    <col min="11010" max="11010" width="11.3984375" style="5" customWidth="1"/>
    <col min="11011" max="11012" width="9.59765625" style="5" customWidth="1"/>
    <col min="11013" max="11013" width="7.796875" style="5" customWidth="1"/>
    <col min="11014" max="11014" width="13.19921875" style="5" customWidth="1"/>
    <col min="11015" max="11015" width="7.796875" style="5" customWidth="1"/>
    <col min="11016" max="11016" width="13.19921875" style="5" customWidth="1"/>
    <col min="11017" max="11017" width="7.796875" style="5" customWidth="1"/>
    <col min="11018" max="11018" width="13.19921875" style="5" customWidth="1"/>
    <col min="11019" max="11019" width="7.796875" style="5" customWidth="1"/>
    <col min="11020" max="11020" width="13.19921875" style="5" customWidth="1"/>
    <col min="11021" max="11021" width="7.796875" style="5" customWidth="1"/>
    <col min="11022" max="11022" width="13.19921875" style="5" customWidth="1"/>
    <col min="11023" max="11023" width="5.3984375" style="5" customWidth="1"/>
    <col min="11024" max="11024" width="13.19921875" style="5" customWidth="1"/>
    <col min="11025" max="11025" width="8.19921875" style="5" customWidth="1"/>
    <col min="11026" max="11026" width="13.19921875" style="5" customWidth="1"/>
    <col min="11027" max="11028" width="8.69921875" style="5" customWidth="1"/>
    <col min="11029" max="11029" width="5.5" style="5" customWidth="1"/>
    <col min="11030" max="11030" width="8.19921875" style="5" customWidth="1"/>
    <col min="11031" max="11031" width="5.09765625" style="5" customWidth="1"/>
    <col min="11032" max="11032" width="2.59765625" style="5" customWidth="1"/>
    <col min="11033" max="11264" width="9.69921875" style="5"/>
    <col min="11265" max="11265" width="0.69921875" style="5" customWidth="1"/>
    <col min="11266" max="11266" width="11.3984375" style="5" customWidth="1"/>
    <col min="11267" max="11268" width="9.59765625" style="5" customWidth="1"/>
    <col min="11269" max="11269" width="7.796875" style="5" customWidth="1"/>
    <col min="11270" max="11270" width="13.19921875" style="5" customWidth="1"/>
    <col min="11271" max="11271" width="7.796875" style="5" customWidth="1"/>
    <col min="11272" max="11272" width="13.19921875" style="5" customWidth="1"/>
    <col min="11273" max="11273" width="7.796875" style="5" customWidth="1"/>
    <col min="11274" max="11274" width="13.19921875" style="5" customWidth="1"/>
    <col min="11275" max="11275" width="7.796875" style="5" customWidth="1"/>
    <col min="11276" max="11276" width="13.19921875" style="5" customWidth="1"/>
    <col min="11277" max="11277" width="7.796875" style="5" customWidth="1"/>
    <col min="11278" max="11278" width="13.19921875" style="5" customWidth="1"/>
    <col min="11279" max="11279" width="5.3984375" style="5" customWidth="1"/>
    <col min="11280" max="11280" width="13.19921875" style="5" customWidth="1"/>
    <col min="11281" max="11281" width="8.19921875" style="5" customWidth="1"/>
    <col min="11282" max="11282" width="13.19921875" style="5" customWidth="1"/>
    <col min="11283" max="11284" width="8.69921875" style="5" customWidth="1"/>
    <col min="11285" max="11285" width="5.5" style="5" customWidth="1"/>
    <col min="11286" max="11286" width="8.19921875" style="5" customWidth="1"/>
    <col min="11287" max="11287" width="5.09765625" style="5" customWidth="1"/>
    <col min="11288" max="11288" width="2.59765625" style="5" customWidth="1"/>
    <col min="11289" max="11520" width="9.69921875" style="5"/>
    <col min="11521" max="11521" width="0.69921875" style="5" customWidth="1"/>
    <col min="11522" max="11522" width="11.3984375" style="5" customWidth="1"/>
    <col min="11523" max="11524" width="9.59765625" style="5" customWidth="1"/>
    <col min="11525" max="11525" width="7.796875" style="5" customWidth="1"/>
    <col min="11526" max="11526" width="13.19921875" style="5" customWidth="1"/>
    <col min="11527" max="11527" width="7.796875" style="5" customWidth="1"/>
    <col min="11528" max="11528" width="13.19921875" style="5" customWidth="1"/>
    <col min="11529" max="11529" width="7.796875" style="5" customWidth="1"/>
    <col min="11530" max="11530" width="13.19921875" style="5" customWidth="1"/>
    <col min="11531" max="11531" width="7.796875" style="5" customWidth="1"/>
    <col min="11532" max="11532" width="13.19921875" style="5" customWidth="1"/>
    <col min="11533" max="11533" width="7.796875" style="5" customWidth="1"/>
    <col min="11534" max="11534" width="13.19921875" style="5" customWidth="1"/>
    <col min="11535" max="11535" width="5.3984375" style="5" customWidth="1"/>
    <col min="11536" max="11536" width="13.19921875" style="5" customWidth="1"/>
    <col min="11537" max="11537" width="8.19921875" style="5" customWidth="1"/>
    <col min="11538" max="11538" width="13.19921875" style="5" customWidth="1"/>
    <col min="11539" max="11540" width="8.69921875" style="5" customWidth="1"/>
    <col min="11541" max="11541" width="5.5" style="5" customWidth="1"/>
    <col min="11542" max="11542" width="8.19921875" style="5" customWidth="1"/>
    <col min="11543" max="11543" width="5.09765625" style="5" customWidth="1"/>
    <col min="11544" max="11544" width="2.59765625" style="5" customWidth="1"/>
    <col min="11545" max="11776" width="9.69921875" style="5"/>
    <col min="11777" max="11777" width="0.69921875" style="5" customWidth="1"/>
    <col min="11778" max="11778" width="11.3984375" style="5" customWidth="1"/>
    <col min="11779" max="11780" width="9.59765625" style="5" customWidth="1"/>
    <col min="11781" max="11781" width="7.796875" style="5" customWidth="1"/>
    <col min="11782" max="11782" width="13.19921875" style="5" customWidth="1"/>
    <col min="11783" max="11783" width="7.796875" style="5" customWidth="1"/>
    <col min="11784" max="11784" width="13.19921875" style="5" customWidth="1"/>
    <col min="11785" max="11785" width="7.796875" style="5" customWidth="1"/>
    <col min="11786" max="11786" width="13.19921875" style="5" customWidth="1"/>
    <col min="11787" max="11787" width="7.796875" style="5" customWidth="1"/>
    <col min="11788" max="11788" width="13.19921875" style="5" customWidth="1"/>
    <col min="11789" max="11789" width="7.796875" style="5" customWidth="1"/>
    <col min="11790" max="11790" width="13.19921875" style="5" customWidth="1"/>
    <col min="11791" max="11791" width="5.3984375" style="5" customWidth="1"/>
    <col min="11792" max="11792" width="13.19921875" style="5" customWidth="1"/>
    <col min="11793" max="11793" width="8.19921875" style="5" customWidth="1"/>
    <col min="11794" max="11794" width="13.19921875" style="5" customWidth="1"/>
    <col min="11795" max="11796" width="8.69921875" style="5" customWidth="1"/>
    <col min="11797" max="11797" width="5.5" style="5" customWidth="1"/>
    <col min="11798" max="11798" width="8.19921875" style="5" customWidth="1"/>
    <col min="11799" max="11799" width="5.09765625" style="5" customWidth="1"/>
    <col min="11800" max="11800" width="2.59765625" style="5" customWidth="1"/>
    <col min="11801" max="12032" width="9.69921875" style="5"/>
    <col min="12033" max="12033" width="0.69921875" style="5" customWidth="1"/>
    <col min="12034" max="12034" width="11.3984375" style="5" customWidth="1"/>
    <col min="12035" max="12036" width="9.59765625" style="5" customWidth="1"/>
    <col min="12037" max="12037" width="7.796875" style="5" customWidth="1"/>
    <col min="12038" max="12038" width="13.19921875" style="5" customWidth="1"/>
    <col min="12039" max="12039" width="7.796875" style="5" customWidth="1"/>
    <col min="12040" max="12040" width="13.19921875" style="5" customWidth="1"/>
    <col min="12041" max="12041" width="7.796875" style="5" customWidth="1"/>
    <col min="12042" max="12042" width="13.19921875" style="5" customWidth="1"/>
    <col min="12043" max="12043" width="7.796875" style="5" customWidth="1"/>
    <col min="12044" max="12044" width="13.19921875" style="5" customWidth="1"/>
    <col min="12045" max="12045" width="7.796875" style="5" customWidth="1"/>
    <col min="12046" max="12046" width="13.19921875" style="5" customWidth="1"/>
    <col min="12047" max="12047" width="5.3984375" style="5" customWidth="1"/>
    <col min="12048" max="12048" width="13.19921875" style="5" customWidth="1"/>
    <col min="12049" max="12049" width="8.19921875" style="5" customWidth="1"/>
    <col min="12050" max="12050" width="13.19921875" style="5" customWidth="1"/>
    <col min="12051" max="12052" width="8.69921875" style="5" customWidth="1"/>
    <col min="12053" max="12053" width="5.5" style="5" customWidth="1"/>
    <col min="12054" max="12054" width="8.19921875" style="5" customWidth="1"/>
    <col min="12055" max="12055" width="5.09765625" style="5" customWidth="1"/>
    <col min="12056" max="12056" width="2.59765625" style="5" customWidth="1"/>
    <col min="12057" max="12288" width="9.69921875" style="5"/>
    <col min="12289" max="12289" width="0.69921875" style="5" customWidth="1"/>
    <col min="12290" max="12290" width="11.3984375" style="5" customWidth="1"/>
    <col min="12291" max="12292" width="9.59765625" style="5" customWidth="1"/>
    <col min="12293" max="12293" width="7.796875" style="5" customWidth="1"/>
    <col min="12294" max="12294" width="13.19921875" style="5" customWidth="1"/>
    <col min="12295" max="12295" width="7.796875" style="5" customWidth="1"/>
    <col min="12296" max="12296" width="13.19921875" style="5" customWidth="1"/>
    <col min="12297" max="12297" width="7.796875" style="5" customWidth="1"/>
    <col min="12298" max="12298" width="13.19921875" style="5" customWidth="1"/>
    <col min="12299" max="12299" width="7.796875" style="5" customWidth="1"/>
    <col min="12300" max="12300" width="13.19921875" style="5" customWidth="1"/>
    <col min="12301" max="12301" width="7.796875" style="5" customWidth="1"/>
    <col min="12302" max="12302" width="13.19921875" style="5" customWidth="1"/>
    <col min="12303" max="12303" width="5.3984375" style="5" customWidth="1"/>
    <col min="12304" max="12304" width="13.19921875" style="5" customWidth="1"/>
    <col min="12305" max="12305" width="8.19921875" style="5" customWidth="1"/>
    <col min="12306" max="12306" width="13.19921875" style="5" customWidth="1"/>
    <col min="12307" max="12308" width="8.69921875" style="5" customWidth="1"/>
    <col min="12309" max="12309" width="5.5" style="5" customWidth="1"/>
    <col min="12310" max="12310" width="8.19921875" style="5" customWidth="1"/>
    <col min="12311" max="12311" width="5.09765625" style="5" customWidth="1"/>
    <col min="12312" max="12312" width="2.59765625" style="5" customWidth="1"/>
    <col min="12313" max="12544" width="9.69921875" style="5"/>
    <col min="12545" max="12545" width="0.69921875" style="5" customWidth="1"/>
    <col min="12546" max="12546" width="11.3984375" style="5" customWidth="1"/>
    <col min="12547" max="12548" width="9.59765625" style="5" customWidth="1"/>
    <col min="12549" max="12549" width="7.796875" style="5" customWidth="1"/>
    <col min="12550" max="12550" width="13.19921875" style="5" customWidth="1"/>
    <col min="12551" max="12551" width="7.796875" style="5" customWidth="1"/>
    <col min="12552" max="12552" width="13.19921875" style="5" customWidth="1"/>
    <col min="12553" max="12553" width="7.796875" style="5" customWidth="1"/>
    <col min="12554" max="12554" width="13.19921875" style="5" customWidth="1"/>
    <col min="12555" max="12555" width="7.796875" style="5" customWidth="1"/>
    <col min="12556" max="12556" width="13.19921875" style="5" customWidth="1"/>
    <col min="12557" max="12557" width="7.796875" style="5" customWidth="1"/>
    <col min="12558" max="12558" width="13.19921875" style="5" customWidth="1"/>
    <col min="12559" max="12559" width="5.3984375" style="5" customWidth="1"/>
    <col min="12560" max="12560" width="13.19921875" style="5" customWidth="1"/>
    <col min="12561" max="12561" width="8.19921875" style="5" customWidth="1"/>
    <col min="12562" max="12562" width="13.19921875" style="5" customWidth="1"/>
    <col min="12563" max="12564" width="8.69921875" style="5" customWidth="1"/>
    <col min="12565" max="12565" width="5.5" style="5" customWidth="1"/>
    <col min="12566" max="12566" width="8.19921875" style="5" customWidth="1"/>
    <col min="12567" max="12567" width="5.09765625" style="5" customWidth="1"/>
    <col min="12568" max="12568" width="2.59765625" style="5" customWidth="1"/>
    <col min="12569" max="12800" width="9.69921875" style="5"/>
    <col min="12801" max="12801" width="0.69921875" style="5" customWidth="1"/>
    <col min="12802" max="12802" width="11.3984375" style="5" customWidth="1"/>
    <col min="12803" max="12804" width="9.59765625" style="5" customWidth="1"/>
    <col min="12805" max="12805" width="7.796875" style="5" customWidth="1"/>
    <col min="12806" max="12806" width="13.19921875" style="5" customWidth="1"/>
    <col min="12807" max="12807" width="7.796875" style="5" customWidth="1"/>
    <col min="12808" max="12808" width="13.19921875" style="5" customWidth="1"/>
    <col min="12809" max="12809" width="7.796875" style="5" customWidth="1"/>
    <col min="12810" max="12810" width="13.19921875" style="5" customWidth="1"/>
    <col min="12811" max="12811" width="7.796875" style="5" customWidth="1"/>
    <col min="12812" max="12812" width="13.19921875" style="5" customWidth="1"/>
    <col min="12813" max="12813" width="7.796875" style="5" customWidth="1"/>
    <col min="12814" max="12814" width="13.19921875" style="5" customWidth="1"/>
    <col min="12815" max="12815" width="5.3984375" style="5" customWidth="1"/>
    <col min="12816" max="12816" width="13.19921875" style="5" customWidth="1"/>
    <col min="12817" max="12817" width="8.19921875" style="5" customWidth="1"/>
    <col min="12818" max="12818" width="13.19921875" style="5" customWidth="1"/>
    <col min="12819" max="12820" width="8.69921875" style="5" customWidth="1"/>
    <col min="12821" max="12821" width="5.5" style="5" customWidth="1"/>
    <col min="12822" max="12822" width="8.19921875" style="5" customWidth="1"/>
    <col min="12823" max="12823" width="5.09765625" style="5" customWidth="1"/>
    <col min="12824" max="12824" width="2.59765625" style="5" customWidth="1"/>
    <col min="12825" max="13056" width="9.69921875" style="5"/>
    <col min="13057" max="13057" width="0.69921875" style="5" customWidth="1"/>
    <col min="13058" max="13058" width="11.3984375" style="5" customWidth="1"/>
    <col min="13059" max="13060" width="9.59765625" style="5" customWidth="1"/>
    <col min="13061" max="13061" width="7.796875" style="5" customWidth="1"/>
    <col min="13062" max="13062" width="13.19921875" style="5" customWidth="1"/>
    <col min="13063" max="13063" width="7.796875" style="5" customWidth="1"/>
    <col min="13064" max="13064" width="13.19921875" style="5" customWidth="1"/>
    <col min="13065" max="13065" width="7.796875" style="5" customWidth="1"/>
    <col min="13066" max="13066" width="13.19921875" style="5" customWidth="1"/>
    <col min="13067" max="13067" width="7.796875" style="5" customWidth="1"/>
    <col min="13068" max="13068" width="13.19921875" style="5" customWidth="1"/>
    <col min="13069" max="13069" width="7.796875" style="5" customWidth="1"/>
    <col min="13070" max="13070" width="13.19921875" style="5" customWidth="1"/>
    <col min="13071" max="13071" width="5.3984375" style="5" customWidth="1"/>
    <col min="13072" max="13072" width="13.19921875" style="5" customWidth="1"/>
    <col min="13073" max="13073" width="8.19921875" style="5" customWidth="1"/>
    <col min="13074" max="13074" width="13.19921875" style="5" customWidth="1"/>
    <col min="13075" max="13076" width="8.69921875" style="5" customWidth="1"/>
    <col min="13077" max="13077" width="5.5" style="5" customWidth="1"/>
    <col min="13078" max="13078" width="8.19921875" style="5" customWidth="1"/>
    <col min="13079" max="13079" width="5.09765625" style="5" customWidth="1"/>
    <col min="13080" max="13080" width="2.59765625" style="5" customWidth="1"/>
    <col min="13081" max="13312" width="9.69921875" style="5"/>
    <col min="13313" max="13313" width="0.69921875" style="5" customWidth="1"/>
    <col min="13314" max="13314" width="11.3984375" style="5" customWidth="1"/>
    <col min="13315" max="13316" width="9.59765625" style="5" customWidth="1"/>
    <col min="13317" max="13317" width="7.796875" style="5" customWidth="1"/>
    <col min="13318" max="13318" width="13.19921875" style="5" customWidth="1"/>
    <col min="13319" max="13319" width="7.796875" style="5" customWidth="1"/>
    <col min="13320" max="13320" width="13.19921875" style="5" customWidth="1"/>
    <col min="13321" max="13321" width="7.796875" style="5" customWidth="1"/>
    <col min="13322" max="13322" width="13.19921875" style="5" customWidth="1"/>
    <col min="13323" max="13323" width="7.796875" style="5" customWidth="1"/>
    <col min="13324" max="13324" width="13.19921875" style="5" customWidth="1"/>
    <col min="13325" max="13325" width="7.796875" style="5" customWidth="1"/>
    <col min="13326" max="13326" width="13.19921875" style="5" customWidth="1"/>
    <col min="13327" max="13327" width="5.3984375" style="5" customWidth="1"/>
    <col min="13328" max="13328" width="13.19921875" style="5" customWidth="1"/>
    <col min="13329" max="13329" width="8.19921875" style="5" customWidth="1"/>
    <col min="13330" max="13330" width="13.19921875" style="5" customWidth="1"/>
    <col min="13331" max="13332" width="8.69921875" style="5" customWidth="1"/>
    <col min="13333" max="13333" width="5.5" style="5" customWidth="1"/>
    <col min="13334" max="13334" width="8.19921875" style="5" customWidth="1"/>
    <col min="13335" max="13335" width="5.09765625" style="5" customWidth="1"/>
    <col min="13336" max="13336" width="2.59765625" style="5" customWidth="1"/>
    <col min="13337" max="13568" width="9.69921875" style="5"/>
    <col min="13569" max="13569" width="0.69921875" style="5" customWidth="1"/>
    <col min="13570" max="13570" width="11.3984375" style="5" customWidth="1"/>
    <col min="13571" max="13572" width="9.59765625" style="5" customWidth="1"/>
    <col min="13573" max="13573" width="7.796875" style="5" customWidth="1"/>
    <col min="13574" max="13574" width="13.19921875" style="5" customWidth="1"/>
    <col min="13575" max="13575" width="7.796875" style="5" customWidth="1"/>
    <col min="13576" max="13576" width="13.19921875" style="5" customWidth="1"/>
    <col min="13577" max="13577" width="7.796875" style="5" customWidth="1"/>
    <col min="13578" max="13578" width="13.19921875" style="5" customWidth="1"/>
    <col min="13579" max="13579" width="7.796875" style="5" customWidth="1"/>
    <col min="13580" max="13580" width="13.19921875" style="5" customWidth="1"/>
    <col min="13581" max="13581" width="7.796875" style="5" customWidth="1"/>
    <col min="13582" max="13582" width="13.19921875" style="5" customWidth="1"/>
    <col min="13583" max="13583" width="5.3984375" style="5" customWidth="1"/>
    <col min="13584" max="13584" width="13.19921875" style="5" customWidth="1"/>
    <col min="13585" max="13585" width="8.19921875" style="5" customWidth="1"/>
    <col min="13586" max="13586" width="13.19921875" style="5" customWidth="1"/>
    <col min="13587" max="13588" width="8.69921875" style="5" customWidth="1"/>
    <col min="13589" max="13589" width="5.5" style="5" customWidth="1"/>
    <col min="13590" max="13590" width="8.19921875" style="5" customWidth="1"/>
    <col min="13591" max="13591" width="5.09765625" style="5" customWidth="1"/>
    <col min="13592" max="13592" width="2.59765625" style="5" customWidth="1"/>
    <col min="13593" max="13824" width="9.69921875" style="5"/>
    <col min="13825" max="13825" width="0.69921875" style="5" customWidth="1"/>
    <col min="13826" max="13826" width="11.3984375" style="5" customWidth="1"/>
    <col min="13827" max="13828" width="9.59765625" style="5" customWidth="1"/>
    <col min="13829" max="13829" width="7.796875" style="5" customWidth="1"/>
    <col min="13830" max="13830" width="13.19921875" style="5" customWidth="1"/>
    <col min="13831" max="13831" width="7.796875" style="5" customWidth="1"/>
    <col min="13832" max="13832" width="13.19921875" style="5" customWidth="1"/>
    <col min="13833" max="13833" width="7.796875" style="5" customWidth="1"/>
    <col min="13834" max="13834" width="13.19921875" style="5" customWidth="1"/>
    <col min="13835" max="13835" width="7.796875" style="5" customWidth="1"/>
    <col min="13836" max="13836" width="13.19921875" style="5" customWidth="1"/>
    <col min="13837" max="13837" width="7.796875" style="5" customWidth="1"/>
    <col min="13838" max="13838" width="13.19921875" style="5" customWidth="1"/>
    <col min="13839" max="13839" width="5.3984375" style="5" customWidth="1"/>
    <col min="13840" max="13840" width="13.19921875" style="5" customWidth="1"/>
    <col min="13841" max="13841" width="8.19921875" style="5" customWidth="1"/>
    <col min="13842" max="13842" width="13.19921875" style="5" customWidth="1"/>
    <col min="13843" max="13844" width="8.69921875" style="5" customWidth="1"/>
    <col min="13845" max="13845" width="5.5" style="5" customWidth="1"/>
    <col min="13846" max="13846" width="8.19921875" style="5" customWidth="1"/>
    <col min="13847" max="13847" width="5.09765625" style="5" customWidth="1"/>
    <col min="13848" max="13848" width="2.59765625" style="5" customWidth="1"/>
    <col min="13849" max="14080" width="9.69921875" style="5"/>
    <col min="14081" max="14081" width="0.69921875" style="5" customWidth="1"/>
    <col min="14082" max="14082" width="11.3984375" style="5" customWidth="1"/>
    <col min="14083" max="14084" width="9.59765625" style="5" customWidth="1"/>
    <col min="14085" max="14085" width="7.796875" style="5" customWidth="1"/>
    <col min="14086" max="14086" width="13.19921875" style="5" customWidth="1"/>
    <col min="14087" max="14087" width="7.796875" style="5" customWidth="1"/>
    <col min="14088" max="14088" width="13.19921875" style="5" customWidth="1"/>
    <col min="14089" max="14089" width="7.796875" style="5" customWidth="1"/>
    <col min="14090" max="14090" width="13.19921875" style="5" customWidth="1"/>
    <col min="14091" max="14091" width="7.796875" style="5" customWidth="1"/>
    <col min="14092" max="14092" width="13.19921875" style="5" customWidth="1"/>
    <col min="14093" max="14093" width="7.796875" style="5" customWidth="1"/>
    <col min="14094" max="14094" width="13.19921875" style="5" customWidth="1"/>
    <col min="14095" max="14095" width="5.3984375" style="5" customWidth="1"/>
    <col min="14096" max="14096" width="13.19921875" style="5" customWidth="1"/>
    <col min="14097" max="14097" width="8.19921875" style="5" customWidth="1"/>
    <col min="14098" max="14098" width="13.19921875" style="5" customWidth="1"/>
    <col min="14099" max="14100" width="8.69921875" style="5" customWidth="1"/>
    <col min="14101" max="14101" width="5.5" style="5" customWidth="1"/>
    <col min="14102" max="14102" width="8.19921875" style="5" customWidth="1"/>
    <col min="14103" max="14103" width="5.09765625" style="5" customWidth="1"/>
    <col min="14104" max="14104" width="2.59765625" style="5" customWidth="1"/>
    <col min="14105" max="14336" width="9.69921875" style="5"/>
    <col min="14337" max="14337" width="0.69921875" style="5" customWidth="1"/>
    <col min="14338" max="14338" width="11.3984375" style="5" customWidth="1"/>
    <col min="14339" max="14340" width="9.59765625" style="5" customWidth="1"/>
    <col min="14341" max="14341" width="7.796875" style="5" customWidth="1"/>
    <col min="14342" max="14342" width="13.19921875" style="5" customWidth="1"/>
    <col min="14343" max="14343" width="7.796875" style="5" customWidth="1"/>
    <col min="14344" max="14344" width="13.19921875" style="5" customWidth="1"/>
    <col min="14345" max="14345" width="7.796875" style="5" customWidth="1"/>
    <col min="14346" max="14346" width="13.19921875" style="5" customWidth="1"/>
    <col min="14347" max="14347" width="7.796875" style="5" customWidth="1"/>
    <col min="14348" max="14348" width="13.19921875" style="5" customWidth="1"/>
    <col min="14349" max="14349" width="7.796875" style="5" customWidth="1"/>
    <col min="14350" max="14350" width="13.19921875" style="5" customWidth="1"/>
    <col min="14351" max="14351" width="5.3984375" style="5" customWidth="1"/>
    <col min="14352" max="14352" width="13.19921875" style="5" customWidth="1"/>
    <col min="14353" max="14353" width="8.19921875" style="5" customWidth="1"/>
    <col min="14354" max="14354" width="13.19921875" style="5" customWidth="1"/>
    <col min="14355" max="14356" width="8.69921875" style="5" customWidth="1"/>
    <col min="14357" max="14357" width="5.5" style="5" customWidth="1"/>
    <col min="14358" max="14358" width="8.19921875" style="5" customWidth="1"/>
    <col min="14359" max="14359" width="5.09765625" style="5" customWidth="1"/>
    <col min="14360" max="14360" width="2.59765625" style="5" customWidth="1"/>
    <col min="14361" max="14592" width="9.69921875" style="5"/>
    <col min="14593" max="14593" width="0.69921875" style="5" customWidth="1"/>
    <col min="14594" max="14594" width="11.3984375" style="5" customWidth="1"/>
    <col min="14595" max="14596" width="9.59765625" style="5" customWidth="1"/>
    <col min="14597" max="14597" width="7.796875" style="5" customWidth="1"/>
    <col min="14598" max="14598" width="13.19921875" style="5" customWidth="1"/>
    <col min="14599" max="14599" width="7.796875" style="5" customWidth="1"/>
    <col min="14600" max="14600" width="13.19921875" style="5" customWidth="1"/>
    <col min="14601" max="14601" width="7.796875" style="5" customWidth="1"/>
    <col min="14602" max="14602" width="13.19921875" style="5" customWidth="1"/>
    <col min="14603" max="14603" width="7.796875" style="5" customWidth="1"/>
    <col min="14604" max="14604" width="13.19921875" style="5" customWidth="1"/>
    <col min="14605" max="14605" width="7.796875" style="5" customWidth="1"/>
    <col min="14606" max="14606" width="13.19921875" style="5" customWidth="1"/>
    <col min="14607" max="14607" width="5.3984375" style="5" customWidth="1"/>
    <col min="14608" max="14608" width="13.19921875" style="5" customWidth="1"/>
    <col min="14609" max="14609" width="8.19921875" style="5" customWidth="1"/>
    <col min="14610" max="14610" width="13.19921875" style="5" customWidth="1"/>
    <col min="14611" max="14612" width="8.69921875" style="5" customWidth="1"/>
    <col min="14613" max="14613" width="5.5" style="5" customWidth="1"/>
    <col min="14614" max="14614" width="8.19921875" style="5" customWidth="1"/>
    <col min="14615" max="14615" width="5.09765625" style="5" customWidth="1"/>
    <col min="14616" max="14616" width="2.59765625" style="5" customWidth="1"/>
    <col min="14617" max="14848" width="9.69921875" style="5"/>
    <col min="14849" max="14849" width="0.69921875" style="5" customWidth="1"/>
    <col min="14850" max="14850" width="11.3984375" style="5" customWidth="1"/>
    <col min="14851" max="14852" width="9.59765625" style="5" customWidth="1"/>
    <col min="14853" max="14853" width="7.796875" style="5" customWidth="1"/>
    <col min="14854" max="14854" width="13.19921875" style="5" customWidth="1"/>
    <col min="14855" max="14855" width="7.796875" style="5" customWidth="1"/>
    <col min="14856" max="14856" width="13.19921875" style="5" customWidth="1"/>
    <col min="14857" max="14857" width="7.796875" style="5" customWidth="1"/>
    <col min="14858" max="14858" width="13.19921875" style="5" customWidth="1"/>
    <col min="14859" max="14859" width="7.796875" style="5" customWidth="1"/>
    <col min="14860" max="14860" width="13.19921875" style="5" customWidth="1"/>
    <col min="14861" max="14861" width="7.796875" style="5" customWidth="1"/>
    <col min="14862" max="14862" width="13.19921875" style="5" customWidth="1"/>
    <col min="14863" max="14863" width="5.3984375" style="5" customWidth="1"/>
    <col min="14864" max="14864" width="13.19921875" style="5" customWidth="1"/>
    <col min="14865" max="14865" width="8.19921875" style="5" customWidth="1"/>
    <col min="14866" max="14866" width="13.19921875" style="5" customWidth="1"/>
    <col min="14867" max="14868" width="8.69921875" style="5" customWidth="1"/>
    <col min="14869" max="14869" width="5.5" style="5" customWidth="1"/>
    <col min="14870" max="14870" width="8.19921875" style="5" customWidth="1"/>
    <col min="14871" max="14871" width="5.09765625" style="5" customWidth="1"/>
    <col min="14872" max="14872" width="2.59765625" style="5" customWidth="1"/>
    <col min="14873" max="15104" width="9.69921875" style="5"/>
    <col min="15105" max="15105" width="0.69921875" style="5" customWidth="1"/>
    <col min="15106" max="15106" width="11.3984375" style="5" customWidth="1"/>
    <col min="15107" max="15108" width="9.59765625" style="5" customWidth="1"/>
    <col min="15109" max="15109" width="7.796875" style="5" customWidth="1"/>
    <col min="15110" max="15110" width="13.19921875" style="5" customWidth="1"/>
    <col min="15111" max="15111" width="7.796875" style="5" customWidth="1"/>
    <col min="15112" max="15112" width="13.19921875" style="5" customWidth="1"/>
    <col min="15113" max="15113" width="7.796875" style="5" customWidth="1"/>
    <col min="15114" max="15114" width="13.19921875" style="5" customWidth="1"/>
    <col min="15115" max="15115" width="7.796875" style="5" customWidth="1"/>
    <col min="15116" max="15116" width="13.19921875" style="5" customWidth="1"/>
    <col min="15117" max="15117" width="7.796875" style="5" customWidth="1"/>
    <col min="15118" max="15118" width="13.19921875" style="5" customWidth="1"/>
    <col min="15119" max="15119" width="5.3984375" style="5" customWidth="1"/>
    <col min="15120" max="15120" width="13.19921875" style="5" customWidth="1"/>
    <col min="15121" max="15121" width="8.19921875" style="5" customWidth="1"/>
    <col min="15122" max="15122" width="13.19921875" style="5" customWidth="1"/>
    <col min="15123" max="15124" width="8.69921875" style="5" customWidth="1"/>
    <col min="15125" max="15125" width="5.5" style="5" customWidth="1"/>
    <col min="15126" max="15126" width="8.19921875" style="5" customWidth="1"/>
    <col min="15127" max="15127" width="5.09765625" style="5" customWidth="1"/>
    <col min="15128" max="15128" width="2.59765625" style="5" customWidth="1"/>
    <col min="15129" max="15360" width="9.69921875" style="5"/>
    <col min="15361" max="15361" width="0.69921875" style="5" customWidth="1"/>
    <col min="15362" max="15362" width="11.3984375" style="5" customWidth="1"/>
    <col min="15363" max="15364" width="9.59765625" style="5" customWidth="1"/>
    <col min="15365" max="15365" width="7.796875" style="5" customWidth="1"/>
    <col min="15366" max="15366" width="13.19921875" style="5" customWidth="1"/>
    <col min="15367" max="15367" width="7.796875" style="5" customWidth="1"/>
    <col min="15368" max="15368" width="13.19921875" style="5" customWidth="1"/>
    <col min="15369" max="15369" width="7.796875" style="5" customWidth="1"/>
    <col min="15370" max="15370" width="13.19921875" style="5" customWidth="1"/>
    <col min="15371" max="15371" width="7.796875" style="5" customWidth="1"/>
    <col min="15372" max="15372" width="13.19921875" style="5" customWidth="1"/>
    <col min="15373" max="15373" width="7.796875" style="5" customWidth="1"/>
    <col min="15374" max="15374" width="13.19921875" style="5" customWidth="1"/>
    <col min="15375" max="15375" width="5.3984375" style="5" customWidth="1"/>
    <col min="15376" max="15376" width="13.19921875" style="5" customWidth="1"/>
    <col min="15377" max="15377" width="8.19921875" style="5" customWidth="1"/>
    <col min="15378" max="15378" width="13.19921875" style="5" customWidth="1"/>
    <col min="15379" max="15380" width="8.69921875" style="5" customWidth="1"/>
    <col min="15381" max="15381" width="5.5" style="5" customWidth="1"/>
    <col min="15382" max="15382" width="8.19921875" style="5" customWidth="1"/>
    <col min="15383" max="15383" width="5.09765625" style="5" customWidth="1"/>
    <col min="15384" max="15384" width="2.59765625" style="5" customWidth="1"/>
    <col min="15385" max="15616" width="9.69921875" style="5"/>
    <col min="15617" max="15617" width="0.69921875" style="5" customWidth="1"/>
    <col min="15618" max="15618" width="11.3984375" style="5" customWidth="1"/>
    <col min="15619" max="15620" width="9.59765625" style="5" customWidth="1"/>
    <col min="15621" max="15621" width="7.796875" style="5" customWidth="1"/>
    <col min="15622" max="15622" width="13.19921875" style="5" customWidth="1"/>
    <col min="15623" max="15623" width="7.796875" style="5" customWidth="1"/>
    <col min="15624" max="15624" width="13.19921875" style="5" customWidth="1"/>
    <col min="15625" max="15625" width="7.796875" style="5" customWidth="1"/>
    <col min="15626" max="15626" width="13.19921875" style="5" customWidth="1"/>
    <col min="15627" max="15627" width="7.796875" style="5" customWidth="1"/>
    <col min="15628" max="15628" width="13.19921875" style="5" customWidth="1"/>
    <col min="15629" max="15629" width="7.796875" style="5" customWidth="1"/>
    <col min="15630" max="15630" width="13.19921875" style="5" customWidth="1"/>
    <col min="15631" max="15631" width="5.3984375" style="5" customWidth="1"/>
    <col min="15632" max="15632" width="13.19921875" style="5" customWidth="1"/>
    <col min="15633" max="15633" width="8.19921875" style="5" customWidth="1"/>
    <col min="15634" max="15634" width="13.19921875" style="5" customWidth="1"/>
    <col min="15635" max="15636" width="8.69921875" style="5" customWidth="1"/>
    <col min="15637" max="15637" width="5.5" style="5" customWidth="1"/>
    <col min="15638" max="15638" width="8.19921875" style="5" customWidth="1"/>
    <col min="15639" max="15639" width="5.09765625" style="5" customWidth="1"/>
    <col min="15640" max="15640" width="2.59765625" style="5" customWidth="1"/>
    <col min="15641" max="15872" width="9.69921875" style="5"/>
    <col min="15873" max="15873" width="0.69921875" style="5" customWidth="1"/>
    <col min="15874" max="15874" width="11.3984375" style="5" customWidth="1"/>
    <col min="15875" max="15876" width="9.59765625" style="5" customWidth="1"/>
    <col min="15877" max="15877" width="7.796875" style="5" customWidth="1"/>
    <col min="15878" max="15878" width="13.19921875" style="5" customWidth="1"/>
    <col min="15879" max="15879" width="7.796875" style="5" customWidth="1"/>
    <col min="15880" max="15880" width="13.19921875" style="5" customWidth="1"/>
    <col min="15881" max="15881" width="7.796875" style="5" customWidth="1"/>
    <col min="15882" max="15882" width="13.19921875" style="5" customWidth="1"/>
    <col min="15883" max="15883" width="7.796875" style="5" customWidth="1"/>
    <col min="15884" max="15884" width="13.19921875" style="5" customWidth="1"/>
    <col min="15885" max="15885" width="7.796875" style="5" customWidth="1"/>
    <col min="15886" max="15886" width="13.19921875" style="5" customWidth="1"/>
    <col min="15887" max="15887" width="5.3984375" style="5" customWidth="1"/>
    <col min="15888" max="15888" width="13.19921875" style="5" customWidth="1"/>
    <col min="15889" max="15889" width="8.19921875" style="5" customWidth="1"/>
    <col min="15890" max="15890" width="13.19921875" style="5" customWidth="1"/>
    <col min="15891" max="15892" width="8.69921875" style="5" customWidth="1"/>
    <col min="15893" max="15893" width="5.5" style="5" customWidth="1"/>
    <col min="15894" max="15894" width="8.19921875" style="5" customWidth="1"/>
    <col min="15895" max="15895" width="5.09765625" style="5" customWidth="1"/>
    <col min="15896" max="15896" width="2.59765625" style="5" customWidth="1"/>
    <col min="15897" max="16128" width="9.69921875" style="5"/>
    <col min="16129" max="16129" width="0.69921875" style="5" customWidth="1"/>
    <col min="16130" max="16130" width="11.3984375" style="5" customWidth="1"/>
    <col min="16131" max="16132" width="9.59765625" style="5" customWidth="1"/>
    <col min="16133" max="16133" width="7.796875" style="5" customWidth="1"/>
    <col min="16134" max="16134" width="13.19921875" style="5" customWidth="1"/>
    <col min="16135" max="16135" width="7.796875" style="5" customWidth="1"/>
    <col min="16136" max="16136" width="13.19921875" style="5" customWidth="1"/>
    <col min="16137" max="16137" width="7.796875" style="5" customWidth="1"/>
    <col min="16138" max="16138" width="13.19921875" style="5" customWidth="1"/>
    <col min="16139" max="16139" width="7.796875" style="5" customWidth="1"/>
    <col min="16140" max="16140" width="13.19921875" style="5" customWidth="1"/>
    <col min="16141" max="16141" width="7.796875" style="5" customWidth="1"/>
    <col min="16142" max="16142" width="13.19921875" style="5" customWidth="1"/>
    <col min="16143" max="16143" width="5.3984375" style="5" customWidth="1"/>
    <col min="16144" max="16144" width="13.19921875" style="5" customWidth="1"/>
    <col min="16145" max="16145" width="8.19921875" style="5" customWidth="1"/>
    <col min="16146" max="16146" width="13.19921875" style="5" customWidth="1"/>
    <col min="16147" max="16148" width="8.69921875" style="5" customWidth="1"/>
    <col min="16149" max="16149" width="5.5" style="5" customWidth="1"/>
    <col min="16150" max="16150" width="8.19921875" style="5" customWidth="1"/>
    <col min="16151" max="16151" width="5.09765625" style="5" customWidth="1"/>
    <col min="16152" max="16152" width="2.59765625" style="5" customWidth="1"/>
    <col min="16153" max="16384" width="9.69921875" style="5"/>
  </cols>
  <sheetData>
    <row r="1" spans="2:24" ht="24" customHeight="1" thickBot="1">
      <c r="B1" s="72" t="s">
        <v>87</v>
      </c>
      <c r="C1" s="2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6" t="s">
        <v>1</v>
      </c>
      <c r="W1" s="4"/>
    </row>
    <row r="2" spans="2:24" ht="20.100000000000001" customHeight="1">
      <c r="B2" s="6"/>
      <c r="C2" s="7"/>
      <c r="D2" s="177" t="s">
        <v>88</v>
      </c>
      <c r="E2" s="230"/>
      <c r="F2" s="230"/>
      <c r="G2" s="230"/>
      <c r="H2" s="230"/>
      <c r="I2" s="230"/>
      <c r="J2" s="230"/>
      <c r="K2" s="230"/>
      <c r="L2" s="231"/>
      <c r="M2" s="180" t="s">
        <v>89</v>
      </c>
      <c r="N2" s="178"/>
      <c r="O2" s="178"/>
      <c r="P2" s="178"/>
      <c r="Q2" s="178"/>
      <c r="R2" s="178"/>
      <c r="S2" s="178"/>
      <c r="T2" s="178"/>
      <c r="U2" s="230"/>
      <c r="V2" s="232"/>
      <c r="W2" s="141" t="s">
        <v>3</v>
      </c>
      <c r="X2" s="8"/>
    </row>
    <row r="3" spans="2:24" ht="20.100000000000001" customHeight="1">
      <c r="B3" s="8"/>
      <c r="C3" s="9"/>
      <c r="D3" s="233" t="s">
        <v>90</v>
      </c>
      <c r="E3" s="182" t="s">
        <v>91</v>
      </c>
      <c r="F3" s="234"/>
      <c r="G3" s="234"/>
      <c r="H3" s="234"/>
      <c r="I3" s="234"/>
      <c r="J3" s="234"/>
      <c r="K3" s="234"/>
      <c r="L3" s="235"/>
      <c r="M3" s="236" t="s">
        <v>92</v>
      </c>
      <c r="N3" s="237"/>
      <c r="O3" s="237"/>
      <c r="P3" s="237"/>
      <c r="Q3" s="237"/>
      <c r="R3" s="237"/>
      <c r="S3" s="237"/>
      <c r="T3" s="238"/>
      <c r="U3" s="239" t="s">
        <v>93</v>
      </c>
      <c r="V3" s="238"/>
      <c r="W3" s="142"/>
      <c r="X3" s="8"/>
    </row>
    <row r="4" spans="2:24" ht="20.100000000000001" customHeight="1">
      <c r="B4" s="10" t="s">
        <v>5</v>
      </c>
      <c r="C4" s="9" t="s">
        <v>6</v>
      </c>
      <c r="D4" s="240"/>
      <c r="E4" s="182" t="s">
        <v>94</v>
      </c>
      <c r="F4" s="186"/>
      <c r="G4" s="182" t="s">
        <v>95</v>
      </c>
      <c r="H4" s="186"/>
      <c r="I4" s="182" t="s">
        <v>96</v>
      </c>
      <c r="J4" s="186"/>
      <c r="K4" s="182" t="s">
        <v>97</v>
      </c>
      <c r="L4" s="184"/>
      <c r="M4" s="185" t="s">
        <v>98</v>
      </c>
      <c r="N4" s="186"/>
      <c r="O4" s="182" t="s">
        <v>99</v>
      </c>
      <c r="P4" s="186"/>
      <c r="Q4" s="182" t="s">
        <v>100</v>
      </c>
      <c r="R4" s="183"/>
      <c r="S4" s="182" t="s">
        <v>101</v>
      </c>
      <c r="T4" s="186"/>
      <c r="U4" s="241"/>
      <c r="V4" s="242"/>
      <c r="W4" s="142"/>
      <c r="X4" s="8"/>
    </row>
    <row r="5" spans="2:24" ht="20.100000000000001" customHeight="1">
      <c r="B5" s="8"/>
      <c r="C5" s="9"/>
      <c r="D5" s="187" t="s">
        <v>11</v>
      </c>
      <c r="E5" s="187" t="s">
        <v>102</v>
      </c>
      <c r="F5" s="187" t="s">
        <v>15</v>
      </c>
      <c r="G5" s="187" t="s">
        <v>102</v>
      </c>
      <c r="H5" s="187" t="s">
        <v>15</v>
      </c>
      <c r="I5" s="187" t="s">
        <v>102</v>
      </c>
      <c r="J5" s="187" t="s">
        <v>15</v>
      </c>
      <c r="K5" s="187" t="s">
        <v>102</v>
      </c>
      <c r="L5" s="188" t="s">
        <v>15</v>
      </c>
      <c r="M5" s="189" t="s">
        <v>102</v>
      </c>
      <c r="N5" s="187" t="s">
        <v>15</v>
      </c>
      <c r="O5" s="187" t="s">
        <v>102</v>
      </c>
      <c r="P5" s="243" t="s">
        <v>15</v>
      </c>
      <c r="Q5" s="187" t="s">
        <v>102</v>
      </c>
      <c r="R5" s="187" t="s">
        <v>15</v>
      </c>
      <c r="S5" s="187" t="s">
        <v>102</v>
      </c>
      <c r="T5" s="244" t="s">
        <v>103</v>
      </c>
      <c r="U5" s="187" t="s">
        <v>104</v>
      </c>
      <c r="V5" s="244" t="s">
        <v>103</v>
      </c>
      <c r="W5" s="142"/>
      <c r="X5" s="8"/>
    </row>
    <row r="6" spans="2:24" ht="20.100000000000001" customHeight="1">
      <c r="B6" s="13"/>
      <c r="C6" s="14"/>
      <c r="D6" s="190" t="s">
        <v>16</v>
      </c>
      <c r="E6" s="190" t="s">
        <v>16</v>
      </c>
      <c r="F6" s="190" t="s">
        <v>18</v>
      </c>
      <c r="G6" s="190" t="s">
        <v>16</v>
      </c>
      <c r="H6" s="190" t="s">
        <v>18</v>
      </c>
      <c r="I6" s="190" t="s">
        <v>16</v>
      </c>
      <c r="J6" s="190" t="s">
        <v>18</v>
      </c>
      <c r="K6" s="190" t="s">
        <v>16</v>
      </c>
      <c r="L6" s="191" t="s">
        <v>18</v>
      </c>
      <c r="M6" s="192" t="s">
        <v>16</v>
      </c>
      <c r="N6" s="190" t="s">
        <v>18</v>
      </c>
      <c r="O6" s="190" t="s">
        <v>16</v>
      </c>
      <c r="P6" s="190" t="s">
        <v>18</v>
      </c>
      <c r="Q6" s="190" t="s">
        <v>16</v>
      </c>
      <c r="R6" s="190" t="s">
        <v>18</v>
      </c>
      <c r="S6" s="190" t="s">
        <v>16</v>
      </c>
      <c r="T6" s="190" t="s">
        <v>18</v>
      </c>
      <c r="U6" s="190" t="s">
        <v>16</v>
      </c>
      <c r="V6" s="245" t="s">
        <v>18</v>
      </c>
      <c r="W6" s="142"/>
      <c r="X6" s="8"/>
    </row>
    <row r="7" spans="2:24" ht="17.100000000000001" customHeight="1">
      <c r="B7" s="8"/>
      <c r="C7" s="9"/>
      <c r="D7" s="76"/>
      <c r="E7" s="76"/>
      <c r="F7" s="76"/>
      <c r="G7" s="76"/>
      <c r="H7" s="76"/>
      <c r="I7" s="76"/>
      <c r="J7" s="76"/>
      <c r="K7" s="76"/>
      <c r="L7" s="193"/>
      <c r="M7" s="194"/>
      <c r="N7" s="76"/>
      <c r="O7" s="76"/>
      <c r="P7" s="76"/>
      <c r="Q7" s="76"/>
      <c r="R7" s="76"/>
      <c r="S7" s="76"/>
      <c r="T7" s="87"/>
      <c r="V7" s="88"/>
      <c r="W7" s="142"/>
      <c r="X7" s="8"/>
    </row>
    <row r="8" spans="2:24" ht="30" customHeight="1">
      <c r="B8" s="10" t="s">
        <v>21</v>
      </c>
      <c r="C8" s="9" t="s">
        <v>22</v>
      </c>
      <c r="D8" s="76">
        <v>478</v>
      </c>
      <c r="E8" s="76">
        <v>2159</v>
      </c>
      <c r="F8" s="76">
        <v>34921861</v>
      </c>
      <c r="G8" s="76">
        <v>2718</v>
      </c>
      <c r="H8" s="76">
        <v>76930210</v>
      </c>
      <c r="I8" s="76">
        <v>71279</v>
      </c>
      <c r="J8" s="76">
        <v>469420416</v>
      </c>
      <c r="K8" s="76">
        <v>912</v>
      </c>
      <c r="L8" s="193">
        <v>26778415</v>
      </c>
      <c r="M8" s="194">
        <v>1896</v>
      </c>
      <c r="N8" s="76">
        <v>21232274</v>
      </c>
      <c r="O8" s="76">
        <v>23</v>
      </c>
      <c r="P8" s="76">
        <v>2389353</v>
      </c>
      <c r="Q8" s="76">
        <v>78987</v>
      </c>
      <c r="R8" s="76">
        <v>631672529</v>
      </c>
      <c r="S8" s="116">
        <v>13</v>
      </c>
      <c r="T8" s="246">
        <v>1199066</v>
      </c>
      <c r="U8" s="247">
        <v>10</v>
      </c>
      <c r="V8" s="246">
        <v>582504</v>
      </c>
      <c r="W8" s="142"/>
      <c r="X8" s="8"/>
    </row>
    <row r="9" spans="2:24" ht="30" customHeight="1">
      <c r="B9" s="10" t="s">
        <v>23</v>
      </c>
      <c r="C9" s="9" t="s">
        <v>22</v>
      </c>
      <c r="D9" s="76">
        <v>550</v>
      </c>
      <c r="E9" s="76">
        <v>2623</v>
      </c>
      <c r="F9" s="76">
        <v>58791953</v>
      </c>
      <c r="G9" s="76">
        <v>2725</v>
      </c>
      <c r="H9" s="76">
        <v>77275631</v>
      </c>
      <c r="I9" s="76">
        <v>68024</v>
      </c>
      <c r="J9" s="76">
        <v>435427330</v>
      </c>
      <c r="K9" s="76">
        <v>994</v>
      </c>
      <c r="L9" s="193">
        <v>28991805</v>
      </c>
      <c r="M9" s="194">
        <v>2183</v>
      </c>
      <c r="N9" s="76">
        <v>23866770</v>
      </c>
      <c r="O9" s="76">
        <v>5</v>
      </c>
      <c r="P9" s="76">
        <v>403468</v>
      </c>
      <c r="Q9" s="76">
        <v>76554</v>
      </c>
      <c r="R9" s="76">
        <v>624756957</v>
      </c>
      <c r="S9" s="116">
        <v>9</v>
      </c>
      <c r="T9" s="246">
        <v>2431941</v>
      </c>
      <c r="U9" s="247">
        <v>4</v>
      </c>
      <c r="V9" s="246">
        <v>60000</v>
      </c>
      <c r="W9" s="142"/>
      <c r="X9" s="8"/>
    </row>
    <row r="10" spans="2:24" ht="30" customHeight="1">
      <c r="B10" s="10" t="s">
        <v>24</v>
      </c>
      <c r="C10" s="9" t="s">
        <v>22</v>
      </c>
      <c r="D10" s="79">
        <f t="shared" ref="D10:V10" si="0">SUM(D11:D12)</f>
        <v>411</v>
      </c>
      <c r="E10" s="79">
        <f t="shared" si="0"/>
        <v>3470</v>
      </c>
      <c r="F10" s="79">
        <f t="shared" si="0"/>
        <v>82045194</v>
      </c>
      <c r="G10" s="79">
        <f t="shared" si="0"/>
        <v>2583</v>
      </c>
      <c r="H10" s="79">
        <f t="shared" si="0"/>
        <v>74419355</v>
      </c>
      <c r="I10" s="79">
        <f t="shared" si="0"/>
        <v>65643</v>
      </c>
      <c r="J10" s="79">
        <f t="shared" si="0"/>
        <v>415452107</v>
      </c>
      <c r="K10" s="79">
        <f t="shared" si="0"/>
        <v>1017</v>
      </c>
      <c r="L10" s="195">
        <f t="shared" si="0"/>
        <v>32186915</v>
      </c>
      <c r="M10" s="196">
        <f t="shared" si="0"/>
        <v>2321</v>
      </c>
      <c r="N10" s="79">
        <f t="shared" si="0"/>
        <v>27280326</v>
      </c>
      <c r="O10" s="79">
        <f t="shared" si="0"/>
        <v>4</v>
      </c>
      <c r="P10" s="79">
        <f t="shared" si="0"/>
        <v>256156</v>
      </c>
      <c r="Q10" s="79">
        <f t="shared" si="0"/>
        <v>75038</v>
      </c>
      <c r="R10" s="79">
        <f>SUM(R11:R12)</f>
        <v>631640053</v>
      </c>
      <c r="S10" s="79">
        <f>SUM(S11:S12)</f>
        <v>22</v>
      </c>
      <c r="T10" s="248">
        <f>SUM(T11:T12)</f>
        <v>2627146</v>
      </c>
      <c r="U10" s="249">
        <f t="shared" si="0"/>
        <v>1</v>
      </c>
      <c r="V10" s="248">
        <f t="shared" si="0"/>
        <v>15000</v>
      </c>
      <c r="W10" s="142"/>
      <c r="X10" s="8"/>
    </row>
    <row r="11" spans="2:24" ht="30" customHeight="1">
      <c r="B11" s="10" t="s">
        <v>25</v>
      </c>
      <c r="C11" s="9" t="s">
        <v>26</v>
      </c>
      <c r="D11" s="79">
        <f t="shared" ref="D11:V11" si="1">SUM(D13:D32)</f>
        <v>411</v>
      </c>
      <c r="E11" s="79">
        <f t="shared" si="1"/>
        <v>3459</v>
      </c>
      <c r="F11" s="79">
        <f t="shared" si="1"/>
        <v>81943214</v>
      </c>
      <c r="G11" s="79">
        <f t="shared" si="1"/>
        <v>2459</v>
      </c>
      <c r="H11" s="79">
        <f t="shared" si="1"/>
        <v>70943397</v>
      </c>
      <c r="I11" s="79">
        <f t="shared" si="1"/>
        <v>61614</v>
      </c>
      <c r="J11" s="79">
        <f t="shared" si="1"/>
        <v>393649829</v>
      </c>
      <c r="K11" s="79">
        <f t="shared" si="1"/>
        <v>1005</v>
      </c>
      <c r="L11" s="195">
        <f t="shared" si="1"/>
        <v>31631895</v>
      </c>
      <c r="M11" s="196">
        <f t="shared" si="1"/>
        <v>2155</v>
      </c>
      <c r="N11" s="79">
        <f t="shared" si="1"/>
        <v>25304556</v>
      </c>
      <c r="O11" s="79">
        <f t="shared" si="1"/>
        <v>4</v>
      </c>
      <c r="P11" s="79">
        <f t="shared" si="1"/>
        <v>256156</v>
      </c>
      <c r="Q11" s="79">
        <f t="shared" si="1"/>
        <v>70696</v>
      </c>
      <c r="R11" s="79">
        <f t="shared" si="1"/>
        <v>603729047</v>
      </c>
      <c r="S11" s="79">
        <f>SUM(S13:S32)</f>
        <v>22</v>
      </c>
      <c r="T11" s="248">
        <f>SUM(T13:T32)</f>
        <v>2627146</v>
      </c>
      <c r="U11" s="250">
        <f t="shared" si="1"/>
        <v>1</v>
      </c>
      <c r="V11" s="79">
        <f t="shared" si="1"/>
        <v>15000</v>
      </c>
      <c r="W11" s="142"/>
      <c r="X11" s="8"/>
    </row>
    <row r="12" spans="2:24" ht="30" customHeight="1">
      <c r="B12" s="16" t="s">
        <v>27</v>
      </c>
      <c r="C12" s="14" t="s">
        <v>26</v>
      </c>
      <c r="D12" s="81">
        <f>SUM(D33:D35)</f>
        <v>0</v>
      </c>
      <c r="E12" s="81">
        <f t="shared" ref="E12:V12" si="2">SUM(E33:E35)</f>
        <v>11</v>
      </c>
      <c r="F12" s="81">
        <f t="shared" si="2"/>
        <v>101980</v>
      </c>
      <c r="G12" s="81">
        <f t="shared" si="2"/>
        <v>124</v>
      </c>
      <c r="H12" s="81">
        <f t="shared" si="2"/>
        <v>3475958</v>
      </c>
      <c r="I12" s="81">
        <f t="shared" si="2"/>
        <v>4029</v>
      </c>
      <c r="J12" s="81">
        <f t="shared" si="2"/>
        <v>21802278</v>
      </c>
      <c r="K12" s="81">
        <f t="shared" si="2"/>
        <v>12</v>
      </c>
      <c r="L12" s="251">
        <f t="shared" si="2"/>
        <v>555020</v>
      </c>
      <c r="M12" s="252">
        <f t="shared" si="2"/>
        <v>166</v>
      </c>
      <c r="N12" s="81">
        <f t="shared" si="2"/>
        <v>1975770</v>
      </c>
      <c r="O12" s="81">
        <f t="shared" si="2"/>
        <v>0</v>
      </c>
      <c r="P12" s="81">
        <f t="shared" si="2"/>
        <v>0</v>
      </c>
      <c r="Q12" s="253">
        <f t="shared" si="2"/>
        <v>4342</v>
      </c>
      <c r="R12" s="253">
        <f t="shared" si="2"/>
        <v>27911006</v>
      </c>
      <c r="S12" s="81">
        <f>SUM(S33:S35)</f>
        <v>0</v>
      </c>
      <c r="T12" s="254">
        <f>SUM(T33:T35)</f>
        <v>0</v>
      </c>
      <c r="U12" s="255">
        <f t="shared" si="2"/>
        <v>0</v>
      </c>
      <c r="V12" s="81">
        <f t="shared" si="2"/>
        <v>0</v>
      </c>
      <c r="W12" s="143"/>
      <c r="X12" s="8"/>
    </row>
    <row r="13" spans="2:24" ht="30" customHeight="1">
      <c r="B13" s="20">
        <v>41001</v>
      </c>
      <c r="C13" s="21" t="s">
        <v>28</v>
      </c>
      <c r="D13" s="87">
        <v>-8</v>
      </c>
      <c r="E13" s="87">
        <v>1231</v>
      </c>
      <c r="F13" s="199">
        <v>30371132</v>
      </c>
      <c r="G13" s="87">
        <v>680</v>
      </c>
      <c r="H13" s="199">
        <v>17293775</v>
      </c>
      <c r="I13" s="199">
        <v>17969</v>
      </c>
      <c r="J13" s="199">
        <v>109537706</v>
      </c>
      <c r="K13" s="199">
        <v>453</v>
      </c>
      <c r="L13" s="200">
        <v>13805085</v>
      </c>
      <c r="M13" s="201">
        <v>691</v>
      </c>
      <c r="N13" s="87">
        <v>8202913</v>
      </c>
      <c r="O13" s="87">
        <v>2</v>
      </c>
      <c r="P13" s="202">
        <v>183416</v>
      </c>
      <c r="Q13" s="203">
        <f>E13+G13+I13+K13+M13+O13</f>
        <v>21026</v>
      </c>
      <c r="R13" s="204">
        <f>F13+H13+J13+L13+N13+P13</f>
        <v>179394027</v>
      </c>
      <c r="S13" s="199">
        <v>4</v>
      </c>
      <c r="T13" s="88">
        <v>436188</v>
      </c>
      <c r="U13" s="202">
        <v>0</v>
      </c>
      <c r="V13" s="87">
        <v>0</v>
      </c>
      <c r="W13" s="22" t="s">
        <v>29</v>
      </c>
      <c r="X13" s="8"/>
    </row>
    <row r="14" spans="2:24" ht="30" customHeight="1">
      <c r="B14" s="8">
        <v>41002</v>
      </c>
      <c r="C14" s="23" t="s">
        <v>30</v>
      </c>
      <c r="D14" s="88">
        <v>12</v>
      </c>
      <c r="E14" s="88">
        <v>328</v>
      </c>
      <c r="F14" s="89">
        <v>4114050</v>
      </c>
      <c r="G14" s="88">
        <v>354</v>
      </c>
      <c r="H14" s="89">
        <v>9273134</v>
      </c>
      <c r="I14" s="89">
        <v>8828</v>
      </c>
      <c r="J14" s="89">
        <v>55821494</v>
      </c>
      <c r="K14" s="89">
        <v>16</v>
      </c>
      <c r="L14" s="193">
        <v>470885</v>
      </c>
      <c r="M14" s="205">
        <v>194</v>
      </c>
      <c r="N14" s="88">
        <v>1486378</v>
      </c>
      <c r="O14" s="88">
        <v>1</v>
      </c>
      <c r="P14" s="202">
        <v>67870</v>
      </c>
      <c r="Q14" s="206">
        <f>E14+G14+I14+K14+M14+O14</f>
        <v>9721</v>
      </c>
      <c r="R14" s="207">
        <f>F14+H14+J14+L14+N14+P14</f>
        <v>71233811</v>
      </c>
      <c r="S14" s="89">
        <v>2</v>
      </c>
      <c r="T14" s="88">
        <v>93943</v>
      </c>
      <c r="U14" s="202">
        <v>1</v>
      </c>
      <c r="V14" s="88">
        <v>15000</v>
      </c>
      <c r="W14" s="22" t="s">
        <v>31</v>
      </c>
      <c r="X14" s="8"/>
    </row>
    <row r="15" spans="2:24" ht="30" customHeight="1">
      <c r="B15" s="8">
        <v>41003</v>
      </c>
      <c r="C15" s="23" t="s">
        <v>32</v>
      </c>
      <c r="D15" s="88">
        <v>92</v>
      </c>
      <c r="E15" s="88">
        <v>242</v>
      </c>
      <c r="F15" s="89">
        <v>3251788</v>
      </c>
      <c r="G15" s="88">
        <v>215</v>
      </c>
      <c r="H15" s="89">
        <v>6960361</v>
      </c>
      <c r="I15" s="89">
        <v>4903</v>
      </c>
      <c r="J15" s="89">
        <v>33248850</v>
      </c>
      <c r="K15" s="89">
        <v>40</v>
      </c>
      <c r="L15" s="193">
        <v>1241005</v>
      </c>
      <c r="M15" s="205">
        <v>366</v>
      </c>
      <c r="N15" s="88">
        <v>5061445</v>
      </c>
      <c r="O15" s="88">
        <v>0</v>
      </c>
      <c r="P15" s="202">
        <v>0</v>
      </c>
      <c r="Q15" s="206">
        <f t="shared" ref="Q15:R35" si="3">E15+G15+I15+K15+M15+O15</f>
        <v>5766</v>
      </c>
      <c r="R15" s="207">
        <f t="shared" si="3"/>
        <v>49763449</v>
      </c>
      <c r="S15" s="89">
        <v>1</v>
      </c>
      <c r="T15" s="88">
        <v>29410</v>
      </c>
      <c r="U15" s="202">
        <v>0</v>
      </c>
      <c r="V15" s="88">
        <v>0</v>
      </c>
      <c r="W15" s="22" t="s">
        <v>33</v>
      </c>
      <c r="X15" s="8"/>
    </row>
    <row r="16" spans="2:24" ht="30" customHeight="1">
      <c r="B16" s="8">
        <v>41004</v>
      </c>
      <c r="C16" s="23" t="s">
        <v>34</v>
      </c>
      <c r="D16" s="88">
        <v>17</v>
      </c>
      <c r="E16" s="88">
        <v>62</v>
      </c>
      <c r="F16" s="89">
        <v>1185370</v>
      </c>
      <c r="G16" s="88">
        <v>77</v>
      </c>
      <c r="H16" s="89">
        <v>2078246</v>
      </c>
      <c r="I16" s="89">
        <v>1068</v>
      </c>
      <c r="J16" s="88">
        <v>7611032</v>
      </c>
      <c r="K16" s="88">
        <v>12</v>
      </c>
      <c r="L16" s="193">
        <v>609380</v>
      </c>
      <c r="M16" s="205">
        <v>57</v>
      </c>
      <c r="N16" s="89">
        <v>1219870</v>
      </c>
      <c r="O16" s="89">
        <v>0</v>
      </c>
      <c r="P16" s="202">
        <v>0</v>
      </c>
      <c r="Q16" s="206">
        <f t="shared" si="3"/>
        <v>1276</v>
      </c>
      <c r="R16" s="207">
        <f t="shared" si="3"/>
        <v>12703898</v>
      </c>
      <c r="S16" s="89">
        <v>2</v>
      </c>
      <c r="T16" s="88">
        <v>8440</v>
      </c>
      <c r="U16" s="202">
        <v>0</v>
      </c>
      <c r="V16" s="88">
        <v>0</v>
      </c>
      <c r="W16" s="22" t="s">
        <v>35</v>
      </c>
      <c r="X16" s="8"/>
    </row>
    <row r="17" spans="2:24" ht="30" customHeight="1">
      <c r="B17" s="8">
        <v>41005</v>
      </c>
      <c r="C17" s="23" t="s">
        <v>36</v>
      </c>
      <c r="D17" s="88">
        <v>0</v>
      </c>
      <c r="E17" s="88">
        <v>363</v>
      </c>
      <c r="F17" s="89">
        <v>14303570</v>
      </c>
      <c r="G17" s="88">
        <v>165</v>
      </c>
      <c r="H17" s="88">
        <v>5660542</v>
      </c>
      <c r="I17" s="89">
        <v>3240</v>
      </c>
      <c r="J17" s="88">
        <v>21467367</v>
      </c>
      <c r="K17" s="88">
        <v>45</v>
      </c>
      <c r="L17" s="193">
        <v>1697670</v>
      </c>
      <c r="M17" s="205">
        <v>89</v>
      </c>
      <c r="N17" s="88">
        <v>1493734</v>
      </c>
      <c r="O17" s="89">
        <v>0</v>
      </c>
      <c r="P17" s="202">
        <v>0</v>
      </c>
      <c r="Q17" s="206">
        <f t="shared" si="3"/>
        <v>3902</v>
      </c>
      <c r="R17" s="207">
        <f t="shared" si="3"/>
        <v>44622883</v>
      </c>
      <c r="S17" s="89">
        <v>0</v>
      </c>
      <c r="T17" s="88">
        <v>0</v>
      </c>
      <c r="U17" s="202">
        <v>0</v>
      </c>
      <c r="V17" s="88">
        <v>0</v>
      </c>
      <c r="W17" s="22" t="s">
        <v>37</v>
      </c>
      <c r="X17" s="8"/>
    </row>
    <row r="18" spans="2:24" ht="30" customHeight="1">
      <c r="B18" s="8">
        <v>41006</v>
      </c>
      <c r="C18" s="23" t="s">
        <v>38</v>
      </c>
      <c r="D18" s="88">
        <v>16</v>
      </c>
      <c r="E18" s="88">
        <v>108</v>
      </c>
      <c r="F18" s="89">
        <v>2513544</v>
      </c>
      <c r="G18" s="88">
        <v>107</v>
      </c>
      <c r="H18" s="88">
        <v>4741356</v>
      </c>
      <c r="I18" s="89">
        <v>3400</v>
      </c>
      <c r="J18" s="88">
        <v>21249419</v>
      </c>
      <c r="K18" s="88">
        <v>12</v>
      </c>
      <c r="L18" s="193">
        <v>58600</v>
      </c>
      <c r="M18" s="205">
        <v>36</v>
      </c>
      <c r="N18" s="88">
        <v>327790</v>
      </c>
      <c r="O18" s="89">
        <v>0</v>
      </c>
      <c r="P18" s="202">
        <v>0</v>
      </c>
      <c r="Q18" s="206">
        <f t="shared" si="3"/>
        <v>3663</v>
      </c>
      <c r="R18" s="207">
        <f t="shared" si="3"/>
        <v>28890709</v>
      </c>
      <c r="S18" s="89">
        <v>0</v>
      </c>
      <c r="T18" s="88">
        <v>0</v>
      </c>
      <c r="U18" s="202">
        <v>0</v>
      </c>
      <c r="V18" s="88">
        <v>0</v>
      </c>
      <c r="W18" s="22" t="s">
        <v>39</v>
      </c>
      <c r="X18" s="8"/>
    </row>
    <row r="19" spans="2:24" ht="30" customHeight="1">
      <c r="B19" s="8">
        <v>41007</v>
      </c>
      <c r="C19" s="23" t="s">
        <v>40</v>
      </c>
      <c r="D19" s="88">
        <v>117</v>
      </c>
      <c r="E19" s="88">
        <v>38</v>
      </c>
      <c r="F19" s="89">
        <v>1858820</v>
      </c>
      <c r="G19" s="88">
        <v>104</v>
      </c>
      <c r="H19" s="88">
        <v>3397525</v>
      </c>
      <c r="I19" s="89">
        <v>3587</v>
      </c>
      <c r="J19" s="88">
        <v>24280883</v>
      </c>
      <c r="K19" s="88">
        <v>52</v>
      </c>
      <c r="L19" s="193">
        <v>2213250</v>
      </c>
      <c r="M19" s="205">
        <v>69</v>
      </c>
      <c r="N19" s="88">
        <v>799446</v>
      </c>
      <c r="O19" s="89">
        <v>1</v>
      </c>
      <c r="P19" s="202">
        <v>4870</v>
      </c>
      <c r="Q19" s="206">
        <f t="shared" si="3"/>
        <v>3851</v>
      </c>
      <c r="R19" s="207">
        <f t="shared" si="3"/>
        <v>32554794</v>
      </c>
      <c r="S19" s="89">
        <v>1</v>
      </c>
      <c r="T19" s="88">
        <v>4870</v>
      </c>
      <c r="U19" s="202">
        <v>0</v>
      </c>
      <c r="V19" s="88">
        <v>0</v>
      </c>
      <c r="W19" s="22" t="s">
        <v>41</v>
      </c>
      <c r="X19" s="8"/>
    </row>
    <row r="20" spans="2:24" ht="30" customHeight="1">
      <c r="B20" s="8">
        <v>41025</v>
      </c>
      <c r="C20" s="23" t="s">
        <v>42</v>
      </c>
      <c r="D20" s="88">
        <v>53</v>
      </c>
      <c r="E20" s="88">
        <v>274</v>
      </c>
      <c r="F20" s="89">
        <v>5150230</v>
      </c>
      <c r="G20" s="88">
        <v>108</v>
      </c>
      <c r="H20" s="88">
        <v>2805154</v>
      </c>
      <c r="I20" s="89">
        <v>2992</v>
      </c>
      <c r="J20" s="88">
        <v>19773690</v>
      </c>
      <c r="K20" s="88">
        <v>69</v>
      </c>
      <c r="L20" s="193">
        <v>2670420</v>
      </c>
      <c r="M20" s="205">
        <v>62</v>
      </c>
      <c r="N20" s="88">
        <v>840852</v>
      </c>
      <c r="O20" s="89">
        <v>0</v>
      </c>
      <c r="P20" s="202">
        <v>0</v>
      </c>
      <c r="Q20" s="206">
        <f t="shared" si="3"/>
        <v>3505</v>
      </c>
      <c r="R20" s="207">
        <f t="shared" si="3"/>
        <v>31240346</v>
      </c>
      <c r="S20" s="89">
        <v>2</v>
      </c>
      <c r="T20" s="88">
        <v>8840</v>
      </c>
      <c r="U20" s="202">
        <v>0</v>
      </c>
      <c r="V20" s="88">
        <v>0</v>
      </c>
      <c r="W20" s="22" t="s">
        <v>43</v>
      </c>
      <c r="X20" s="8"/>
    </row>
    <row r="21" spans="2:24" ht="30" customHeight="1">
      <c r="B21" s="8">
        <v>41048</v>
      </c>
      <c r="C21" s="23" t="s">
        <v>44</v>
      </c>
      <c r="D21" s="88">
        <v>16</v>
      </c>
      <c r="E21" s="88">
        <v>128</v>
      </c>
      <c r="F21" s="89">
        <v>7165895</v>
      </c>
      <c r="G21" s="88">
        <v>60</v>
      </c>
      <c r="H21" s="88">
        <v>1696151</v>
      </c>
      <c r="I21" s="89">
        <v>2104</v>
      </c>
      <c r="J21" s="88">
        <v>11926157</v>
      </c>
      <c r="K21" s="88">
        <v>29</v>
      </c>
      <c r="L21" s="193">
        <v>1625070</v>
      </c>
      <c r="M21" s="205">
        <v>11</v>
      </c>
      <c r="N21" s="88">
        <v>63280</v>
      </c>
      <c r="O21" s="89">
        <v>0</v>
      </c>
      <c r="P21" s="202">
        <v>0</v>
      </c>
      <c r="Q21" s="206">
        <f t="shared" si="3"/>
        <v>2332</v>
      </c>
      <c r="R21" s="207">
        <f t="shared" si="3"/>
        <v>22476553</v>
      </c>
      <c r="S21" s="89">
        <v>9</v>
      </c>
      <c r="T21" s="88">
        <v>2041545</v>
      </c>
      <c r="U21" s="202">
        <v>0</v>
      </c>
      <c r="V21" s="88">
        <v>0</v>
      </c>
      <c r="W21" s="22" t="s">
        <v>45</v>
      </c>
      <c r="X21" s="8"/>
    </row>
    <row r="22" spans="2:24" ht="30" customHeight="1">
      <c r="B22" s="8">
        <v>41014</v>
      </c>
      <c r="C22" s="23" t="s">
        <v>46</v>
      </c>
      <c r="D22" s="88">
        <v>0</v>
      </c>
      <c r="E22" s="88">
        <v>81</v>
      </c>
      <c r="F22" s="89">
        <v>3567950</v>
      </c>
      <c r="G22" s="88">
        <v>117</v>
      </c>
      <c r="H22" s="88">
        <v>3013471</v>
      </c>
      <c r="I22" s="89">
        <v>2533</v>
      </c>
      <c r="J22" s="88">
        <v>16745644</v>
      </c>
      <c r="K22" s="88">
        <v>52</v>
      </c>
      <c r="L22" s="193">
        <v>1485970</v>
      </c>
      <c r="M22" s="205">
        <v>44</v>
      </c>
      <c r="N22" s="88">
        <v>466892</v>
      </c>
      <c r="O22" s="89">
        <v>0</v>
      </c>
      <c r="P22" s="202">
        <v>0</v>
      </c>
      <c r="Q22" s="206">
        <f t="shared" si="3"/>
        <v>2827</v>
      </c>
      <c r="R22" s="207">
        <f t="shared" si="3"/>
        <v>25279927</v>
      </c>
      <c r="S22" s="89">
        <v>0</v>
      </c>
      <c r="T22" s="88">
        <v>0</v>
      </c>
      <c r="U22" s="202">
        <v>0</v>
      </c>
      <c r="V22" s="88">
        <v>0</v>
      </c>
      <c r="W22" s="22" t="s">
        <v>47</v>
      </c>
      <c r="X22" s="8"/>
    </row>
    <row r="23" spans="2:24" ht="30" customHeight="1">
      <c r="B23" s="8">
        <v>41016</v>
      </c>
      <c r="C23" s="23" t="s">
        <v>48</v>
      </c>
      <c r="D23" s="89">
        <v>25</v>
      </c>
      <c r="E23" s="88">
        <v>91</v>
      </c>
      <c r="F23" s="89">
        <v>1215438</v>
      </c>
      <c r="G23" s="88">
        <v>36</v>
      </c>
      <c r="H23" s="88">
        <v>847198</v>
      </c>
      <c r="I23" s="89">
        <v>953</v>
      </c>
      <c r="J23" s="88">
        <v>6791053</v>
      </c>
      <c r="K23" s="88">
        <v>27</v>
      </c>
      <c r="L23" s="193">
        <v>293020</v>
      </c>
      <c r="M23" s="205">
        <v>35</v>
      </c>
      <c r="N23" s="88">
        <v>342698</v>
      </c>
      <c r="O23" s="89">
        <v>0</v>
      </c>
      <c r="P23" s="202">
        <v>0</v>
      </c>
      <c r="Q23" s="206">
        <f t="shared" si="3"/>
        <v>1142</v>
      </c>
      <c r="R23" s="207">
        <f t="shared" si="3"/>
        <v>9489407</v>
      </c>
      <c r="S23" s="89">
        <v>0</v>
      </c>
      <c r="T23" s="88">
        <v>0</v>
      </c>
      <c r="U23" s="89">
        <v>0</v>
      </c>
      <c r="V23" s="88">
        <v>0</v>
      </c>
      <c r="W23" s="22" t="s">
        <v>49</v>
      </c>
      <c r="X23" s="8"/>
    </row>
    <row r="24" spans="2:24" ht="30" customHeight="1">
      <c r="B24" s="8">
        <v>41020</v>
      </c>
      <c r="C24" s="23" t="s">
        <v>50</v>
      </c>
      <c r="D24" s="88">
        <v>2</v>
      </c>
      <c r="E24" s="88">
        <v>128</v>
      </c>
      <c r="F24" s="89">
        <v>2373736</v>
      </c>
      <c r="G24" s="88">
        <v>52</v>
      </c>
      <c r="H24" s="88">
        <v>1869692</v>
      </c>
      <c r="I24" s="89">
        <v>1236</v>
      </c>
      <c r="J24" s="88">
        <v>8510477</v>
      </c>
      <c r="K24" s="88">
        <v>23</v>
      </c>
      <c r="L24" s="193">
        <v>634190</v>
      </c>
      <c r="M24" s="205">
        <v>51</v>
      </c>
      <c r="N24" s="88">
        <v>575408</v>
      </c>
      <c r="O24" s="89">
        <v>0</v>
      </c>
      <c r="P24" s="202">
        <v>0</v>
      </c>
      <c r="Q24" s="206">
        <f t="shared" si="3"/>
        <v>1490</v>
      </c>
      <c r="R24" s="207">
        <f t="shared" si="3"/>
        <v>13963503</v>
      </c>
      <c r="S24" s="89">
        <v>0</v>
      </c>
      <c r="T24" s="88">
        <v>0</v>
      </c>
      <c r="U24" s="89">
        <v>0</v>
      </c>
      <c r="V24" s="88">
        <v>0</v>
      </c>
      <c r="W24" s="22" t="s">
        <v>51</v>
      </c>
      <c r="X24" s="8"/>
    </row>
    <row r="25" spans="2:24" ht="30" customHeight="1">
      <c r="B25" s="8">
        <v>41024</v>
      </c>
      <c r="C25" s="23" t="s">
        <v>52</v>
      </c>
      <c r="D25" s="88">
        <v>10</v>
      </c>
      <c r="E25" s="88">
        <v>15</v>
      </c>
      <c r="F25" s="89">
        <v>618840</v>
      </c>
      <c r="G25" s="88">
        <v>28</v>
      </c>
      <c r="H25" s="88">
        <v>688746</v>
      </c>
      <c r="I25" s="89">
        <v>637</v>
      </c>
      <c r="J25" s="88">
        <v>4097412</v>
      </c>
      <c r="K25" s="88">
        <v>8</v>
      </c>
      <c r="L25" s="193">
        <v>241140</v>
      </c>
      <c r="M25" s="205">
        <v>46</v>
      </c>
      <c r="N25" s="88">
        <v>545988</v>
      </c>
      <c r="O25" s="89">
        <v>0</v>
      </c>
      <c r="P25" s="202">
        <v>0</v>
      </c>
      <c r="Q25" s="206">
        <f t="shared" si="3"/>
        <v>734</v>
      </c>
      <c r="R25" s="207">
        <f t="shared" si="3"/>
        <v>6192126</v>
      </c>
      <c r="S25" s="89">
        <v>0</v>
      </c>
      <c r="T25" s="202">
        <v>0</v>
      </c>
      <c r="U25" s="88">
        <v>0</v>
      </c>
      <c r="V25" s="88">
        <v>0</v>
      </c>
      <c r="W25" s="22" t="s">
        <v>53</v>
      </c>
      <c r="X25" s="8"/>
    </row>
    <row r="26" spans="2:24" ht="30" customHeight="1">
      <c r="B26" s="8">
        <v>41021</v>
      </c>
      <c r="C26" s="23" t="s">
        <v>54</v>
      </c>
      <c r="D26" s="88">
        <v>20</v>
      </c>
      <c r="E26" s="88">
        <v>211</v>
      </c>
      <c r="F26" s="89">
        <v>2567835</v>
      </c>
      <c r="G26" s="89">
        <v>80</v>
      </c>
      <c r="H26" s="88">
        <v>2898410</v>
      </c>
      <c r="I26" s="89">
        <v>1772</v>
      </c>
      <c r="J26" s="88">
        <v>12628697</v>
      </c>
      <c r="K26" s="88">
        <v>49</v>
      </c>
      <c r="L26" s="193">
        <v>1249440</v>
      </c>
      <c r="M26" s="205">
        <v>106</v>
      </c>
      <c r="N26" s="88">
        <v>1240680</v>
      </c>
      <c r="O26" s="89">
        <v>0</v>
      </c>
      <c r="P26" s="202">
        <v>0</v>
      </c>
      <c r="Q26" s="206">
        <f t="shared" si="3"/>
        <v>2218</v>
      </c>
      <c r="R26" s="207">
        <f t="shared" si="3"/>
        <v>20585062</v>
      </c>
      <c r="S26" s="89">
        <v>0</v>
      </c>
      <c r="T26" s="202">
        <v>0</v>
      </c>
      <c r="U26" s="88">
        <v>0</v>
      </c>
      <c r="V26" s="88">
        <v>0</v>
      </c>
      <c r="W26" s="22" t="s">
        <v>55</v>
      </c>
      <c r="X26" s="8"/>
    </row>
    <row r="27" spans="2:24" ht="30" customHeight="1">
      <c r="B27" s="8">
        <v>41035</v>
      </c>
      <c r="C27" s="23" t="s">
        <v>56</v>
      </c>
      <c r="D27" s="88">
        <v>0</v>
      </c>
      <c r="E27" s="88">
        <v>6</v>
      </c>
      <c r="F27" s="88">
        <v>66270</v>
      </c>
      <c r="G27" s="89">
        <v>22</v>
      </c>
      <c r="H27" s="88">
        <v>480044</v>
      </c>
      <c r="I27" s="88">
        <v>387</v>
      </c>
      <c r="J27" s="88">
        <v>2005857</v>
      </c>
      <c r="K27" s="88">
        <v>12</v>
      </c>
      <c r="L27" s="193">
        <v>176545</v>
      </c>
      <c r="M27" s="205">
        <v>4</v>
      </c>
      <c r="N27" s="88">
        <v>19008</v>
      </c>
      <c r="O27" s="89">
        <v>0</v>
      </c>
      <c r="P27" s="202">
        <v>0</v>
      </c>
      <c r="Q27" s="206">
        <f t="shared" si="3"/>
        <v>431</v>
      </c>
      <c r="R27" s="207">
        <f t="shared" si="3"/>
        <v>2747724</v>
      </c>
      <c r="S27" s="89">
        <v>0</v>
      </c>
      <c r="T27" s="202">
        <v>0</v>
      </c>
      <c r="U27" s="88">
        <v>0</v>
      </c>
      <c r="V27" s="88">
        <v>0</v>
      </c>
      <c r="W27" s="22" t="s">
        <v>57</v>
      </c>
      <c r="X27" s="8"/>
    </row>
    <row r="28" spans="2:24" ht="30" customHeight="1">
      <c r="B28" s="8">
        <v>41038</v>
      </c>
      <c r="C28" s="23" t="s">
        <v>58</v>
      </c>
      <c r="D28" s="88">
        <v>6</v>
      </c>
      <c r="E28" s="88">
        <v>-34</v>
      </c>
      <c r="F28" s="88">
        <v>-1326546</v>
      </c>
      <c r="G28" s="89">
        <v>58</v>
      </c>
      <c r="H28" s="88">
        <v>2004700</v>
      </c>
      <c r="I28" s="88">
        <v>1051</v>
      </c>
      <c r="J28" s="88">
        <v>5825344</v>
      </c>
      <c r="K28" s="88">
        <v>27</v>
      </c>
      <c r="L28" s="193">
        <v>2176980</v>
      </c>
      <c r="M28" s="205">
        <v>54</v>
      </c>
      <c r="N28" s="88">
        <v>226252</v>
      </c>
      <c r="O28" s="89">
        <v>0</v>
      </c>
      <c r="P28" s="202">
        <v>0</v>
      </c>
      <c r="Q28" s="206">
        <f t="shared" si="3"/>
        <v>1156</v>
      </c>
      <c r="R28" s="207">
        <f t="shared" si="3"/>
        <v>8906730</v>
      </c>
      <c r="S28" s="89">
        <v>0</v>
      </c>
      <c r="T28" s="202">
        <v>0</v>
      </c>
      <c r="U28" s="88">
        <v>0</v>
      </c>
      <c r="V28" s="88">
        <v>0</v>
      </c>
      <c r="W28" s="22" t="s">
        <v>59</v>
      </c>
      <c r="X28" s="8"/>
    </row>
    <row r="29" spans="2:24" ht="30" customHeight="1">
      <c r="B29" s="8">
        <v>41042</v>
      </c>
      <c r="C29" s="23" t="s">
        <v>60</v>
      </c>
      <c r="D29" s="88">
        <v>3</v>
      </c>
      <c r="E29" s="88">
        <v>15</v>
      </c>
      <c r="F29" s="88">
        <v>228328</v>
      </c>
      <c r="G29" s="89">
        <v>13</v>
      </c>
      <c r="H29" s="88">
        <v>275557</v>
      </c>
      <c r="I29" s="88">
        <v>284</v>
      </c>
      <c r="J29" s="88">
        <v>2446263</v>
      </c>
      <c r="K29" s="88">
        <v>12</v>
      </c>
      <c r="L29" s="193">
        <v>193450</v>
      </c>
      <c r="M29" s="205">
        <v>0</v>
      </c>
      <c r="N29" s="88">
        <v>0</v>
      </c>
      <c r="O29" s="89">
        <v>0</v>
      </c>
      <c r="P29" s="202">
        <v>0</v>
      </c>
      <c r="Q29" s="206">
        <f t="shared" si="3"/>
        <v>324</v>
      </c>
      <c r="R29" s="207">
        <f t="shared" si="3"/>
        <v>3143598</v>
      </c>
      <c r="S29" s="89">
        <v>0</v>
      </c>
      <c r="T29" s="202">
        <v>0</v>
      </c>
      <c r="U29" s="88">
        <v>0</v>
      </c>
      <c r="V29" s="88">
        <v>0</v>
      </c>
      <c r="W29" s="22" t="s">
        <v>61</v>
      </c>
      <c r="X29" s="8"/>
    </row>
    <row r="30" spans="2:24" ht="30" customHeight="1">
      <c r="B30" s="8">
        <v>41043</v>
      </c>
      <c r="C30" s="23" t="s">
        <v>62</v>
      </c>
      <c r="D30" s="88">
        <v>0</v>
      </c>
      <c r="E30" s="88">
        <v>12</v>
      </c>
      <c r="F30" s="88">
        <v>257187</v>
      </c>
      <c r="G30" s="89">
        <v>30</v>
      </c>
      <c r="H30" s="88">
        <v>783946</v>
      </c>
      <c r="I30" s="88">
        <v>963</v>
      </c>
      <c r="J30" s="88">
        <v>7489270</v>
      </c>
      <c r="K30" s="88">
        <v>0</v>
      </c>
      <c r="L30" s="193">
        <v>0</v>
      </c>
      <c r="M30" s="205">
        <v>8</v>
      </c>
      <c r="N30" s="88">
        <v>26658</v>
      </c>
      <c r="O30" s="89">
        <v>0</v>
      </c>
      <c r="P30" s="202">
        <v>0</v>
      </c>
      <c r="Q30" s="206">
        <f t="shared" si="3"/>
        <v>1013</v>
      </c>
      <c r="R30" s="207">
        <f t="shared" si="3"/>
        <v>8557061</v>
      </c>
      <c r="S30" s="89">
        <v>0</v>
      </c>
      <c r="T30" s="202">
        <v>0</v>
      </c>
      <c r="U30" s="88">
        <v>0</v>
      </c>
      <c r="V30" s="88">
        <v>0</v>
      </c>
      <c r="W30" s="22" t="s">
        <v>63</v>
      </c>
      <c r="X30" s="8"/>
    </row>
    <row r="31" spans="2:24" ht="30" customHeight="1">
      <c r="B31" s="8">
        <v>41044</v>
      </c>
      <c r="C31" s="23" t="s">
        <v>64</v>
      </c>
      <c r="D31" s="88">
        <v>13</v>
      </c>
      <c r="E31" s="88">
        <v>64</v>
      </c>
      <c r="F31" s="88">
        <v>1632287</v>
      </c>
      <c r="G31" s="89">
        <v>93</v>
      </c>
      <c r="H31" s="88">
        <v>2572058</v>
      </c>
      <c r="I31" s="88">
        <v>2544</v>
      </c>
      <c r="J31" s="88">
        <v>16555037</v>
      </c>
      <c r="K31" s="88">
        <v>55</v>
      </c>
      <c r="L31" s="193">
        <v>621285</v>
      </c>
      <c r="M31" s="205">
        <v>101</v>
      </c>
      <c r="N31" s="88">
        <v>709740</v>
      </c>
      <c r="O31" s="89">
        <v>0</v>
      </c>
      <c r="P31" s="202">
        <v>0</v>
      </c>
      <c r="Q31" s="206">
        <f t="shared" si="3"/>
        <v>2857</v>
      </c>
      <c r="R31" s="207">
        <f t="shared" si="3"/>
        <v>22090407</v>
      </c>
      <c r="S31" s="89">
        <v>1</v>
      </c>
      <c r="T31" s="202">
        <v>3910</v>
      </c>
      <c r="U31" s="88">
        <v>0</v>
      </c>
      <c r="V31" s="88">
        <v>0</v>
      </c>
      <c r="W31" s="22" t="s">
        <v>65</v>
      </c>
      <c r="X31" s="8"/>
    </row>
    <row r="32" spans="2:24" ht="30" customHeight="1">
      <c r="B32" s="24">
        <v>41047</v>
      </c>
      <c r="C32" s="90" t="s">
        <v>66</v>
      </c>
      <c r="D32" s="91">
        <v>17</v>
      </c>
      <c r="E32" s="88">
        <v>96</v>
      </c>
      <c r="F32" s="91">
        <v>827490</v>
      </c>
      <c r="G32" s="91">
        <v>60</v>
      </c>
      <c r="H32" s="91">
        <v>1603331</v>
      </c>
      <c r="I32" s="91">
        <v>1163</v>
      </c>
      <c r="J32" s="91">
        <v>5638177</v>
      </c>
      <c r="K32" s="91">
        <v>12</v>
      </c>
      <c r="L32" s="208">
        <v>168510</v>
      </c>
      <c r="M32" s="209">
        <v>131</v>
      </c>
      <c r="N32" s="91">
        <v>1655524</v>
      </c>
      <c r="O32" s="91">
        <v>0</v>
      </c>
      <c r="P32" s="202">
        <v>0</v>
      </c>
      <c r="Q32" s="206">
        <f t="shared" si="3"/>
        <v>1462</v>
      </c>
      <c r="R32" s="207">
        <f t="shared" si="3"/>
        <v>9893032</v>
      </c>
      <c r="S32" s="256">
        <v>0</v>
      </c>
      <c r="T32" s="202">
        <v>0</v>
      </c>
      <c r="U32" s="88">
        <v>0</v>
      </c>
      <c r="V32" s="88">
        <v>0</v>
      </c>
      <c r="W32" s="26" t="s">
        <v>67</v>
      </c>
      <c r="X32" s="8"/>
    </row>
    <row r="33" spans="1:24" ht="30" customHeight="1">
      <c r="B33" s="8">
        <v>41301</v>
      </c>
      <c r="C33" s="27" t="s">
        <v>68</v>
      </c>
      <c r="D33" s="92">
        <v>0</v>
      </c>
      <c r="E33" s="92">
        <v>3</v>
      </c>
      <c r="F33" s="88">
        <v>34350</v>
      </c>
      <c r="G33" s="89">
        <v>20</v>
      </c>
      <c r="H33" s="88">
        <v>469816</v>
      </c>
      <c r="I33" s="88">
        <v>324</v>
      </c>
      <c r="J33" s="88">
        <v>1593319</v>
      </c>
      <c r="K33" s="88">
        <v>0</v>
      </c>
      <c r="L33" s="211">
        <v>0</v>
      </c>
      <c r="M33" s="212">
        <v>25</v>
      </c>
      <c r="N33" s="92">
        <v>159424</v>
      </c>
      <c r="O33" s="89">
        <v>0</v>
      </c>
      <c r="P33" s="213">
        <v>0</v>
      </c>
      <c r="Q33" s="214">
        <f t="shared" si="3"/>
        <v>372</v>
      </c>
      <c r="R33" s="215">
        <f t="shared" si="3"/>
        <v>2256909</v>
      </c>
      <c r="S33" s="89">
        <v>0</v>
      </c>
      <c r="T33" s="92">
        <v>0</v>
      </c>
      <c r="U33" s="92">
        <v>0</v>
      </c>
      <c r="V33" s="92">
        <v>0</v>
      </c>
      <c r="W33" s="11" t="s">
        <v>69</v>
      </c>
      <c r="X33" s="8"/>
    </row>
    <row r="34" spans="1:24" ht="30" customHeight="1">
      <c r="B34" s="8">
        <v>41302</v>
      </c>
      <c r="C34" s="23" t="s">
        <v>70</v>
      </c>
      <c r="D34" s="88">
        <v>0</v>
      </c>
      <c r="E34" s="88">
        <v>5</v>
      </c>
      <c r="F34" s="88">
        <v>42550</v>
      </c>
      <c r="G34" s="89">
        <v>20</v>
      </c>
      <c r="H34" s="88">
        <v>560566</v>
      </c>
      <c r="I34" s="88">
        <v>1083</v>
      </c>
      <c r="J34" s="88">
        <v>5245023</v>
      </c>
      <c r="K34" s="88">
        <v>0</v>
      </c>
      <c r="L34" s="193">
        <v>0</v>
      </c>
      <c r="M34" s="205">
        <v>71</v>
      </c>
      <c r="N34" s="89">
        <v>759674</v>
      </c>
      <c r="O34" s="89">
        <v>0</v>
      </c>
      <c r="P34" s="202">
        <v>0</v>
      </c>
      <c r="Q34" s="206">
        <f t="shared" si="3"/>
        <v>1179</v>
      </c>
      <c r="R34" s="207">
        <f t="shared" si="3"/>
        <v>6607813</v>
      </c>
      <c r="S34" s="89">
        <v>0</v>
      </c>
      <c r="T34" s="202">
        <v>0</v>
      </c>
      <c r="U34" s="88">
        <v>0</v>
      </c>
      <c r="V34" s="202">
        <v>0</v>
      </c>
      <c r="W34" s="11" t="s">
        <v>71</v>
      </c>
      <c r="X34" s="8"/>
    </row>
    <row r="35" spans="1:24" ht="30" customHeight="1" thickBot="1">
      <c r="A35" s="2"/>
      <c r="B35" s="28">
        <v>41303</v>
      </c>
      <c r="C35" s="64" t="s">
        <v>72</v>
      </c>
      <c r="D35" s="93">
        <v>0</v>
      </c>
      <c r="E35" s="93">
        <v>3</v>
      </c>
      <c r="F35" s="93">
        <v>25080</v>
      </c>
      <c r="G35" s="93">
        <v>84</v>
      </c>
      <c r="H35" s="93">
        <v>2445576</v>
      </c>
      <c r="I35" s="93">
        <v>2622</v>
      </c>
      <c r="J35" s="93">
        <v>14963936</v>
      </c>
      <c r="K35" s="93">
        <v>12</v>
      </c>
      <c r="L35" s="216">
        <v>555020</v>
      </c>
      <c r="M35" s="217">
        <v>70</v>
      </c>
      <c r="N35" s="93">
        <v>1056672</v>
      </c>
      <c r="O35" s="93">
        <v>0</v>
      </c>
      <c r="P35" s="218">
        <v>0</v>
      </c>
      <c r="Q35" s="219">
        <f t="shared" si="3"/>
        <v>2791</v>
      </c>
      <c r="R35" s="220">
        <f t="shared" si="3"/>
        <v>19046284</v>
      </c>
      <c r="S35" s="138">
        <v>0</v>
      </c>
      <c r="T35" s="93">
        <v>0</v>
      </c>
      <c r="U35" s="93">
        <v>0</v>
      </c>
      <c r="V35" s="93">
        <v>0</v>
      </c>
      <c r="W35" s="70" t="s">
        <v>73</v>
      </c>
      <c r="X35" s="8"/>
    </row>
    <row r="36" spans="1:24" ht="17.100000000000001" customHeight="1">
      <c r="W36" s="5"/>
    </row>
    <row r="37" spans="1:24" ht="17.100000000000001" customHeight="1">
      <c r="W37" s="5"/>
    </row>
    <row r="38" spans="1:24" ht="17.100000000000001" customHeight="1">
      <c r="W38" s="5"/>
    </row>
    <row r="39" spans="1:24" ht="17.100000000000001" customHeight="1">
      <c r="W39" s="5"/>
    </row>
    <row r="40" spans="1:24" ht="17.100000000000001" customHeight="1">
      <c r="W40" s="5"/>
    </row>
    <row r="41" spans="1:24" ht="17.100000000000001" customHeight="1">
      <c r="W41" s="5"/>
    </row>
    <row r="42" spans="1:24" ht="17.100000000000001" customHeight="1">
      <c r="W42" s="5"/>
    </row>
    <row r="43" spans="1:24" ht="17.100000000000001" customHeight="1">
      <c r="W43" s="5"/>
    </row>
    <row r="44" spans="1:24" ht="17.100000000000001" customHeight="1">
      <c r="W44" s="5"/>
    </row>
  </sheetData>
  <mergeCells count="15">
    <mergeCell ref="D2:L2"/>
    <mergeCell ref="M2:V2"/>
    <mergeCell ref="W2:W12"/>
    <mergeCell ref="D3:D4"/>
    <mergeCell ref="E3:L3"/>
    <mergeCell ref="M3:T3"/>
    <mergeCell ref="U3:V4"/>
    <mergeCell ref="E4:F4"/>
    <mergeCell ref="G4:H4"/>
    <mergeCell ref="I4:J4"/>
    <mergeCell ref="K4:L4"/>
    <mergeCell ref="M4:N4"/>
    <mergeCell ref="O4:P4"/>
    <mergeCell ref="Q4:R4"/>
    <mergeCell ref="S4:T4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colBreaks count="1" manualBreakCount="1">
    <brk id="12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7095D-31A5-403C-9B06-D1E2948C6484}">
  <sheetPr>
    <tabColor theme="4"/>
  </sheetPr>
  <dimension ref="B1:N44"/>
  <sheetViews>
    <sheetView showGridLines="0" view="pageBreakPreview" zoomScale="85" zoomScaleNormal="75" zoomScaleSheetLayoutView="85" workbookViewId="0">
      <pane xSplit="3" ySplit="12" topLeftCell="D13" activePane="bottomRight" state="frozen"/>
      <selection activeCell="D2" sqref="D2:O5"/>
      <selection pane="topRight" activeCell="D2" sqref="D2:O5"/>
      <selection pane="bottomLeft" activeCell="D2" sqref="D2:O5"/>
      <selection pane="bottomRight" activeCell="B4" sqref="B4"/>
    </sheetView>
  </sheetViews>
  <sheetFormatPr defaultColWidth="9.69921875" defaultRowHeight="17.100000000000001" customHeight="1" outlineLevelCol="1"/>
  <cols>
    <col min="1" max="1" width="0.69921875" style="5" customWidth="1"/>
    <col min="2" max="2" width="11.3984375" style="281" customWidth="1"/>
    <col min="3" max="3" width="9.59765625" style="281" customWidth="1"/>
    <col min="4" max="4" width="12.296875" style="333" customWidth="1"/>
    <col min="5" max="5" width="16.5" style="333" customWidth="1"/>
    <col min="6" max="6" width="16.796875" style="333" customWidth="1"/>
    <col min="7" max="7" width="16.09765625" style="333" customWidth="1"/>
    <col min="8" max="8" width="22" style="333" hidden="1" customWidth="1" outlineLevel="1"/>
    <col min="9" max="9" width="16.796875" style="333" customWidth="1" collapsed="1"/>
    <col min="10" max="13" width="16.796875" style="333" customWidth="1"/>
    <col min="14" max="14" width="5.09765625" style="282" customWidth="1"/>
    <col min="15" max="236" width="9.69921875" style="5" customWidth="1"/>
    <col min="237" max="256" width="9.69921875" style="5"/>
    <col min="257" max="257" width="0.69921875" style="5" customWidth="1"/>
    <col min="258" max="258" width="11.3984375" style="5" customWidth="1"/>
    <col min="259" max="259" width="9.59765625" style="5" customWidth="1"/>
    <col min="260" max="260" width="12.296875" style="5" customWidth="1"/>
    <col min="261" max="261" width="16.5" style="5" customWidth="1"/>
    <col min="262" max="262" width="16.796875" style="5" customWidth="1"/>
    <col min="263" max="263" width="16.09765625" style="5" customWidth="1"/>
    <col min="264" max="264" width="0" style="5" hidden="1" customWidth="1"/>
    <col min="265" max="265" width="16.796875" style="5" customWidth="1"/>
    <col min="266" max="266" width="5.09765625" style="5" customWidth="1"/>
    <col min="267" max="267" width="2.59765625" style="5" customWidth="1"/>
    <col min="268" max="512" width="9.69921875" style="5"/>
    <col min="513" max="513" width="0.69921875" style="5" customWidth="1"/>
    <col min="514" max="514" width="11.3984375" style="5" customWidth="1"/>
    <col min="515" max="515" width="9.59765625" style="5" customWidth="1"/>
    <col min="516" max="516" width="12.296875" style="5" customWidth="1"/>
    <col min="517" max="517" width="16.5" style="5" customWidth="1"/>
    <col min="518" max="518" width="16.796875" style="5" customWidth="1"/>
    <col min="519" max="519" width="16.09765625" style="5" customWidth="1"/>
    <col min="520" max="520" width="0" style="5" hidden="1" customWidth="1"/>
    <col min="521" max="521" width="16.796875" style="5" customWidth="1"/>
    <col min="522" max="522" width="5.09765625" style="5" customWidth="1"/>
    <col min="523" max="523" width="2.59765625" style="5" customWidth="1"/>
    <col min="524" max="768" width="9.69921875" style="5"/>
    <col min="769" max="769" width="0.69921875" style="5" customWidth="1"/>
    <col min="770" max="770" width="11.3984375" style="5" customWidth="1"/>
    <col min="771" max="771" width="9.59765625" style="5" customWidth="1"/>
    <col min="772" max="772" width="12.296875" style="5" customWidth="1"/>
    <col min="773" max="773" width="16.5" style="5" customWidth="1"/>
    <col min="774" max="774" width="16.796875" style="5" customWidth="1"/>
    <col min="775" max="775" width="16.09765625" style="5" customWidth="1"/>
    <col min="776" max="776" width="0" style="5" hidden="1" customWidth="1"/>
    <col min="777" max="777" width="16.796875" style="5" customWidth="1"/>
    <col min="778" max="778" width="5.09765625" style="5" customWidth="1"/>
    <col min="779" max="779" width="2.59765625" style="5" customWidth="1"/>
    <col min="780" max="1024" width="9.69921875" style="5"/>
    <col min="1025" max="1025" width="0.69921875" style="5" customWidth="1"/>
    <col min="1026" max="1026" width="11.3984375" style="5" customWidth="1"/>
    <col min="1027" max="1027" width="9.59765625" style="5" customWidth="1"/>
    <col min="1028" max="1028" width="12.296875" style="5" customWidth="1"/>
    <col min="1029" max="1029" width="16.5" style="5" customWidth="1"/>
    <col min="1030" max="1030" width="16.796875" style="5" customWidth="1"/>
    <col min="1031" max="1031" width="16.09765625" style="5" customWidth="1"/>
    <col min="1032" max="1032" width="0" style="5" hidden="1" customWidth="1"/>
    <col min="1033" max="1033" width="16.796875" style="5" customWidth="1"/>
    <col min="1034" max="1034" width="5.09765625" style="5" customWidth="1"/>
    <col min="1035" max="1035" width="2.59765625" style="5" customWidth="1"/>
    <col min="1036" max="1280" width="9.69921875" style="5"/>
    <col min="1281" max="1281" width="0.69921875" style="5" customWidth="1"/>
    <col min="1282" max="1282" width="11.3984375" style="5" customWidth="1"/>
    <col min="1283" max="1283" width="9.59765625" style="5" customWidth="1"/>
    <col min="1284" max="1284" width="12.296875" style="5" customWidth="1"/>
    <col min="1285" max="1285" width="16.5" style="5" customWidth="1"/>
    <col min="1286" max="1286" width="16.796875" style="5" customWidth="1"/>
    <col min="1287" max="1287" width="16.09765625" style="5" customWidth="1"/>
    <col min="1288" max="1288" width="0" style="5" hidden="1" customWidth="1"/>
    <col min="1289" max="1289" width="16.796875" style="5" customWidth="1"/>
    <col min="1290" max="1290" width="5.09765625" style="5" customWidth="1"/>
    <col min="1291" max="1291" width="2.59765625" style="5" customWidth="1"/>
    <col min="1292" max="1536" width="9.69921875" style="5"/>
    <col min="1537" max="1537" width="0.69921875" style="5" customWidth="1"/>
    <col min="1538" max="1538" width="11.3984375" style="5" customWidth="1"/>
    <col min="1539" max="1539" width="9.59765625" style="5" customWidth="1"/>
    <col min="1540" max="1540" width="12.296875" style="5" customWidth="1"/>
    <col min="1541" max="1541" width="16.5" style="5" customWidth="1"/>
    <col min="1542" max="1542" width="16.796875" style="5" customWidth="1"/>
    <col min="1543" max="1543" width="16.09765625" style="5" customWidth="1"/>
    <col min="1544" max="1544" width="0" style="5" hidden="1" customWidth="1"/>
    <col min="1545" max="1545" width="16.796875" style="5" customWidth="1"/>
    <col min="1546" max="1546" width="5.09765625" style="5" customWidth="1"/>
    <col min="1547" max="1547" width="2.59765625" style="5" customWidth="1"/>
    <col min="1548" max="1792" width="9.69921875" style="5"/>
    <col min="1793" max="1793" width="0.69921875" style="5" customWidth="1"/>
    <col min="1794" max="1794" width="11.3984375" style="5" customWidth="1"/>
    <col min="1795" max="1795" width="9.59765625" style="5" customWidth="1"/>
    <col min="1796" max="1796" width="12.296875" style="5" customWidth="1"/>
    <col min="1797" max="1797" width="16.5" style="5" customWidth="1"/>
    <col min="1798" max="1798" width="16.796875" style="5" customWidth="1"/>
    <col min="1799" max="1799" width="16.09765625" style="5" customWidth="1"/>
    <col min="1800" max="1800" width="0" style="5" hidden="1" customWidth="1"/>
    <col min="1801" max="1801" width="16.796875" style="5" customWidth="1"/>
    <col min="1802" max="1802" width="5.09765625" style="5" customWidth="1"/>
    <col min="1803" max="1803" width="2.59765625" style="5" customWidth="1"/>
    <col min="1804" max="2048" width="9.69921875" style="5"/>
    <col min="2049" max="2049" width="0.69921875" style="5" customWidth="1"/>
    <col min="2050" max="2050" width="11.3984375" style="5" customWidth="1"/>
    <col min="2051" max="2051" width="9.59765625" style="5" customWidth="1"/>
    <col min="2052" max="2052" width="12.296875" style="5" customWidth="1"/>
    <col min="2053" max="2053" width="16.5" style="5" customWidth="1"/>
    <col min="2054" max="2054" width="16.796875" style="5" customWidth="1"/>
    <col min="2055" max="2055" width="16.09765625" style="5" customWidth="1"/>
    <col min="2056" max="2056" width="0" style="5" hidden="1" customWidth="1"/>
    <col min="2057" max="2057" width="16.796875" style="5" customWidth="1"/>
    <col min="2058" max="2058" width="5.09765625" style="5" customWidth="1"/>
    <col min="2059" max="2059" width="2.59765625" style="5" customWidth="1"/>
    <col min="2060" max="2304" width="9.69921875" style="5"/>
    <col min="2305" max="2305" width="0.69921875" style="5" customWidth="1"/>
    <col min="2306" max="2306" width="11.3984375" style="5" customWidth="1"/>
    <col min="2307" max="2307" width="9.59765625" style="5" customWidth="1"/>
    <col min="2308" max="2308" width="12.296875" style="5" customWidth="1"/>
    <col min="2309" max="2309" width="16.5" style="5" customWidth="1"/>
    <col min="2310" max="2310" width="16.796875" style="5" customWidth="1"/>
    <col min="2311" max="2311" width="16.09765625" style="5" customWidth="1"/>
    <col min="2312" max="2312" width="0" style="5" hidden="1" customWidth="1"/>
    <col min="2313" max="2313" width="16.796875" style="5" customWidth="1"/>
    <col min="2314" max="2314" width="5.09765625" style="5" customWidth="1"/>
    <col min="2315" max="2315" width="2.59765625" style="5" customWidth="1"/>
    <col min="2316" max="2560" width="9.69921875" style="5"/>
    <col min="2561" max="2561" width="0.69921875" style="5" customWidth="1"/>
    <col min="2562" max="2562" width="11.3984375" style="5" customWidth="1"/>
    <col min="2563" max="2563" width="9.59765625" style="5" customWidth="1"/>
    <col min="2564" max="2564" width="12.296875" style="5" customWidth="1"/>
    <col min="2565" max="2565" width="16.5" style="5" customWidth="1"/>
    <col min="2566" max="2566" width="16.796875" style="5" customWidth="1"/>
    <col min="2567" max="2567" width="16.09765625" style="5" customWidth="1"/>
    <col min="2568" max="2568" width="0" style="5" hidden="1" customWidth="1"/>
    <col min="2569" max="2569" width="16.796875" style="5" customWidth="1"/>
    <col min="2570" max="2570" width="5.09765625" style="5" customWidth="1"/>
    <col min="2571" max="2571" width="2.59765625" style="5" customWidth="1"/>
    <col min="2572" max="2816" width="9.69921875" style="5"/>
    <col min="2817" max="2817" width="0.69921875" style="5" customWidth="1"/>
    <col min="2818" max="2818" width="11.3984375" style="5" customWidth="1"/>
    <col min="2819" max="2819" width="9.59765625" style="5" customWidth="1"/>
    <col min="2820" max="2820" width="12.296875" style="5" customWidth="1"/>
    <col min="2821" max="2821" width="16.5" style="5" customWidth="1"/>
    <col min="2822" max="2822" width="16.796875" style="5" customWidth="1"/>
    <col min="2823" max="2823" width="16.09765625" style="5" customWidth="1"/>
    <col min="2824" max="2824" width="0" style="5" hidden="1" customWidth="1"/>
    <col min="2825" max="2825" width="16.796875" style="5" customWidth="1"/>
    <col min="2826" max="2826" width="5.09765625" style="5" customWidth="1"/>
    <col min="2827" max="2827" width="2.59765625" style="5" customWidth="1"/>
    <col min="2828" max="3072" width="9.69921875" style="5"/>
    <col min="3073" max="3073" width="0.69921875" style="5" customWidth="1"/>
    <col min="3074" max="3074" width="11.3984375" style="5" customWidth="1"/>
    <col min="3075" max="3075" width="9.59765625" style="5" customWidth="1"/>
    <col min="3076" max="3076" width="12.296875" style="5" customWidth="1"/>
    <col min="3077" max="3077" width="16.5" style="5" customWidth="1"/>
    <col min="3078" max="3078" width="16.796875" style="5" customWidth="1"/>
    <col min="3079" max="3079" width="16.09765625" style="5" customWidth="1"/>
    <col min="3080" max="3080" width="0" style="5" hidden="1" customWidth="1"/>
    <col min="3081" max="3081" width="16.796875" style="5" customWidth="1"/>
    <col min="3082" max="3082" width="5.09765625" style="5" customWidth="1"/>
    <col min="3083" max="3083" width="2.59765625" style="5" customWidth="1"/>
    <col min="3084" max="3328" width="9.69921875" style="5"/>
    <col min="3329" max="3329" width="0.69921875" style="5" customWidth="1"/>
    <col min="3330" max="3330" width="11.3984375" style="5" customWidth="1"/>
    <col min="3331" max="3331" width="9.59765625" style="5" customWidth="1"/>
    <col min="3332" max="3332" width="12.296875" style="5" customWidth="1"/>
    <col min="3333" max="3333" width="16.5" style="5" customWidth="1"/>
    <col min="3334" max="3334" width="16.796875" style="5" customWidth="1"/>
    <col min="3335" max="3335" width="16.09765625" style="5" customWidth="1"/>
    <col min="3336" max="3336" width="0" style="5" hidden="1" customWidth="1"/>
    <col min="3337" max="3337" width="16.796875" style="5" customWidth="1"/>
    <col min="3338" max="3338" width="5.09765625" style="5" customWidth="1"/>
    <col min="3339" max="3339" width="2.59765625" style="5" customWidth="1"/>
    <col min="3340" max="3584" width="9.69921875" style="5"/>
    <col min="3585" max="3585" width="0.69921875" style="5" customWidth="1"/>
    <col min="3586" max="3586" width="11.3984375" style="5" customWidth="1"/>
    <col min="3587" max="3587" width="9.59765625" style="5" customWidth="1"/>
    <col min="3588" max="3588" width="12.296875" style="5" customWidth="1"/>
    <col min="3589" max="3589" width="16.5" style="5" customWidth="1"/>
    <col min="3590" max="3590" width="16.796875" style="5" customWidth="1"/>
    <col min="3591" max="3591" width="16.09765625" style="5" customWidth="1"/>
    <col min="3592" max="3592" width="0" style="5" hidden="1" customWidth="1"/>
    <col min="3593" max="3593" width="16.796875" style="5" customWidth="1"/>
    <col min="3594" max="3594" width="5.09765625" style="5" customWidth="1"/>
    <col min="3595" max="3595" width="2.59765625" style="5" customWidth="1"/>
    <col min="3596" max="3840" width="9.69921875" style="5"/>
    <col min="3841" max="3841" width="0.69921875" style="5" customWidth="1"/>
    <col min="3842" max="3842" width="11.3984375" style="5" customWidth="1"/>
    <col min="3843" max="3843" width="9.59765625" style="5" customWidth="1"/>
    <col min="3844" max="3844" width="12.296875" style="5" customWidth="1"/>
    <col min="3845" max="3845" width="16.5" style="5" customWidth="1"/>
    <col min="3846" max="3846" width="16.796875" style="5" customWidth="1"/>
    <col min="3847" max="3847" width="16.09765625" style="5" customWidth="1"/>
    <col min="3848" max="3848" width="0" style="5" hidden="1" customWidth="1"/>
    <col min="3849" max="3849" width="16.796875" style="5" customWidth="1"/>
    <col min="3850" max="3850" width="5.09765625" style="5" customWidth="1"/>
    <col min="3851" max="3851" width="2.59765625" style="5" customWidth="1"/>
    <col min="3852" max="4096" width="9.69921875" style="5"/>
    <col min="4097" max="4097" width="0.69921875" style="5" customWidth="1"/>
    <col min="4098" max="4098" width="11.3984375" style="5" customWidth="1"/>
    <col min="4099" max="4099" width="9.59765625" style="5" customWidth="1"/>
    <col min="4100" max="4100" width="12.296875" style="5" customWidth="1"/>
    <col min="4101" max="4101" width="16.5" style="5" customWidth="1"/>
    <col min="4102" max="4102" width="16.796875" style="5" customWidth="1"/>
    <col min="4103" max="4103" width="16.09765625" style="5" customWidth="1"/>
    <col min="4104" max="4104" width="0" style="5" hidden="1" customWidth="1"/>
    <col min="4105" max="4105" width="16.796875" style="5" customWidth="1"/>
    <col min="4106" max="4106" width="5.09765625" style="5" customWidth="1"/>
    <col min="4107" max="4107" width="2.59765625" style="5" customWidth="1"/>
    <col min="4108" max="4352" width="9.69921875" style="5"/>
    <col min="4353" max="4353" width="0.69921875" style="5" customWidth="1"/>
    <col min="4354" max="4354" width="11.3984375" style="5" customWidth="1"/>
    <col min="4355" max="4355" width="9.59765625" style="5" customWidth="1"/>
    <col min="4356" max="4356" width="12.296875" style="5" customWidth="1"/>
    <col min="4357" max="4357" width="16.5" style="5" customWidth="1"/>
    <col min="4358" max="4358" width="16.796875" style="5" customWidth="1"/>
    <col min="4359" max="4359" width="16.09765625" style="5" customWidth="1"/>
    <col min="4360" max="4360" width="0" style="5" hidden="1" customWidth="1"/>
    <col min="4361" max="4361" width="16.796875" style="5" customWidth="1"/>
    <col min="4362" max="4362" width="5.09765625" style="5" customWidth="1"/>
    <col min="4363" max="4363" width="2.59765625" style="5" customWidth="1"/>
    <col min="4364" max="4608" width="9.69921875" style="5"/>
    <col min="4609" max="4609" width="0.69921875" style="5" customWidth="1"/>
    <col min="4610" max="4610" width="11.3984375" style="5" customWidth="1"/>
    <col min="4611" max="4611" width="9.59765625" style="5" customWidth="1"/>
    <col min="4612" max="4612" width="12.296875" style="5" customWidth="1"/>
    <col min="4613" max="4613" width="16.5" style="5" customWidth="1"/>
    <col min="4614" max="4614" width="16.796875" style="5" customWidth="1"/>
    <col min="4615" max="4615" width="16.09765625" style="5" customWidth="1"/>
    <col min="4616" max="4616" width="0" style="5" hidden="1" customWidth="1"/>
    <col min="4617" max="4617" width="16.796875" style="5" customWidth="1"/>
    <col min="4618" max="4618" width="5.09765625" style="5" customWidth="1"/>
    <col min="4619" max="4619" width="2.59765625" style="5" customWidth="1"/>
    <col min="4620" max="4864" width="9.69921875" style="5"/>
    <col min="4865" max="4865" width="0.69921875" style="5" customWidth="1"/>
    <col min="4866" max="4866" width="11.3984375" style="5" customWidth="1"/>
    <col min="4867" max="4867" width="9.59765625" style="5" customWidth="1"/>
    <col min="4868" max="4868" width="12.296875" style="5" customWidth="1"/>
    <col min="4869" max="4869" width="16.5" style="5" customWidth="1"/>
    <col min="4870" max="4870" width="16.796875" style="5" customWidth="1"/>
    <col min="4871" max="4871" width="16.09765625" style="5" customWidth="1"/>
    <col min="4872" max="4872" width="0" style="5" hidden="1" customWidth="1"/>
    <col min="4873" max="4873" width="16.796875" style="5" customWidth="1"/>
    <col min="4874" max="4874" width="5.09765625" style="5" customWidth="1"/>
    <col min="4875" max="4875" width="2.59765625" style="5" customWidth="1"/>
    <col min="4876" max="5120" width="9.69921875" style="5"/>
    <col min="5121" max="5121" width="0.69921875" style="5" customWidth="1"/>
    <col min="5122" max="5122" width="11.3984375" style="5" customWidth="1"/>
    <col min="5123" max="5123" width="9.59765625" style="5" customWidth="1"/>
    <col min="5124" max="5124" width="12.296875" style="5" customWidth="1"/>
    <col min="5125" max="5125" width="16.5" style="5" customWidth="1"/>
    <col min="5126" max="5126" width="16.796875" style="5" customWidth="1"/>
    <col min="5127" max="5127" width="16.09765625" style="5" customWidth="1"/>
    <col min="5128" max="5128" width="0" style="5" hidden="1" customWidth="1"/>
    <col min="5129" max="5129" width="16.796875" style="5" customWidth="1"/>
    <col min="5130" max="5130" width="5.09765625" style="5" customWidth="1"/>
    <col min="5131" max="5131" width="2.59765625" style="5" customWidth="1"/>
    <col min="5132" max="5376" width="9.69921875" style="5"/>
    <col min="5377" max="5377" width="0.69921875" style="5" customWidth="1"/>
    <col min="5378" max="5378" width="11.3984375" style="5" customWidth="1"/>
    <col min="5379" max="5379" width="9.59765625" style="5" customWidth="1"/>
    <col min="5380" max="5380" width="12.296875" style="5" customWidth="1"/>
    <col min="5381" max="5381" width="16.5" style="5" customWidth="1"/>
    <col min="5382" max="5382" width="16.796875" style="5" customWidth="1"/>
    <col min="5383" max="5383" width="16.09765625" style="5" customWidth="1"/>
    <col min="5384" max="5384" width="0" style="5" hidden="1" customWidth="1"/>
    <col min="5385" max="5385" width="16.796875" style="5" customWidth="1"/>
    <col min="5386" max="5386" width="5.09765625" style="5" customWidth="1"/>
    <col min="5387" max="5387" width="2.59765625" style="5" customWidth="1"/>
    <col min="5388" max="5632" width="9.69921875" style="5"/>
    <col min="5633" max="5633" width="0.69921875" style="5" customWidth="1"/>
    <col min="5634" max="5634" width="11.3984375" style="5" customWidth="1"/>
    <col min="5635" max="5635" width="9.59765625" style="5" customWidth="1"/>
    <col min="5636" max="5636" width="12.296875" style="5" customWidth="1"/>
    <col min="5637" max="5637" width="16.5" style="5" customWidth="1"/>
    <col min="5638" max="5638" width="16.796875" style="5" customWidth="1"/>
    <col min="5639" max="5639" width="16.09765625" style="5" customWidth="1"/>
    <col min="5640" max="5640" width="0" style="5" hidden="1" customWidth="1"/>
    <col min="5641" max="5641" width="16.796875" style="5" customWidth="1"/>
    <col min="5642" max="5642" width="5.09765625" style="5" customWidth="1"/>
    <col min="5643" max="5643" width="2.59765625" style="5" customWidth="1"/>
    <col min="5644" max="5888" width="9.69921875" style="5"/>
    <col min="5889" max="5889" width="0.69921875" style="5" customWidth="1"/>
    <col min="5890" max="5890" width="11.3984375" style="5" customWidth="1"/>
    <col min="5891" max="5891" width="9.59765625" style="5" customWidth="1"/>
    <col min="5892" max="5892" width="12.296875" style="5" customWidth="1"/>
    <col min="5893" max="5893" width="16.5" style="5" customWidth="1"/>
    <col min="5894" max="5894" width="16.796875" style="5" customWidth="1"/>
    <col min="5895" max="5895" width="16.09765625" style="5" customWidth="1"/>
    <col min="5896" max="5896" width="0" style="5" hidden="1" customWidth="1"/>
    <col min="5897" max="5897" width="16.796875" style="5" customWidth="1"/>
    <col min="5898" max="5898" width="5.09765625" style="5" customWidth="1"/>
    <col min="5899" max="5899" width="2.59765625" style="5" customWidth="1"/>
    <col min="5900" max="6144" width="9.69921875" style="5"/>
    <col min="6145" max="6145" width="0.69921875" style="5" customWidth="1"/>
    <col min="6146" max="6146" width="11.3984375" style="5" customWidth="1"/>
    <col min="6147" max="6147" width="9.59765625" style="5" customWidth="1"/>
    <col min="6148" max="6148" width="12.296875" style="5" customWidth="1"/>
    <col min="6149" max="6149" width="16.5" style="5" customWidth="1"/>
    <col min="6150" max="6150" width="16.796875" style="5" customWidth="1"/>
    <col min="6151" max="6151" width="16.09765625" style="5" customWidth="1"/>
    <col min="6152" max="6152" width="0" style="5" hidden="1" customWidth="1"/>
    <col min="6153" max="6153" width="16.796875" style="5" customWidth="1"/>
    <col min="6154" max="6154" width="5.09765625" style="5" customWidth="1"/>
    <col min="6155" max="6155" width="2.59765625" style="5" customWidth="1"/>
    <col min="6156" max="6400" width="9.69921875" style="5"/>
    <col min="6401" max="6401" width="0.69921875" style="5" customWidth="1"/>
    <col min="6402" max="6402" width="11.3984375" style="5" customWidth="1"/>
    <col min="6403" max="6403" width="9.59765625" style="5" customWidth="1"/>
    <col min="6404" max="6404" width="12.296875" style="5" customWidth="1"/>
    <col min="6405" max="6405" width="16.5" style="5" customWidth="1"/>
    <col min="6406" max="6406" width="16.796875" style="5" customWidth="1"/>
    <col min="6407" max="6407" width="16.09765625" style="5" customWidth="1"/>
    <col min="6408" max="6408" width="0" style="5" hidden="1" customWidth="1"/>
    <col min="6409" max="6409" width="16.796875" style="5" customWidth="1"/>
    <col min="6410" max="6410" width="5.09765625" style="5" customWidth="1"/>
    <col min="6411" max="6411" width="2.59765625" style="5" customWidth="1"/>
    <col min="6412" max="6656" width="9.69921875" style="5"/>
    <col min="6657" max="6657" width="0.69921875" style="5" customWidth="1"/>
    <col min="6658" max="6658" width="11.3984375" style="5" customWidth="1"/>
    <col min="6659" max="6659" width="9.59765625" style="5" customWidth="1"/>
    <col min="6660" max="6660" width="12.296875" style="5" customWidth="1"/>
    <col min="6661" max="6661" width="16.5" style="5" customWidth="1"/>
    <col min="6662" max="6662" width="16.796875" style="5" customWidth="1"/>
    <col min="6663" max="6663" width="16.09765625" style="5" customWidth="1"/>
    <col min="6664" max="6664" width="0" style="5" hidden="1" customWidth="1"/>
    <col min="6665" max="6665" width="16.796875" style="5" customWidth="1"/>
    <col min="6666" max="6666" width="5.09765625" style="5" customWidth="1"/>
    <col min="6667" max="6667" width="2.59765625" style="5" customWidth="1"/>
    <col min="6668" max="6912" width="9.69921875" style="5"/>
    <col min="6913" max="6913" width="0.69921875" style="5" customWidth="1"/>
    <col min="6914" max="6914" width="11.3984375" style="5" customWidth="1"/>
    <col min="6915" max="6915" width="9.59765625" style="5" customWidth="1"/>
    <col min="6916" max="6916" width="12.296875" style="5" customWidth="1"/>
    <col min="6917" max="6917" width="16.5" style="5" customWidth="1"/>
    <col min="6918" max="6918" width="16.796875" style="5" customWidth="1"/>
    <col min="6919" max="6919" width="16.09765625" style="5" customWidth="1"/>
    <col min="6920" max="6920" width="0" style="5" hidden="1" customWidth="1"/>
    <col min="6921" max="6921" width="16.796875" style="5" customWidth="1"/>
    <col min="6922" max="6922" width="5.09765625" style="5" customWidth="1"/>
    <col min="6923" max="6923" width="2.59765625" style="5" customWidth="1"/>
    <col min="6924" max="7168" width="9.69921875" style="5"/>
    <col min="7169" max="7169" width="0.69921875" style="5" customWidth="1"/>
    <col min="7170" max="7170" width="11.3984375" style="5" customWidth="1"/>
    <col min="7171" max="7171" width="9.59765625" style="5" customWidth="1"/>
    <col min="7172" max="7172" width="12.296875" style="5" customWidth="1"/>
    <col min="7173" max="7173" width="16.5" style="5" customWidth="1"/>
    <col min="7174" max="7174" width="16.796875" style="5" customWidth="1"/>
    <col min="7175" max="7175" width="16.09765625" style="5" customWidth="1"/>
    <col min="7176" max="7176" width="0" style="5" hidden="1" customWidth="1"/>
    <col min="7177" max="7177" width="16.796875" style="5" customWidth="1"/>
    <col min="7178" max="7178" width="5.09765625" style="5" customWidth="1"/>
    <col min="7179" max="7179" width="2.59765625" style="5" customWidth="1"/>
    <col min="7180" max="7424" width="9.69921875" style="5"/>
    <col min="7425" max="7425" width="0.69921875" style="5" customWidth="1"/>
    <col min="7426" max="7426" width="11.3984375" style="5" customWidth="1"/>
    <col min="7427" max="7427" width="9.59765625" style="5" customWidth="1"/>
    <col min="7428" max="7428" width="12.296875" style="5" customWidth="1"/>
    <col min="7429" max="7429" width="16.5" style="5" customWidth="1"/>
    <col min="7430" max="7430" width="16.796875" style="5" customWidth="1"/>
    <col min="7431" max="7431" width="16.09765625" style="5" customWidth="1"/>
    <col min="7432" max="7432" width="0" style="5" hidden="1" customWidth="1"/>
    <col min="7433" max="7433" width="16.796875" style="5" customWidth="1"/>
    <col min="7434" max="7434" width="5.09765625" style="5" customWidth="1"/>
    <col min="7435" max="7435" width="2.59765625" style="5" customWidth="1"/>
    <col min="7436" max="7680" width="9.69921875" style="5"/>
    <col min="7681" max="7681" width="0.69921875" style="5" customWidth="1"/>
    <col min="7682" max="7682" width="11.3984375" style="5" customWidth="1"/>
    <col min="7683" max="7683" width="9.59765625" style="5" customWidth="1"/>
    <col min="7684" max="7684" width="12.296875" style="5" customWidth="1"/>
    <col min="7685" max="7685" width="16.5" style="5" customWidth="1"/>
    <col min="7686" max="7686" width="16.796875" style="5" customWidth="1"/>
    <col min="7687" max="7687" width="16.09765625" style="5" customWidth="1"/>
    <col min="7688" max="7688" width="0" style="5" hidden="1" customWidth="1"/>
    <col min="7689" max="7689" width="16.796875" style="5" customWidth="1"/>
    <col min="7690" max="7690" width="5.09765625" style="5" customWidth="1"/>
    <col min="7691" max="7691" width="2.59765625" style="5" customWidth="1"/>
    <col min="7692" max="7936" width="9.69921875" style="5"/>
    <col min="7937" max="7937" width="0.69921875" style="5" customWidth="1"/>
    <col min="7938" max="7938" width="11.3984375" style="5" customWidth="1"/>
    <col min="7939" max="7939" width="9.59765625" style="5" customWidth="1"/>
    <col min="7940" max="7940" width="12.296875" style="5" customWidth="1"/>
    <col min="7941" max="7941" width="16.5" style="5" customWidth="1"/>
    <col min="7942" max="7942" width="16.796875" style="5" customWidth="1"/>
    <col min="7943" max="7943" width="16.09765625" style="5" customWidth="1"/>
    <col min="7944" max="7944" width="0" style="5" hidden="1" customWidth="1"/>
    <col min="7945" max="7945" width="16.796875" style="5" customWidth="1"/>
    <col min="7946" max="7946" width="5.09765625" style="5" customWidth="1"/>
    <col min="7947" max="7947" width="2.59765625" style="5" customWidth="1"/>
    <col min="7948" max="8192" width="9.69921875" style="5"/>
    <col min="8193" max="8193" width="0.69921875" style="5" customWidth="1"/>
    <col min="8194" max="8194" width="11.3984375" style="5" customWidth="1"/>
    <col min="8195" max="8195" width="9.59765625" style="5" customWidth="1"/>
    <col min="8196" max="8196" width="12.296875" style="5" customWidth="1"/>
    <col min="8197" max="8197" width="16.5" style="5" customWidth="1"/>
    <col min="8198" max="8198" width="16.796875" style="5" customWidth="1"/>
    <col min="8199" max="8199" width="16.09765625" style="5" customWidth="1"/>
    <col min="8200" max="8200" width="0" style="5" hidden="1" customWidth="1"/>
    <col min="8201" max="8201" width="16.796875" style="5" customWidth="1"/>
    <col min="8202" max="8202" width="5.09765625" style="5" customWidth="1"/>
    <col min="8203" max="8203" width="2.59765625" style="5" customWidth="1"/>
    <col min="8204" max="8448" width="9.69921875" style="5"/>
    <col min="8449" max="8449" width="0.69921875" style="5" customWidth="1"/>
    <col min="8450" max="8450" width="11.3984375" style="5" customWidth="1"/>
    <col min="8451" max="8451" width="9.59765625" style="5" customWidth="1"/>
    <col min="8452" max="8452" width="12.296875" style="5" customWidth="1"/>
    <col min="8453" max="8453" width="16.5" style="5" customWidth="1"/>
    <col min="8454" max="8454" width="16.796875" style="5" customWidth="1"/>
    <col min="8455" max="8455" width="16.09765625" style="5" customWidth="1"/>
    <col min="8456" max="8456" width="0" style="5" hidden="1" customWidth="1"/>
    <col min="8457" max="8457" width="16.796875" style="5" customWidth="1"/>
    <col min="8458" max="8458" width="5.09765625" style="5" customWidth="1"/>
    <col min="8459" max="8459" width="2.59765625" style="5" customWidth="1"/>
    <col min="8460" max="8704" width="9.69921875" style="5"/>
    <col min="8705" max="8705" width="0.69921875" style="5" customWidth="1"/>
    <col min="8706" max="8706" width="11.3984375" style="5" customWidth="1"/>
    <col min="8707" max="8707" width="9.59765625" style="5" customWidth="1"/>
    <col min="8708" max="8708" width="12.296875" style="5" customWidth="1"/>
    <col min="8709" max="8709" width="16.5" style="5" customWidth="1"/>
    <col min="8710" max="8710" width="16.796875" style="5" customWidth="1"/>
    <col min="8711" max="8711" width="16.09765625" style="5" customWidth="1"/>
    <col min="8712" max="8712" width="0" style="5" hidden="1" customWidth="1"/>
    <col min="8713" max="8713" width="16.796875" style="5" customWidth="1"/>
    <col min="8714" max="8714" width="5.09765625" style="5" customWidth="1"/>
    <col min="8715" max="8715" width="2.59765625" style="5" customWidth="1"/>
    <col min="8716" max="8960" width="9.69921875" style="5"/>
    <col min="8961" max="8961" width="0.69921875" style="5" customWidth="1"/>
    <col min="8962" max="8962" width="11.3984375" style="5" customWidth="1"/>
    <col min="8963" max="8963" width="9.59765625" style="5" customWidth="1"/>
    <col min="8964" max="8964" width="12.296875" style="5" customWidth="1"/>
    <col min="8965" max="8965" width="16.5" style="5" customWidth="1"/>
    <col min="8966" max="8966" width="16.796875" style="5" customWidth="1"/>
    <col min="8967" max="8967" width="16.09765625" style="5" customWidth="1"/>
    <col min="8968" max="8968" width="0" style="5" hidden="1" customWidth="1"/>
    <col min="8969" max="8969" width="16.796875" style="5" customWidth="1"/>
    <col min="8970" max="8970" width="5.09765625" style="5" customWidth="1"/>
    <col min="8971" max="8971" width="2.59765625" style="5" customWidth="1"/>
    <col min="8972" max="9216" width="9.69921875" style="5"/>
    <col min="9217" max="9217" width="0.69921875" style="5" customWidth="1"/>
    <col min="9218" max="9218" width="11.3984375" style="5" customWidth="1"/>
    <col min="9219" max="9219" width="9.59765625" style="5" customWidth="1"/>
    <col min="9220" max="9220" width="12.296875" style="5" customWidth="1"/>
    <col min="9221" max="9221" width="16.5" style="5" customWidth="1"/>
    <col min="9222" max="9222" width="16.796875" style="5" customWidth="1"/>
    <col min="9223" max="9223" width="16.09765625" style="5" customWidth="1"/>
    <col min="9224" max="9224" width="0" style="5" hidden="1" customWidth="1"/>
    <col min="9225" max="9225" width="16.796875" style="5" customWidth="1"/>
    <col min="9226" max="9226" width="5.09765625" style="5" customWidth="1"/>
    <col min="9227" max="9227" width="2.59765625" style="5" customWidth="1"/>
    <col min="9228" max="9472" width="9.69921875" style="5"/>
    <col min="9473" max="9473" width="0.69921875" style="5" customWidth="1"/>
    <col min="9474" max="9474" width="11.3984375" style="5" customWidth="1"/>
    <col min="9475" max="9475" width="9.59765625" style="5" customWidth="1"/>
    <col min="9476" max="9476" width="12.296875" style="5" customWidth="1"/>
    <col min="9477" max="9477" width="16.5" style="5" customWidth="1"/>
    <col min="9478" max="9478" width="16.796875" style="5" customWidth="1"/>
    <col min="9479" max="9479" width="16.09765625" style="5" customWidth="1"/>
    <col min="9480" max="9480" width="0" style="5" hidden="1" customWidth="1"/>
    <col min="9481" max="9481" width="16.796875" style="5" customWidth="1"/>
    <col min="9482" max="9482" width="5.09765625" style="5" customWidth="1"/>
    <col min="9483" max="9483" width="2.59765625" style="5" customWidth="1"/>
    <col min="9484" max="9728" width="9.69921875" style="5"/>
    <col min="9729" max="9729" width="0.69921875" style="5" customWidth="1"/>
    <col min="9730" max="9730" width="11.3984375" style="5" customWidth="1"/>
    <col min="9731" max="9731" width="9.59765625" style="5" customWidth="1"/>
    <col min="9732" max="9732" width="12.296875" style="5" customWidth="1"/>
    <col min="9733" max="9733" width="16.5" style="5" customWidth="1"/>
    <col min="9734" max="9734" width="16.796875" style="5" customWidth="1"/>
    <col min="9735" max="9735" width="16.09765625" style="5" customWidth="1"/>
    <col min="9736" max="9736" width="0" style="5" hidden="1" customWidth="1"/>
    <col min="9737" max="9737" width="16.796875" style="5" customWidth="1"/>
    <col min="9738" max="9738" width="5.09765625" style="5" customWidth="1"/>
    <col min="9739" max="9739" width="2.59765625" style="5" customWidth="1"/>
    <col min="9740" max="9984" width="9.69921875" style="5"/>
    <col min="9985" max="9985" width="0.69921875" style="5" customWidth="1"/>
    <col min="9986" max="9986" width="11.3984375" style="5" customWidth="1"/>
    <col min="9987" max="9987" width="9.59765625" style="5" customWidth="1"/>
    <col min="9988" max="9988" width="12.296875" style="5" customWidth="1"/>
    <col min="9989" max="9989" width="16.5" style="5" customWidth="1"/>
    <col min="9990" max="9990" width="16.796875" style="5" customWidth="1"/>
    <col min="9991" max="9991" width="16.09765625" style="5" customWidth="1"/>
    <col min="9992" max="9992" width="0" style="5" hidden="1" customWidth="1"/>
    <col min="9993" max="9993" width="16.796875" style="5" customWidth="1"/>
    <col min="9994" max="9994" width="5.09765625" style="5" customWidth="1"/>
    <col min="9995" max="9995" width="2.59765625" style="5" customWidth="1"/>
    <col min="9996" max="10240" width="9.69921875" style="5"/>
    <col min="10241" max="10241" width="0.69921875" style="5" customWidth="1"/>
    <col min="10242" max="10242" width="11.3984375" style="5" customWidth="1"/>
    <col min="10243" max="10243" width="9.59765625" style="5" customWidth="1"/>
    <col min="10244" max="10244" width="12.296875" style="5" customWidth="1"/>
    <col min="10245" max="10245" width="16.5" style="5" customWidth="1"/>
    <col min="10246" max="10246" width="16.796875" style="5" customWidth="1"/>
    <col min="10247" max="10247" width="16.09765625" style="5" customWidth="1"/>
    <col min="10248" max="10248" width="0" style="5" hidden="1" customWidth="1"/>
    <col min="10249" max="10249" width="16.796875" style="5" customWidth="1"/>
    <col min="10250" max="10250" width="5.09765625" style="5" customWidth="1"/>
    <col min="10251" max="10251" width="2.59765625" style="5" customWidth="1"/>
    <col min="10252" max="10496" width="9.69921875" style="5"/>
    <col min="10497" max="10497" width="0.69921875" style="5" customWidth="1"/>
    <col min="10498" max="10498" width="11.3984375" style="5" customWidth="1"/>
    <col min="10499" max="10499" width="9.59765625" style="5" customWidth="1"/>
    <col min="10500" max="10500" width="12.296875" style="5" customWidth="1"/>
    <col min="10501" max="10501" width="16.5" style="5" customWidth="1"/>
    <col min="10502" max="10502" width="16.796875" style="5" customWidth="1"/>
    <col min="10503" max="10503" width="16.09765625" style="5" customWidth="1"/>
    <col min="10504" max="10504" width="0" style="5" hidden="1" customWidth="1"/>
    <col min="10505" max="10505" width="16.796875" style="5" customWidth="1"/>
    <col min="10506" max="10506" width="5.09765625" style="5" customWidth="1"/>
    <col min="10507" max="10507" width="2.59765625" style="5" customWidth="1"/>
    <col min="10508" max="10752" width="9.69921875" style="5"/>
    <col min="10753" max="10753" width="0.69921875" style="5" customWidth="1"/>
    <col min="10754" max="10754" width="11.3984375" style="5" customWidth="1"/>
    <col min="10755" max="10755" width="9.59765625" style="5" customWidth="1"/>
    <col min="10756" max="10756" width="12.296875" style="5" customWidth="1"/>
    <col min="10757" max="10757" width="16.5" style="5" customWidth="1"/>
    <col min="10758" max="10758" width="16.796875" style="5" customWidth="1"/>
    <col min="10759" max="10759" width="16.09765625" style="5" customWidth="1"/>
    <col min="10760" max="10760" width="0" style="5" hidden="1" customWidth="1"/>
    <col min="10761" max="10761" width="16.796875" style="5" customWidth="1"/>
    <col min="10762" max="10762" width="5.09765625" style="5" customWidth="1"/>
    <col min="10763" max="10763" width="2.59765625" style="5" customWidth="1"/>
    <col min="10764" max="11008" width="9.69921875" style="5"/>
    <col min="11009" max="11009" width="0.69921875" style="5" customWidth="1"/>
    <col min="11010" max="11010" width="11.3984375" style="5" customWidth="1"/>
    <col min="11011" max="11011" width="9.59765625" style="5" customWidth="1"/>
    <col min="11012" max="11012" width="12.296875" style="5" customWidth="1"/>
    <col min="11013" max="11013" width="16.5" style="5" customWidth="1"/>
    <col min="11014" max="11014" width="16.796875" style="5" customWidth="1"/>
    <col min="11015" max="11015" width="16.09765625" style="5" customWidth="1"/>
    <col min="11016" max="11016" width="0" style="5" hidden="1" customWidth="1"/>
    <col min="11017" max="11017" width="16.796875" style="5" customWidth="1"/>
    <col min="11018" max="11018" width="5.09765625" style="5" customWidth="1"/>
    <col min="11019" max="11019" width="2.59765625" style="5" customWidth="1"/>
    <col min="11020" max="11264" width="9.69921875" style="5"/>
    <col min="11265" max="11265" width="0.69921875" style="5" customWidth="1"/>
    <col min="11266" max="11266" width="11.3984375" style="5" customWidth="1"/>
    <col min="11267" max="11267" width="9.59765625" style="5" customWidth="1"/>
    <col min="11268" max="11268" width="12.296875" style="5" customWidth="1"/>
    <col min="11269" max="11269" width="16.5" style="5" customWidth="1"/>
    <col min="11270" max="11270" width="16.796875" style="5" customWidth="1"/>
    <col min="11271" max="11271" width="16.09765625" style="5" customWidth="1"/>
    <col min="11272" max="11272" width="0" style="5" hidden="1" customWidth="1"/>
    <col min="11273" max="11273" width="16.796875" style="5" customWidth="1"/>
    <col min="11274" max="11274" width="5.09765625" style="5" customWidth="1"/>
    <col min="11275" max="11275" width="2.59765625" style="5" customWidth="1"/>
    <col min="11276" max="11520" width="9.69921875" style="5"/>
    <col min="11521" max="11521" width="0.69921875" style="5" customWidth="1"/>
    <col min="11522" max="11522" width="11.3984375" style="5" customWidth="1"/>
    <col min="11523" max="11523" width="9.59765625" style="5" customWidth="1"/>
    <col min="11524" max="11524" width="12.296875" style="5" customWidth="1"/>
    <col min="11525" max="11525" width="16.5" style="5" customWidth="1"/>
    <col min="11526" max="11526" width="16.796875" style="5" customWidth="1"/>
    <col min="11527" max="11527" width="16.09765625" style="5" customWidth="1"/>
    <col min="11528" max="11528" width="0" style="5" hidden="1" customWidth="1"/>
    <col min="11529" max="11529" width="16.796875" style="5" customWidth="1"/>
    <col min="11530" max="11530" width="5.09765625" style="5" customWidth="1"/>
    <col min="11531" max="11531" width="2.59765625" style="5" customWidth="1"/>
    <col min="11532" max="11776" width="9.69921875" style="5"/>
    <col min="11777" max="11777" width="0.69921875" style="5" customWidth="1"/>
    <col min="11778" max="11778" width="11.3984375" style="5" customWidth="1"/>
    <col min="11779" max="11779" width="9.59765625" style="5" customWidth="1"/>
    <col min="11780" max="11780" width="12.296875" style="5" customWidth="1"/>
    <col min="11781" max="11781" width="16.5" style="5" customWidth="1"/>
    <col min="11782" max="11782" width="16.796875" style="5" customWidth="1"/>
    <col min="11783" max="11783" width="16.09765625" style="5" customWidth="1"/>
    <col min="11784" max="11784" width="0" style="5" hidden="1" customWidth="1"/>
    <col min="11785" max="11785" width="16.796875" style="5" customWidth="1"/>
    <col min="11786" max="11786" width="5.09765625" style="5" customWidth="1"/>
    <col min="11787" max="11787" width="2.59765625" style="5" customWidth="1"/>
    <col min="11788" max="12032" width="9.69921875" style="5"/>
    <col min="12033" max="12033" width="0.69921875" style="5" customWidth="1"/>
    <col min="12034" max="12034" width="11.3984375" style="5" customWidth="1"/>
    <col min="12035" max="12035" width="9.59765625" style="5" customWidth="1"/>
    <col min="12036" max="12036" width="12.296875" style="5" customWidth="1"/>
    <col min="12037" max="12037" width="16.5" style="5" customWidth="1"/>
    <col min="12038" max="12038" width="16.796875" style="5" customWidth="1"/>
    <col min="12039" max="12039" width="16.09765625" style="5" customWidth="1"/>
    <col min="12040" max="12040" width="0" style="5" hidden="1" customWidth="1"/>
    <col min="12041" max="12041" width="16.796875" style="5" customWidth="1"/>
    <col min="12042" max="12042" width="5.09765625" style="5" customWidth="1"/>
    <col min="12043" max="12043" width="2.59765625" style="5" customWidth="1"/>
    <col min="12044" max="12288" width="9.69921875" style="5"/>
    <col min="12289" max="12289" width="0.69921875" style="5" customWidth="1"/>
    <col min="12290" max="12290" width="11.3984375" style="5" customWidth="1"/>
    <col min="12291" max="12291" width="9.59765625" style="5" customWidth="1"/>
    <col min="12292" max="12292" width="12.296875" style="5" customWidth="1"/>
    <col min="12293" max="12293" width="16.5" style="5" customWidth="1"/>
    <col min="12294" max="12294" width="16.796875" style="5" customWidth="1"/>
    <col min="12295" max="12295" width="16.09765625" style="5" customWidth="1"/>
    <col min="12296" max="12296" width="0" style="5" hidden="1" customWidth="1"/>
    <col min="12297" max="12297" width="16.796875" style="5" customWidth="1"/>
    <col min="12298" max="12298" width="5.09765625" style="5" customWidth="1"/>
    <col min="12299" max="12299" width="2.59765625" style="5" customWidth="1"/>
    <col min="12300" max="12544" width="9.69921875" style="5"/>
    <col min="12545" max="12545" width="0.69921875" style="5" customWidth="1"/>
    <col min="12546" max="12546" width="11.3984375" style="5" customWidth="1"/>
    <col min="12547" max="12547" width="9.59765625" style="5" customWidth="1"/>
    <col min="12548" max="12548" width="12.296875" style="5" customWidth="1"/>
    <col min="12549" max="12549" width="16.5" style="5" customWidth="1"/>
    <col min="12550" max="12550" width="16.796875" style="5" customWidth="1"/>
    <col min="12551" max="12551" width="16.09765625" style="5" customWidth="1"/>
    <col min="12552" max="12552" width="0" style="5" hidden="1" customWidth="1"/>
    <col min="12553" max="12553" width="16.796875" style="5" customWidth="1"/>
    <col min="12554" max="12554" width="5.09765625" style="5" customWidth="1"/>
    <col min="12555" max="12555" width="2.59765625" style="5" customWidth="1"/>
    <col min="12556" max="12800" width="9.69921875" style="5"/>
    <col min="12801" max="12801" width="0.69921875" style="5" customWidth="1"/>
    <col min="12802" max="12802" width="11.3984375" style="5" customWidth="1"/>
    <col min="12803" max="12803" width="9.59765625" style="5" customWidth="1"/>
    <col min="12804" max="12804" width="12.296875" style="5" customWidth="1"/>
    <col min="12805" max="12805" width="16.5" style="5" customWidth="1"/>
    <col min="12806" max="12806" width="16.796875" style="5" customWidth="1"/>
    <col min="12807" max="12807" width="16.09765625" style="5" customWidth="1"/>
    <col min="12808" max="12808" width="0" style="5" hidden="1" customWidth="1"/>
    <col min="12809" max="12809" width="16.796875" style="5" customWidth="1"/>
    <col min="12810" max="12810" width="5.09765625" style="5" customWidth="1"/>
    <col min="12811" max="12811" width="2.59765625" style="5" customWidth="1"/>
    <col min="12812" max="13056" width="9.69921875" style="5"/>
    <col min="13057" max="13057" width="0.69921875" style="5" customWidth="1"/>
    <col min="13058" max="13058" width="11.3984375" style="5" customWidth="1"/>
    <col min="13059" max="13059" width="9.59765625" style="5" customWidth="1"/>
    <col min="13060" max="13060" width="12.296875" style="5" customWidth="1"/>
    <col min="13061" max="13061" width="16.5" style="5" customWidth="1"/>
    <col min="13062" max="13062" width="16.796875" style="5" customWidth="1"/>
    <col min="13063" max="13063" width="16.09765625" style="5" customWidth="1"/>
    <col min="13064" max="13064" width="0" style="5" hidden="1" customWidth="1"/>
    <col min="13065" max="13065" width="16.796875" style="5" customWidth="1"/>
    <col min="13066" max="13066" width="5.09765625" style="5" customWidth="1"/>
    <col min="13067" max="13067" width="2.59765625" style="5" customWidth="1"/>
    <col min="13068" max="13312" width="9.69921875" style="5"/>
    <col min="13313" max="13313" width="0.69921875" style="5" customWidth="1"/>
    <col min="13314" max="13314" width="11.3984375" style="5" customWidth="1"/>
    <col min="13315" max="13315" width="9.59765625" style="5" customWidth="1"/>
    <col min="13316" max="13316" width="12.296875" style="5" customWidth="1"/>
    <col min="13317" max="13317" width="16.5" style="5" customWidth="1"/>
    <col min="13318" max="13318" width="16.796875" style="5" customWidth="1"/>
    <col min="13319" max="13319" width="16.09765625" style="5" customWidth="1"/>
    <col min="13320" max="13320" width="0" style="5" hidden="1" customWidth="1"/>
    <col min="13321" max="13321" width="16.796875" style="5" customWidth="1"/>
    <col min="13322" max="13322" width="5.09765625" style="5" customWidth="1"/>
    <col min="13323" max="13323" width="2.59765625" style="5" customWidth="1"/>
    <col min="13324" max="13568" width="9.69921875" style="5"/>
    <col min="13569" max="13569" width="0.69921875" style="5" customWidth="1"/>
    <col min="13570" max="13570" width="11.3984375" style="5" customWidth="1"/>
    <col min="13571" max="13571" width="9.59765625" style="5" customWidth="1"/>
    <col min="13572" max="13572" width="12.296875" style="5" customWidth="1"/>
    <col min="13573" max="13573" width="16.5" style="5" customWidth="1"/>
    <col min="13574" max="13574" width="16.796875" style="5" customWidth="1"/>
    <col min="13575" max="13575" width="16.09765625" style="5" customWidth="1"/>
    <col min="13576" max="13576" width="0" style="5" hidden="1" customWidth="1"/>
    <col min="13577" max="13577" width="16.796875" style="5" customWidth="1"/>
    <col min="13578" max="13578" width="5.09765625" style="5" customWidth="1"/>
    <col min="13579" max="13579" width="2.59765625" style="5" customWidth="1"/>
    <col min="13580" max="13824" width="9.69921875" style="5"/>
    <col min="13825" max="13825" width="0.69921875" style="5" customWidth="1"/>
    <col min="13826" max="13826" width="11.3984375" style="5" customWidth="1"/>
    <col min="13827" max="13827" width="9.59765625" style="5" customWidth="1"/>
    <col min="13828" max="13828" width="12.296875" style="5" customWidth="1"/>
    <col min="13829" max="13829" width="16.5" style="5" customWidth="1"/>
    <col min="13830" max="13830" width="16.796875" style="5" customWidth="1"/>
    <col min="13831" max="13831" width="16.09765625" style="5" customWidth="1"/>
    <col min="13832" max="13832" width="0" style="5" hidden="1" customWidth="1"/>
    <col min="13833" max="13833" width="16.796875" style="5" customWidth="1"/>
    <col min="13834" max="13834" width="5.09765625" style="5" customWidth="1"/>
    <col min="13835" max="13835" width="2.59765625" style="5" customWidth="1"/>
    <col min="13836" max="14080" width="9.69921875" style="5"/>
    <col min="14081" max="14081" width="0.69921875" style="5" customWidth="1"/>
    <col min="14082" max="14082" width="11.3984375" style="5" customWidth="1"/>
    <col min="14083" max="14083" width="9.59765625" style="5" customWidth="1"/>
    <col min="14084" max="14084" width="12.296875" style="5" customWidth="1"/>
    <col min="14085" max="14085" width="16.5" style="5" customWidth="1"/>
    <col min="14086" max="14086" width="16.796875" style="5" customWidth="1"/>
    <col min="14087" max="14087" width="16.09765625" style="5" customWidth="1"/>
    <col min="14088" max="14088" width="0" style="5" hidden="1" customWidth="1"/>
    <col min="14089" max="14089" width="16.796875" style="5" customWidth="1"/>
    <col min="14090" max="14090" width="5.09765625" style="5" customWidth="1"/>
    <col min="14091" max="14091" width="2.59765625" style="5" customWidth="1"/>
    <col min="14092" max="14336" width="9.69921875" style="5"/>
    <col min="14337" max="14337" width="0.69921875" style="5" customWidth="1"/>
    <col min="14338" max="14338" width="11.3984375" style="5" customWidth="1"/>
    <col min="14339" max="14339" width="9.59765625" style="5" customWidth="1"/>
    <col min="14340" max="14340" width="12.296875" style="5" customWidth="1"/>
    <col min="14341" max="14341" width="16.5" style="5" customWidth="1"/>
    <col min="14342" max="14342" width="16.796875" style="5" customWidth="1"/>
    <col min="14343" max="14343" width="16.09765625" style="5" customWidth="1"/>
    <col min="14344" max="14344" width="0" style="5" hidden="1" customWidth="1"/>
    <col min="14345" max="14345" width="16.796875" style="5" customWidth="1"/>
    <col min="14346" max="14346" width="5.09765625" style="5" customWidth="1"/>
    <col min="14347" max="14347" width="2.59765625" style="5" customWidth="1"/>
    <col min="14348" max="14592" width="9.69921875" style="5"/>
    <col min="14593" max="14593" width="0.69921875" style="5" customWidth="1"/>
    <col min="14594" max="14594" width="11.3984375" style="5" customWidth="1"/>
    <col min="14595" max="14595" width="9.59765625" style="5" customWidth="1"/>
    <col min="14596" max="14596" width="12.296875" style="5" customWidth="1"/>
    <col min="14597" max="14597" width="16.5" style="5" customWidth="1"/>
    <col min="14598" max="14598" width="16.796875" style="5" customWidth="1"/>
    <col min="14599" max="14599" width="16.09765625" style="5" customWidth="1"/>
    <col min="14600" max="14600" width="0" style="5" hidden="1" customWidth="1"/>
    <col min="14601" max="14601" width="16.796875" style="5" customWidth="1"/>
    <col min="14602" max="14602" width="5.09765625" style="5" customWidth="1"/>
    <col min="14603" max="14603" width="2.59765625" style="5" customWidth="1"/>
    <col min="14604" max="14848" width="9.69921875" style="5"/>
    <col min="14849" max="14849" width="0.69921875" style="5" customWidth="1"/>
    <col min="14850" max="14850" width="11.3984375" style="5" customWidth="1"/>
    <col min="14851" max="14851" width="9.59765625" style="5" customWidth="1"/>
    <col min="14852" max="14852" width="12.296875" style="5" customWidth="1"/>
    <col min="14853" max="14853" width="16.5" style="5" customWidth="1"/>
    <col min="14854" max="14854" width="16.796875" style="5" customWidth="1"/>
    <col min="14855" max="14855" width="16.09765625" style="5" customWidth="1"/>
    <col min="14856" max="14856" width="0" style="5" hidden="1" customWidth="1"/>
    <col min="14857" max="14857" width="16.796875" style="5" customWidth="1"/>
    <col min="14858" max="14858" width="5.09765625" style="5" customWidth="1"/>
    <col min="14859" max="14859" width="2.59765625" style="5" customWidth="1"/>
    <col min="14860" max="15104" width="9.69921875" style="5"/>
    <col min="15105" max="15105" width="0.69921875" style="5" customWidth="1"/>
    <col min="15106" max="15106" width="11.3984375" style="5" customWidth="1"/>
    <col min="15107" max="15107" width="9.59765625" style="5" customWidth="1"/>
    <col min="15108" max="15108" width="12.296875" style="5" customWidth="1"/>
    <col min="15109" max="15109" width="16.5" style="5" customWidth="1"/>
    <col min="15110" max="15110" width="16.796875" style="5" customWidth="1"/>
    <col min="15111" max="15111" width="16.09765625" style="5" customWidth="1"/>
    <col min="15112" max="15112" width="0" style="5" hidden="1" customWidth="1"/>
    <col min="15113" max="15113" width="16.796875" style="5" customWidth="1"/>
    <col min="15114" max="15114" width="5.09765625" style="5" customWidth="1"/>
    <col min="15115" max="15115" width="2.59765625" style="5" customWidth="1"/>
    <col min="15116" max="15360" width="9.69921875" style="5"/>
    <col min="15361" max="15361" width="0.69921875" style="5" customWidth="1"/>
    <col min="15362" max="15362" width="11.3984375" style="5" customWidth="1"/>
    <col min="15363" max="15363" width="9.59765625" style="5" customWidth="1"/>
    <col min="15364" max="15364" width="12.296875" style="5" customWidth="1"/>
    <col min="15365" max="15365" width="16.5" style="5" customWidth="1"/>
    <col min="15366" max="15366" width="16.796875" style="5" customWidth="1"/>
    <col min="15367" max="15367" width="16.09765625" style="5" customWidth="1"/>
    <col min="15368" max="15368" width="0" style="5" hidden="1" customWidth="1"/>
    <col min="15369" max="15369" width="16.796875" style="5" customWidth="1"/>
    <col min="15370" max="15370" width="5.09765625" style="5" customWidth="1"/>
    <col min="15371" max="15371" width="2.59765625" style="5" customWidth="1"/>
    <col min="15372" max="15616" width="9.69921875" style="5"/>
    <col min="15617" max="15617" width="0.69921875" style="5" customWidth="1"/>
    <col min="15618" max="15618" width="11.3984375" style="5" customWidth="1"/>
    <col min="15619" max="15619" width="9.59765625" style="5" customWidth="1"/>
    <col min="15620" max="15620" width="12.296875" style="5" customWidth="1"/>
    <col min="15621" max="15621" width="16.5" style="5" customWidth="1"/>
    <col min="15622" max="15622" width="16.796875" style="5" customWidth="1"/>
    <col min="15623" max="15623" width="16.09765625" style="5" customWidth="1"/>
    <col min="15624" max="15624" width="0" style="5" hidden="1" customWidth="1"/>
    <col min="15625" max="15625" width="16.796875" style="5" customWidth="1"/>
    <col min="15626" max="15626" width="5.09765625" style="5" customWidth="1"/>
    <col min="15627" max="15627" width="2.59765625" style="5" customWidth="1"/>
    <col min="15628" max="15872" width="9.69921875" style="5"/>
    <col min="15873" max="15873" width="0.69921875" style="5" customWidth="1"/>
    <col min="15874" max="15874" width="11.3984375" style="5" customWidth="1"/>
    <col min="15875" max="15875" width="9.59765625" style="5" customWidth="1"/>
    <col min="15876" max="15876" width="12.296875" style="5" customWidth="1"/>
    <col min="15877" max="15877" width="16.5" style="5" customWidth="1"/>
    <col min="15878" max="15878" width="16.796875" style="5" customWidth="1"/>
    <col min="15879" max="15879" width="16.09765625" style="5" customWidth="1"/>
    <col min="15880" max="15880" width="0" style="5" hidden="1" customWidth="1"/>
    <col min="15881" max="15881" width="16.796875" style="5" customWidth="1"/>
    <col min="15882" max="15882" width="5.09765625" style="5" customWidth="1"/>
    <col min="15883" max="15883" width="2.59765625" style="5" customWidth="1"/>
    <col min="15884" max="16128" width="9.69921875" style="5"/>
    <col min="16129" max="16129" width="0.69921875" style="5" customWidth="1"/>
    <col min="16130" max="16130" width="11.3984375" style="5" customWidth="1"/>
    <col min="16131" max="16131" width="9.59765625" style="5" customWidth="1"/>
    <col min="16132" max="16132" width="12.296875" style="5" customWidth="1"/>
    <col min="16133" max="16133" width="16.5" style="5" customWidth="1"/>
    <col min="16134" max="16134" width="16.796875" style="5" customWidth="1"/>
    <col min="16135" max="16135" width="16.09765625" style="5" customWidth="1"/>
    <col min="16136" max="16136" width="0" style="5" hidden="1" customWidth="1"/>
    <col min="16137" max="16137" width="16.796875" style="5" customWidth="1"/>
    <col min="16138" max="16138" width="5.09765625" style="5" customWidth="1"/>
    <col min="16139" max="16139" width="2.59765625" style="5" customWidth="1"/>
    <col min="16140" max="16384" width="9.69921875" style="5"/>
  </cols>
  <sheetData>
    <row r="1" spans="2:14" ht="24" customHeight="1" thickBot="1">
      <c r="B1" s="257" t="s">
        <v>105</v>
      </c>
      <c r="C1" s="258"/>
      <c r="D1" s="283"/>
      <c r="E1" s="283"/>
      <c r="F1" s="283"/>
      <c r="G1" s="283"/>
      <c r="H1" s="283"/>
      <c r="I1" s="284"/>
      <c r="J1" s="284"/>
      <c r="K1" s="284"/>
      <c r="L1" s="284"/>
      <c r="M1" s="284" t="s">
        <v>1</v>
      </c>
      <c r="N1" s="259"/>
    </row>
    <row r="2" spans="2:14" ht="20.100000000000001" customHeight="1">
      <c r="B2" s="260"/>
      <c r="C2" s="261"/>
      <c r="D2" s="285" t="s">
        <v>106</v>
      </c>
      <c r="E2" s="286"/>
      <c r="F2" s="286"/>
      <c r="G2" s="286"/>
      <c r="H2" s="286"/>
      <c r="I2" s="287"/>
      <c r="J2" s="288" t="s">
        <v>150</v>
      </c>
      <c r="K2" s="289"/>
      <c r="L2" s="286" t="s">
        <v>151</v>
      </c>
      <c r="M2" s="289"/>
      <c r="N2" s="262" t="s">
        <v>3</v>
      </c>
    </row>
    <row r="3" spans="2:14" ht="20.100000000000001" customHeight="1">
      <c r="B3" s="263"/>
      <c r="C3" s="264"/>
      <c r="D3" s="290"/>
      <c r="E3" s="291"/>
      <c r="F3" s="291"/>
      <c r="G3" s="291"/>
      <c r="H3" s="291"/>
      <c r="I3" s="292"/>
      <c r="J3" s="293"/>
      <c r="K3" s="294"/>
      <c r="L3" s="291"/>
      <c r="M3" s="294"/>
      <c r="N3" s="265"/>
    </row>
    <row r="4" spans="2:14" ht="20.100000000000001" customHeight="1">
      <c r="B4" s="266" t="s">
        <v>5</v>
      </c>
      <c r="C4" s="264" t="s">
        <v>6</v>
      </c>
      <c r="D4" s="295" t="s">
        <v>107</v>
      </c>
      <c r="E4" s="295" t="s">
        <v>15</v>
      </c>
      <c r="F4" s="295" t="s">
        <v>108</v>
      </c>
      <c r="G4" s="295" t="s">
        <v>109</v>
      </c>
      <c r="H4" s="224"/>
      <c r="I4" s="296" t="s">
        <v>110</v>
      </c>
      <c r="J4" s="297" t="s">
        <v>152</v>
      </c>
      <c r="K4" s="295" t="s">
        <v>153</v>
      </c>
      <c r="L4" s="298" t="s">
        <v>154</v>
      </c>
      <c r="M4" s="295" t="s">
        <v>153</v>
      </c>
      <c r="N4" s="265"/>
    </row>
    <row r="5" spans="2:14" ht="20.100000000000001" customHeight="1">
      <c r="B5" s="263"/>
      <c r="C5" s="264"/>
      <c r="D5" s="299"/>
      <c r="E5" s="299"/>
      <c r="F5" s="299"/>
      <c r="G5" s="299"/>
      <c r="H5" s="300" t="s">
        <v>111</v>
      </c>
      <c r="I5" s="301"/>
      <c r="J5" s="302"/>
      <c r="K5" s="299"/>
      <c r="L5" s="303"/>
      <c r="M5" s="299"/>
      <c r="N5" s="265"/>
    </row>
    <row r="6" spans="2:14" ht="20.100000000000001" customHeight="1">
      <c r="B6" s="267"/>
      <c r="C6" s="268"/>
      <c r="D6" s="304" t="s">
        <v>16</v>
      </c>
      <c r="E6" s="304" t="s">
        <v>18</v>
      </c>
      <c r="F6" s="304" t="s">
        <v>18</v>
      </c>
      <c r="G6" s="304" t="s">
        <v>18</v>
      </c>
      <c r="H6" s="304" t="s">
        <v>18</v>
      </c>
      <c r="I6" s="305" t="s">
        <v>18</v>
      </c>
      <c r="J6" s="306"/>
      <c r="K6" s="307"/>
      <c r="L6" s="308"/>
      <c r="M6" s="307"/>
      <c r="N6" s="265"/>
    </row>
    <row r="7" spans="2:14" ht="17.100000000000001" customHeight="1">
      <c r="B7" s="263"/>
      <c r="C7" s="264"/>
      <c r="D7" s="222"/>
      <c r="E7" s="222"/>
      <c r="F7" s="222"/>
      <c r="G7" s="223"/>
      <c r="H7" s="222"/>
      <c r="I7" s="309"/>
      <c r="J7" s="310"/>
      <c r="K7" s="225"/>
      <c r="L7" s="222"/>
      <c r="M7" s="222"/>
      <c r="N7" s="265"/>
    </row>
    <row r="8" spans="2:14" ht="30" customHeight="1">
      <c r="B8" s="266" t="s">
        <v>21</v>
      </c>
      <c r="C8" s="264" t="s">
        <v>22</v>
      </c>
      <c r="D8" s="222">
        <v>3456082</v>
      </c>
      <c r="E8" s="222">
        <v>84876893220</v>
      </c>
      <c r="F8" s="222">
        <v>62354286970</v>
      </c>
      <c r="G8" s="225">
        <v>20314625036</v>
      </c>
      <c r="H8" s="311">
        <v>1889937384</v>
      </c>
      <c r="I8" s="309">
        <v>2207981214</v>
      </c>
      <c r="J8" s="310">
        <v>161658</v>
      </c>
      <c r="K8" s="225">
        <v>9625180557</v>
      </c>
      <c r="L8" s="312">
        <v>295</v>
      </c>
      <c r="M8" s="313">
        <v>6939995</v>
      </c>
      <c r="N8" s="265"/>
    </row>
    <row r="9" spans="2:14" ht="30" customHeight="1">
      <c r="B9" s="266" t="s">
        <v>23</v>
      </c>
      <c r="C9" s="264" t="s">
        <v>22</v>
      </c>
      <c r="D9" s="222">
        <v>3386671</v>
      </c>
      <c r="E9" s="222">
        <v>82914539545</v>
      </c>
      <c r="F9" s="222">
        <v>60872973602</v>
      </c>
      <c r="G9" s="225">
        <v>20112669405</v>
      </c>
      <c r="H9" s="311">
        <v>1889937384</v>
      </c>
      <c r="I9" s="309">
        <v>1928896538</v>
      </c>
      <c r="J9" s="310">
        <v>161585</v>
      </c>
      <c r="K9" s="225">
        <v>9751389137</v>
      </c>
      <c r="L9" s="312">
        <v>355</v>
      </c>
      <c r="M9" s="313">
        <v>7247715</v>
      </c>
      <c r="N9" s="265"/>
    </row>
    <row r="10" spans="2:14" ht="30" customHeight="1">
      <c r="B10" s="266" t="s">
        <v>24</v>
      </c>
      <c r="C10" s="264" t="s">
        <v>22</v>
      </c>
      <c r="D10" s="314">
        <f t="shared" ref="D10:I10" si="0">SUM(D11:D12)</f>
        <v>3255087</v>
      </c>
      <c r="E10" s="314">
        <f>SUM(E11:E12)</f>
        <v>80642976285</v>
      </c>
      <c r="F10" s="314">
        <f t="shared" si="0"/>
        <v>59186148229</v>
      </c>
      <c r="G10" s="315">
        <f t="shared" si="0"/>
        <v>19637351444</v>
      </c>
      <c r="H10" s="314">
        <f t="shared" si="0"/>
        <v>1889937384</v>
      </c>
      <c r="I10" s="316">
        <f t="shared" si="0"/>
        <v>1819476612</v>
      </c>
      <c r="J10" s="317">
        <f>SUM(J11:J12)</f>
        <v>157114</v>
      </c>
      <c r="K10" s="315">
        <f>SUM(K11:K12)</f>
        <v>9535405823</v>
      </c>
      <c r="L10" s="318">
        <f>SUM(L11:L12)</f>
        <v>346</v>
      </c>
      <c r="M10" s="315">
        <f>SUM(M11:M12)</f>
        <v>7250907</v>
      </c>
      <c r="N10" s="265"/>
    </row>
    <row r="11" spans="2:14" ht="30" customHeight="1">
      <c r="B11" s="266" t="s">
        <v>25</v>
      </c>
      <c r="C11" s="264" t="s">
        <v>26</v>
      </c>
      <c r="D11" s="314">
        <f t="shared" ref="D11:I11" si="1">SUM(D13:D32)</f>
        <v>3118546</v>
      </c>
      <c r="E11" s="314">
        <f>SUM(E13:E32)</f>
        <v>78151253735</v>
      </c>
      <c r="F11" s="314">
        <f t="shared" si="1"/>
        <v>57405675099</v>
      </c>
      <c r="G11" s="315">
        <f t="shared" si="1"/>
        <v>19003014339</v>
      </c>
      <c r="H11" s="314">
        <f t="shared" si="1"/>
        <v>1803244139</v>
      </c>
      <c r="I11" s="316">
        <f t="shared" si="1"/>
        <v>1742564297</v>
      </c>
      <c r="J11" s="317">
        <f>SUM(J13:J32)</f>
        <v>154954</v>
      </c>
      <c r="K11" s="315">
        <f>SUM(K13:K32)</f>
        <v>9311232641</v>
      </c>
      <c r="L11" s="318">
        <f>SUM(L13:L32)</f>
        <v>346</v>
      </c>
      <c r="M11" s="315">
        <f>SUM(M13:M32)</f>
        <v>7250907</v>
      </c>
      <c r="N11" s="265"/>
    </row>
    <row r="12" spans="2:14" ht="30" customHeight="1">
      <c r="B12" s="269" t="s">
        <v>27</v>
      </c>
      <c r="C12" s="268" t="s">
        <v>26</v>
      </c>
      <c r="D12" s="319">
        <f t="shared" ref="D12:I12" si="2">SUM(D33:D35)</f>
        <v>136541</v>
      </c>
      <c r="E12" s="319">
        <f>SUM(E33:E35)</f>
        <v>2491722550</v>
      </c>
      <c r="F12" s="319">
        <f t="shared" si="2"/>
        <v>1780473130</v>
      </c>
      <c r="G12" s="319">
        <f t="shared" si="2"/>
        <v>634337105</v>
      </c>
      <c r="H12" s="319">
        <f t="shared" si="2"/>
        <v>86693245</v>
      </c>
      <c r="I12" s="320">
        <f t="shared" si="2"/>
        <v>76912315</v>
      </c>
      <c r="J12" s="321">
        <f>SUM(J33:J35)</f>
        <v>2160</v>
      </c>
      <c r="K12" s="322">
        <f>SUM(K33:K35)</f>
        <v>224173182</v>
      </c>
      <c r="L12" s="323">
        <f>SUM(L33:L35)</f>
        <v>0</v>
      </c>
      <c r="M12" s="322">
        <f>SUM(M33:M35)</f>
        <v>0</v>
      </c>
      <c r="N12" s="270"/>
    </row>
    <row r="13" spans="2:14" ht="30" customHeight="1">
      <c r="B13" s="271">
        <v>41001</v>
      </c>
      <c r="C13" s="272" t="s">
        <v>28</v>
      </c>
      <c r="D13" s="324">
        <f>SUM('[1]９表２'!M13+'[1]９表３'!D13+'[1]９表３'!Q13+'[1]９表３'!U13)</f>
        <v>863728</v>
      </c>
      <c r="E13" s="325">
        <f>SUM('[1]９表２'!O13+'[1]９表３'!R13+'[1]９表３'!V13)</f>
        <v>21089235091</v>
      </c>
      <c r="F13" s="224">
        <v>15446784488</v>
      </c>
      <c r="G13" s="223">
        <v>5118684771</v>
      </c>
      <c r="H13" s="326">
        <v>503828327</v>
      </c>
      <c r="I13" s="327">
        <v>523765832</v>
      </c>
      <c r="J13" s="328">
        <v>41445</v>
      </c>
      <c r="K13" s="223">
        <v>2483539275</v>
      </c>
      <c r="L13" s="223">
        <v>93</v>
      </c>
      <c r="M13" s="223">
        <v>2254506</v>
      </c>
      <c r="N13" s="273" t="s">
        <v>29</v>
      </c>
    </row>
    <row r="14" spans="2:14" ht="30" customHeight="1">
      <c r="B14" s="263">
        <v>41002</v>
      </c>
      <c r="C14" s="264" t="s">
        <v>30</v>
      </c>
      <c r="D14" s="329">
        <f>SUM('[1]９表２'!M14+'[1]９表３'!D14+'[1]９表３'!Q14+'[1]９表３'!U14)</f>
        <v>470328</v>
      </c>
      <c r="E14" s="330">
        <f>SUM('[1]９表２'!O14+'[1]９表３'!R14+'[1]９表３'!V14)</f>
        <v>11563674739</v>
      </c>
      <c r="F14" s="226">
        <v>8490864864</v>
      </c>
      <c r="G14" s="225">
        <v>2853212619</v>
      </c>
      <c r="H14" s="331">
        <v>260719696</v>
      </c>
      <c r="I14" s="309">
        <v>219597256</v>
      </c>
      <c r="J14" s="332">
        <v>24201</v>
      </c>
      <c r="K14" s="225">
        <v>1405203534</v>
      </c>
      <c r="L14" s="225">
        <v>76</v>
      </c>
      <c r="M14" s="225">
        <v>1464706</v>
      </c>
      <c r="N14" s="273" t="s">
        <v>31</v>
      </c>
    </row>
    <row r="15" spans="2:14" ht="30" customHeight="1">
      <c r="B15" s="263">
        <v>41003</v>
      </c>
      <c r="C15" s="264" t="s">
        <v>32</v>
      </c>
      <c r="D15" s="329">
        <f>SUM('[1]９表２'!M15+'[1]９表３'!D15+'[1]９表３'!Q15+'[1]９表３'!U15)</f>
        <v>220632</v>
      </c>
      <c r="E15" s="330">
        <f>SUM('[1]９表２'!O15+'[1]９表３'!R15+'[1]９表３'!V15)</f>
        <v>5851310234</v>
      </c>
      <c r="F15" s="226">
        <v>4291851578</v>
      </c>
      <c r="G15" s="333">
        <v>1408146387</v>
      </c>
      <c r="H15" s="334">
        <v>164030326</v>
      </c>
      <c r="I15" s="309">
        <v>151312269</v>
      </c>
      <c r="J15" s="332">
        <v>11581</v>
      </c>
      <c r="K15" s="225">
        <v>691068755</v>
      </c>
      <c r="L15" s="225">
        <v>26</v>
      </c>
      <c r="M15" s="225">
        <v>503785</v>
      </c>
      <c r="N15" s="273" t="s">
        <v>33</v>
      </c>
    </row>
    <row r="16" spans="2:14" ht="30" customHeight="1">
      <c r="B16" s="263">
        <v>41004</v>
      </c>
      <c r="C16" s="264" t="s">
        <v>34</v>
      </c>
      <c r="D16" s="329">
        <f>SUM('[1]９表２'!M16+'[1]９表３'!D16+'[1]９表３'!Q16+'[1]９表３'!U16)</f>
        <v>77991</v>
      </c>
      <c r="E16" s="330">
        <f>SUM('[1]９表２'!O16+'[1]９表３'!R16+'[1]９表３'!V16)</f>
        <v>2161129370</v>
      </c>
      <c r="F16" s="226">
        <v>1603313224</v>
      </c>
      <c r="G16" s="225">
        <v>512182046</v>
      </c>
      <c r="H16" s="334">
        <v>42610787</v>
      </c>
      <c r="I16" s="335">
        <v>45634100</v>
      </c>
      <c r="J16" s="332">
        <v>4898</v>
      </c>
      <c r="K16" s="225">
        <v>264642421</v>
      </c>
      <c r="L16" s="225">
        <v>11</v>
      </c>
      <c r="M16" s="225">
        <v>207028</v>
      </c>
      <c r="N16" s="273" t="s">
        <v>35</v>
      </c>
    </row>
    <row r="17" spans="2:14" ht="30" customHeight="1">
      <c r="B17" s="263">
        <v>41005</v>
      </c>
      <c r="C17" s="264" t="s">
        <v>36</v>
      </c>
      <c r="D17" s="329">
        <f>SUM('[1]９表２'!M17+'[1]９表３'!D17+'[1]９表３'!Q17+'[1]９表３'!U17)</f>
        <v>199413</v>
      </c>
      <c r="E17" s="330">
        <f>SUM('[1]９表２'!O17+'[1]９表３'!R17+'[1]９表３'!V17)</f>
        <v>5212478286</v>
      </c>
      <c r="F17" s="226">
        <v>3835473257</v>
      </c>
      <c r="G17" s="225">
        <v>1249430829</v>
      </c>
      <c r="H17" s="334">
        <v>131076475</v>
      </c>
      <c r="I17" s="309">
        <v>127574200</v>
      </c>
      <c r="J17" s="332">
        <v>10213</v>
      </c>
      <c r="K17" s="225">
        <v>617844173</v>
      </c>
      <c r="L17" s="225">
        <v>24</v>
      </c>
      <c r="M17" s="225">
        <v>352252</v>
      </c>
      <c r="N17" s="273" t="s">
        <v>37</v>
      </c>
    </row>
    <row r="18" spans="2:14" ht="30" customHeight="1">
      <c r="B18" s="263">
        <v>41006</v>
      </c>
      <c r="C18" s="264" t="s">
        <v>38</v>
      </c>
      <c r="D18" s="329">
        <f>SUM('[1]９表２'!M18+'[1]９表３'!D18+'[1]９表３'!Q18+'[1]９表３'!U18)</f>
        <v>202643</v>
      </c>
      <c r="E18" s="330">
        <f>SUM('[1]９表２'!O18+'[1]９表３'!R18+'[1]９表３'!V18)</f>
        <v>4707833689</v>
      </c>
      <c r="F18" s="226">
        <v>3465276200</v>
      </c>
      <c r="G18" s="333">
        <v>1151118874</v>
      </c>
      <c r="H18" s="334">
        <v>83348418</v>
      </c>
      <c r="I18" s="309">
        <v>91438615</v>
      </c>
      <c r="J18" s="332">
        <v>9380</v>
      </c>
      <c r="K18" s="225">
        <v>556935619</v>
      </c>
      <c r="L18" s="225">
        <v>15</v>
      </c>
      <c r="M18" s="225">
        <v>287244</v>
      </c>
      <c r="N18" s="273" t="s">
        <v>39</v>
      </c>
    </row>
    <row r="19" spans="2:14" ht="30" customHeight="1">
      <c r="B19" s="263">
        <v>41007</v>
      </c>
      <c r="C19" s="264" t="s">
        <v>40</v>
      </c>
      <c r="D19" s="329">
        <f>SUM('[1]９表２'!M19+'[1]９表３'!D19+'[1]９表３'!Q19+'[1]９表３'!U19)</f>
        <v>118163</v>
      </c>
      <c r="E19" s="330">
        <f>SUM('[1]９表２'!O19+'[1]９表３'!R19+'[1]９表３'!V19)</f>
        <v>2982902452</v>
      </c>
      <c r="F19" s="226">
        <v>2192273290</v>
      </c>
      <c r="G19" s="225">
        <v>735082050</v>
      </c>
      <c r="H19" s="334">
        <v>56131444</v>
      </c>
      <c r="I19" s="309">
        <v>55547112</v>
      </c>
      <c r="J19" s="332">
        <v>6053</v>
      </c>
      <c r="K19" s="225">
        <v>357272010</v>
      </c>
      <c r="L19" s="225">
        <v>9</v>
      </c>
      <c r="M19" s="225">
        <v>414364</v>
      </c>
      <c r="N19" s="273" t="s">
        <v>41</v>
      </c>
    </row>
    <row r="20" spans="2:14" ht="30" customHeight="1">
      <c r="B20" s="263">
        <v>41025</v>
      </c>
      <c r="C20" s="264" t="s">
        <v>42</v>
      </c>
      <c r="D20" s="329">
        <f>SUM('[1]９表２'!M20+'[1]９表３'!D20+'[1]９表３'!Q20+'[1]９表３'!U20)</f>
        <v>160474</v>
      </c>
      <c r="E20" s="330">
        <f>SUM('[1]９表２'!O20+'[1]９表３'!R20+'[1]９表３'!V20)</f>
        <v>4085070952</v>
      </c>
      <c r="F20" s="226">
        <v>2993983575</v>
      </c>
      <c r="G20" s="225">
        <v>999198888</v>
      </c>
      <c r="H20" s="334">
        <v>94492105</v>
      </c>
      <c r="I20" s="309">
        <v>91888489</v>
      </c>
      <c r="J20" s="332">
        <v>7826</v>
      </c>
      <c r="K20" s="225">
        <v>495393931</v>
      </c>
      <c r="L20" s="225">
        <v>12</v>
      </c>
      <c r="M20" s="225">
        <v>310245</v>
      </c>
      <c r="N20" s="273" t="s">
        <v>43</v>
      </c>
    </row>
    <row r="21" spans="2:14" ht="30" customHeight="1">
      <c r="B21" s="263">
        <v>41048</v>
      </c>
      <c r="C21" s="264" t="s">
        <v>44</v>
      </c>
      <c r="D21" s="329">
        <f>SUM('[1]９表２'!M21+'[1]９表３'!D21+'[1]９表３'!Q21+'[1]９表３'!U21)</f>
        <v>109218</v>
      </c>
      <c r="E21" s="330">
        <f>SUM('[1]９表２'!O21+'[1]９表３'!R21+'[1]９表３'!V21)</f>
        <v>2720067467</v>
      </c>
      <c r="F21" s="226">
        <v>1988421790</v>
      </c>
      <c r="G21" s="225">
        <v>670453729</v>
      </c>
      <c r="H21" s="334">
        <v>63792462</v>
      </c>
      <c r="I21" s="309">
        <v>61191948</v>
      </c>
      <c r="J21" s="332">
        <v>5124</v>
      </c>
      <c r="K21" s="225">
        <v>320619457</v>
      </c>
      <c r="L21" s="225">
        <v>4</v>
      </c>
      <c r="M21" s="225">
        <v>109785</v>
      </c>
      <c r="N21" s="273" t="s">
        <v>45</v>
      </c>
    </row>
    <row r="22" spans="2:14" ht="30" customHeight="1">
      <c r="B22" s="263">
        <v>41014</v>
      </c>
      <c r="C22" s="264" t="s">
        <v>46</v>
      </c>
      <c r="D22" s="329">
        <f>SUM('[1]９表２'!M22+'[1]９表３'!D22+'[1]９表３'!Q22+'[1]９表３'!U22)</f>
        <v>121938</v>
      </c>
      <c r="E22" s="329">
        <f>SUM('[1]９表２'!O22+'[1]９表３'!R22+'[1]９表３'!V22)</f>
        <v>3077545486</v>
      </c>
      <c r="F22" s="225">
        <v>2277799994</v>
      </c>
      <c r="G22" s="333">
        <v>738670010</v>
      </c>
      <c r="H22" s="334">
        <v>68497554</v>
      </c>
      <c r="I22" s="309">
        <v>61075482</v>
      </c>
      <c r="J22" s="332">
        <v>5749</v>
      </c>
      <c r="K22" s="225">
        <v>351452559</v>
      </c>
      <c r="L22" s="225">
        <v>11</v>
      </c>
      <c r="M22" s="225">
        <v>171947</v>
      </c>
      <c r="N22" s="273" t="s">
        <v>47</v>
      </c>
    </row>
    <row r="23" spans="2:14" ht="30" customHeight="1">
      <c r="B23" s="263">
        <v>41016</v>
      </c>
      <c r="C23" s="264" t="s">
        <v>48</v>
      </c>
      <c r="D23" s="329">
        <f>SUM('[1]９表２'!M23+'[1]９表３'!D23+'[1]９表３'!Q23+'[1]９表３'!U23)</f>
        <v>53102</v>
      </c>
      <c r="E23" s="329">
        <f>SUM('[1]９表２'!O23+'[1]９表３'!R23+'[1]９表３'!V23)</f>
        <v>1307259190</v>
      </c>
      <c r="F23" s="222">
        <v>958464824</v>
      </c>
      <c r="G23" s="225">
        <v>316947536</v>
      </c>
      <c r="H23" s="334">
        <v>36360788</v>
      </c>
      <c r="I23" s="336">
        <v>31846830</v>
      </c>
      <c r="J23" s="332">
        <v>2407</v>
      </c>
      <c r="K23" s="225">
        <v>149326029</v>
      </c>
      <c r="L23" s="225">
        <v>7</v>
      </c>
      <c r="M23" s="225">
        <v>151426</v>
      </c>
      <c r="N23" s="273" t="s">
        <v>49</v>
      </c>
    </row>
    <row r="24" spans="2:14" ht="30" customHeight="1">
      <c r="B24" s="263">
        <v>41020</v>
      </c>
      <c r="C24" s="264" t="s">
        <v>50</v>
      </c>
      <c r="D24" s="329">
        <f>SUM('[1]９表２'!M24+'[1]９表３'!D24+'[1]９表３'!Q24+'[1]９表３'!U24)</f>
        <v>65466</v>
      </c>
      <c r="E24" s="330">
        <f>SUM('[1]９表２'!O24+'[1]９表３'!R24+'[1]９表３'!V24)</f>
        <v>1642376351</v>
      </c>
      <c r="F24" s="333">
        <v>1220794040</v>
      </c>
      <c r="G24" s="225">
        <v>387041257</v>
      </c>
      <c r="H24" s="334">
        <v>31839590</v>
      </c>
      <c r="I24" s="336">
        <v>34541054</v>
      </c>
      <c r="J24" s="332">
        <v>3111</v>
      </c>
      <c r="K24" s="225">
        <v>181079764</v>
      </c>
      <c r="L24" s="225">
        <v>6</v>
      </c>
      <c r="M24" s="225">
        <v>140822</v>
      </c>
      <c r="N24" s="273" t="s">
        <v>51</v>
      </c>
    </row>
    <row r="25" spans="2:14" ht="30" customHeight="1">
      <c r="B25" s="263">
        <v>41024</v>
      </c>
      <c r="C25" s="264" t="s">
        <v>52</v>
      </c>
      <c r="D25" s="329">
        <f>SUM('[1]９表２'!M25+'[1]９表３'!D25+'[1]９表３'!Q25+'[1]９表３'!U25)</f>
        <v>32315</v>
      </c>
      <c r="E25" s="330">
        <f>SUM('[1]９表２'!O25+'[1]９表３'!R25+'[1]９表３'!V25)</f>
        <v>783781330</v>
      </c>
      <c r="F25" s="226">
        <v>581724037</v>
      </c>
      <c r="G25" s="226">
        <v>185725497</v>
      </c>
      <c r="H25" s="334">
        <v>13731851</v>
      </c>
      <c r="I25" s="336">
        <v>16331796</v>
      </c>
      <c r="J25" s="332">
        <v>1423</v>
      </c>
      <c r="K25" s="225">
        <v>85290009</v>
      </c>
      <c r="L25" s="225">
        <v>5</v>
      </c>
      <c r="M25" s="225">
        <v>43110</v>
      </c>
      <c r="N25" s="273" t="s">
        <v>53</v>
      </c>
    </row>
    <row r="26" spans="2:14" ht="30" customHeight="1">
      <c r="B26" s="263">
        <v>41021</v>
      </c>
      <c r="C26" s="264" t="s">
        <v>54</v>
      </c>
      <c r="D26" s="329">
        <f>SUM('[1]９表２'!M26+'[1]９表３'!D26+'[1]９表３'!Q26+'[1]９表３'!U26)</f>
        <v>104397</v>
      </c>
      <c r="E26" s="330">
        <f>SUM('[1]９表２'!O26+'[1]９表３'!R26+'[1]９表３'!V26)</f>
        <v>2882001984</v>
      </c>
      <c r="F26" s="226">
        <v>2109972450</v>
      </c>
      <c r="G26" s="226">
        <v>700777826</v>
      </c>
      <c r="H26" s="334">
        <v>76015046</v>
      </c>
      <c r="I26" s="336">
        <v>71251708</v>
      </c>
      <c r="J26" s="332">
        <v>5509</v>
      </c>
      <c r="K26" s="225">
        <v>371790038</v>
      </c>
      <c r="L26" s="225">
        <v>6</v>
      </c>
      <c r="M26" s="225">
        <v>169156</v>
      </c>
      <c r="N26" s="273" t="s">
        <v>55</v>
      </c>
    </row>
    <row r="27" spans="2:14" ht="30" customHeight="1">
      <c r="B27" s="263">
        <v>41035</v>
      </c>
      <c r="C27" s="264" t="s">
        <v>56</v>
      </c>
      <c r="D27" s="329">
        <f>SUM('[1]９表２'!M27+'[1]９表３'!D27+'[1]９表３'!Q27+'[1]９表３'!U27)</f>
        <v>26499</v>
      </c>
      <c r="E27" s="330">
        <f>SUM('[1]９表２'!O27+'[1]９表３'!R27+'[1]９表３'!V27)</f>
        <v>626624511</v>
      </c>
      <c r="F27" s="226">
        <v>460779648</v>
      </c>
      <c r="G27" s="226">
        <v>149460270</v>
      </c>
      <c r="H27" s="334">
        <v>17161418</v>
      </c>
      <c r="I27" s="336">
        <v>16384593</v>
      </c>
      <c r="J27" s="332">
        <v>1107</v>
      </c>
      <c r="K27" s="225">
        <v>72258712</v>
      </c>
      <c r="L27" s="225">
        <v>10</v>
      </c>
      <c r="M27" s="225">
        <v>259471</v>
      </c>
      <c r="N27" s="273" t="s">
        <v>57</v>
      </c>
    </row>
    <row r="28" spans="2:14" ht="30" customHeight="1">
      <c r="B28" s="263">
        <v>41038</v>
      </c>
      <c r="C28" s="264" t="s">
        <v>58</v>
      </c>
      <c r="D28" s="329">
        <f>SUM('[1]９表２'!M28+'[1]９表３'!D28+'[1]９表３'!Q28+'[1]９表３'!U28)</f>
        <v>77888</v>
      </c>
      <c r="E28" s="330">
        <f>SUM('[1]９表２'!O28+'[1]９表３'!R28+'[1]９表３'!V28)</f>
        <v>1926277424</v>
      </c>
      <c r="F28" s="226">
        <v>1428021789</v>
      </c>
      <c r="G28" s="226">
        <v>462564680</v>
      </c>
      <c r="H28" s="334">
        <v>41801250</v>
      </c>
      <c r="I28" s="336">
        <v>35690955</v>
      </c>
      <c r="J28" s="332">
        <v>4107</v>
      </c>
      <c r="K28" s="225">
        <v>238757574</v>
      </c>
      <c r="L28" s="225">
        <v>7</v>
      </c>
      <c r="M28" s="225">
        <v>106842</v>
      </c>
      <c r="N28" s="273" t="s">
        <v>59</v>
      </c>
    </row>
    <row r="29" spans="2:14" ht="30" customHeight="1">
      <c r="B29" s="263">
        <v>41042</v>
      </c>
      <c r="C29" s="264" t="s">
        <v>60</v>
      </c>
      <c r="D29" s="329">
        <f>SUM('[1]９表２'!M29+'[1]９表３'!D29+'[1]９表３'!Q29+'[1]９表３'!U29)</f>
        <v>27455</v>
      </c>
      <c r="E29" s="330">
        <f>SUM('[1]９表２'!O29+'[1]９表３'!R29+'[1]９表３'!V29)</f>
        <v>736433289</v>
      </c>
      <c r="F29" s="226">
        <v>545754417</v>
      </c>
      <c r="G29" s="333">
        <v>178006036</v>
      </c>
      <c r="H29" s="334">
        <v>16104723</v>
      </c>
      <c r="I29" s="309">
        <v>12672836</v>
      </c>
      <c r="J29" s="332">
        <v>1778</v>
      </c>
      <c r="K29" s="225">
        <v>92428577</v>
      </c>
      <c r="L29" s="225">
        <v>5</v>
      </c>
      <c r="M29" s="225">
        <v>64105</v>
      </c>
      <c r="N29" s="273" t="s">
        <v>61</v>
      </c>
    </row>
    <row r="30" spans="2:14" ht="30" customHeight="1">
      <c r="B30" s="263">
        <v>41043</v>
      </c>
      <c r="C30" s="264" t="s">
        <v>62</v>
      </c>
      <c r="D30" s="329">
        <f>SUM('[1]９表２'!M30+'[1]９表３'!D30+'[1]９表３'!Q30+'[1]９表３'!U30)</f>
        <v>37060</v>
      </c>
      <c r="E30" s="330">
        <f>SUM('[1]９表２'!O30+'[1]９表３'!R30+'[1]９表３'!V30)</f>
        <v>887003127</v>
      </c>
      <c r="F30" s="226">
        <v>651647397</v>
      </c>
      <c r="G30" s="337">
        <v>220542486</v>
      </c>
      <c r="H30" s="338">
        <v>17622805</v>
      </c>
      <c r="I30" s="309">
        <v>14813244</v>
      </c>
      <c r="J30" s="332">
        <v>1912</v>
      </c>
      <c r="K30" s="225">
        <v>102533918</v>
      </c>
      <c r="L30" s="225">
        <v>4</v>
      </c>
      <c r="M30" s="225">
        <v>51304</v>
      </c>
      <c r="N30" s="273" t="s">
        <v>63</v>
      </c>
    </row>
    <row r="31" spans="2:14" ht="30" customHeight="1">
      <c r="B31" s="263">
        <v>41044</v>
      </c>
      <c r="C31" s="264" t="s">
        <v>64</v>
      </c>
      <c r="D31" s="329">
        <f>SUM('[1]９表２'!M31+'[1]９表３'!D31+'[1]９表３'!Q31+'[1]９表３'!U31)</f>
        <v>110818</v>
      </c>
      <c r="E31" s="330">
        <f>SUM('[1]９表２'!O31+'[1]９表３'!R31+'[1]９表３'!V31)</f>
        <v>2814806629</v>
      </c>
      <c r="F31" s="226">
        <v>2060033887</v>
      </c>
      <c r="G31" s="333">
        <v>691869152</v>
      </c>
      <c r="H31" s="334">
        <v>63907332</v>
      </c>
      <c r="I31" s="309">
        <v>62903590</v>
      </c>
      <c r="J31" s="332">
        <v>4784</v>
      </c>
      <c r="K31" s="225">
        <v>331408519</v>
      </c>
      <c r="L31" s="225">
        <v>9</v>
      </c>
      <c r="M31" s="225">
        <v>129916</v>
      </c>
      <c r="N31" s="273" t="s">
        <v>65</v>
      </c>
    </row>
    <row r="32" spans="2:14" ht="30" customHeight="1">
      <c r="B32" s="274">
        <v>41047</v>
      </c>
      <c r="C32" s="275" t="s">
        <v>66</v>
      </c>
      <c r="D32" s="339">
        <f>SUM('[1]９表２'!M32+'[1]９表３'!D32+'[1]９表３'!Q32+'[1]９表３'!U32)</f>
        <v>39018</v>
      </c>
      <c r="E32" s="340">
        <f>SUM('[1]９表２'!O32+'[1]９表３'!R32+'[1]９表３'!V32)</f>
        <v>1093442134</v>
      </c>
      <c r="F32" s="226">
        <v>802440350</v>
      </c>
      <c r="G32" s="227">
        <v>273899396</v>
      </c>
      <c r="H32" s="341">
        <v>20171742</v>
      </c>
      <c r="I32" s="309">
        <v>17102388</v>
      </c>
      <c r="J32" s="342">
        <v>2346</v>
      </c>
      <c r="K32" s="227">
        <v>142387767</v>
      </c>
      <c r="L32" s="227">
        <v>6</v>
      </c>
      <c r="M32" s="227">
        <v>58893</v>
      </c>
      <c r="N32" s="276" t="s">
        <v>67</v>
      </c>
    </row>
    <row r="33" spans="2:14" ht="30" customHeight="1">
      <c r="B33" s="263">
        <v>41301</v>
      </c>
      <c r="C33" s="264" t="s">
        <v>68</v>
      </c>
      <c r="D33" s="329">
        <f>SUM('[1]９表２'!M33+'[1]９表３'!D33+'[1]９表３'!Q33+'[1]９表３'!U33)</f>
        <v>19839</v>
      </c>
      <c r="E33" s="330">
        <f>SUM('[1]９表２'!O33+'[1]９表３'!R33+'[1]９表３'!V33)</f>
        <v>405350493</v>
      </c>
      <c r="F33" s="228">
        <v>283938274</v>
      </c>
      <c r="G33" s="333">
        <v>110140395</v>
      </c>
      <c r="H33" s="334">
        <v>12270063</v>
      </c>
      <c r="I33" s="343">
        <v>11271824</v>
      </c>
      <c r="J33" s="310">
        <v>282</v>
      </c>
      <c r="K33" s="225">
        <v>34449117</v>
      </c>
      <c r="L33" s="222">
        <v>0</v>
      </c>
      <c r="M33" s="222">
        <v>0</v>
      </c>
      <c r="N33" s="277" t="s">
        <v>69</v>
      </c>
    </row>
    <row r="34" spans="2:14" ht="30" customHeight="1">
      <c r="B34" s="263">
        <v>41302</v>
      </c>
      <c r="C34" s="264" t="s">
        <v>70</v>
      </c>
      <c r="D34" s="329">
        <f>SUM('[1]９表２'!M34+'[1]９表３'!D34+'[1]９表３'!Q34+'[1]９表３'!U34)</f>
        <v>27924</v>
      </c>
      <c r="E34" s="329">
        <f>SUM('[1]９表２'!O34+'[1]９表３'!R34+'[1]９表３'!V34)</f>
        <v>387874769</v>
      </c>
      <c r="F34" s="225">
        <v>273031050</v>
      </c>
      <c r="G34" s="337">
        <v>105776733</v>
      </c>
      <c r="H34" s="338">
        <v>10156198</v>
      </c>
      <c r="I34" s="309">
        <v>9066986</v>
      </c>
      <c r="J34" s="310">
        <v>273</v>
      </c>
      <c r="K34" s="225">
        <v>22133012</v>
      </c>
      <c r="L34" s="222">
        <v>0</v>
      </c>
      <c r="M34" s="222">
        <v>0</v>
      </c>
      <c r="N34" s="277" t="s">
        <v>71</v>
      </c>
    </row>
    <row r="35" spans="2:14" ht="30" customHeight="1" thickBot="1">
      <c r="B35" s="278">
        <v>41303</v>
      </c>
      <c r="C35" s="279" t="s">
        <v>72</v>
      </c>
      <c r="D35" s="344">
        <f>SUM('[1]９表２'!M35+'[1]９表３'!D35+'[1]９表３'!Q35+'[1]９表３'!U35)</f>
        <v>88778</v>
      </c>
      <c r="E35" s="344">
        <f>SUM('[1]９表２'!O35+'[1]９表３'!R35+'[1]９表３'!V35)</f>
        <v>1698497288</v>
      </c>
      <c r="F35" s="229">
        <v>1223503806</v>
      </c>
      <c r="G35" s="229">
        <v>418419977</v>
      </c>
      <c r="H35" s="345">
        <v>64266984</v>
      </c>
      <c r="I35" s="346">
        <v>56573505</v>
      </c>
      <c r="J35" s="347">
        <v>1605</v>
      </c>
      <c r="K35" s="229">
        <v>167591053</v>
      </c>
      <c r="L35" s="348">
        <v>0</v>
      </c>
      <c r="M35" s="348">
        <v>0</v>
      </c>
      <c r="N35" s="280" t="s">
        <v>73</v>
      </c>
    </row>
    <row r="36" spans="2:14" ht="17.100000000000001" customHeight="1">
      <c r="E36" s="349"/>
      <c r="F36" s="349"/>
      <c r="G36" s="349"/>
      <c r="H36" s="350"/>
      <c r="I36" s="349"/>
      <c r="N36" s="281"/>
    </row>
    <row r="37" spans="2:14" ht="17.100000000000001" customHeight="1">
      <c r="H37" s="350"/>
      <c r="N37" s="281"/>
    </row>
    <row r="38" spans="2:14" ht="17.100000000000001" customHeight="1">
      <c r="H38" s="350"/>
      <c r="N38" s="281"/>
    </row>
    <row r="39" spans="2:14" ht="17.100000000000001" customHeight="1">
      <c r="H39" s="350"/>
      <c r="N39" s="281"/>
    </row>
    <row r="40" spans="2:14" ht="17.100000000000001" customHeight="1">
      <c r="H40" s="350"/>
      <c r="N40" s="281"/>
    </row>
    <row r="41" spans="2:14" ht="17.100000000000001" customHeight="1">
      <c r="H41" s="350"/>
      <c r="N41" s="281"/>
    </row>
    <row r="42" spans="2:14" ht="17.100000000000001" customHeight="1">
      <c r="H42" s="350"/>
      <c r="N42" s="281"/>
    </row>
    <row r="43" spans="2:14" ht="17.100000000000001" customHeight="1">
      <c r="H43" s="350"/>
      <c r="N43" s="281"/>
    </row>
    <row r="44" spans="2:14" ht="17.100000000000001" customHeight="1">
      <c r="H44" s="350"/>
      <c r="N44" s="281"/>
    </row>
  </sheetData>
  <mergeCells count="13">
    <mergeCell ref="L2:M3"/>
    <mergeCell ref="N2:N12"/>
    <mergeCell ref="J4:J6"/>
    <mergeCell ref="K4:K6"/>
    <mergeCell ref="L4:L6"/>
    <mergeCell ref="M4:M6"/>
    <mergeCell ref="D2:I3"/>
    <mergeCell ref="D4:D5"/>
    <mergeCell ref="E4:E5"/>
    <mergeCell ref="F4:F5"/>
    <mergeCell ref="G4:G5"/>
    <mergeCell ref="I4:I5"/>
    <mergeCell ref="J2:K3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colBreaks count="1" manualBreakCount="1">
    <brk id="9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3B90-2646-467B-9064-22C058E7438A}">
  <sheetPr>
    <tabColor theme="4"/>
  </sheetPr>
  <dimension ref="B1:AE36"/>
  <sheetViews>
    <sheetView showGridLines="0" view="pageBreakPreview" zoomScale="85" zoomScaleNormal="80" zoomScaleSheetLayoutView="85" workbookViewId="0">
      <pane xSplit="3" ySplit="12" topLeftCell="D13" activePane="bottomRight" state="frozen"/>
      <selection activeCell="D2" sqref="D2:O5"/>
      <selection pane="topRight" activeCell="D2" sqref="D2:O5"/>
      <selection pane="bottomLeft" activeCell="D2" sqref="D2:O5"/>
      <selection pane="bottomRight" activeCell="B4" sqref="B4"/>
    </sheetView>
  </sheetViews>
  <sheetFormatPr defaultColWidth="9.69921875" defaultRowHeight="17.100000000000001" customHeight="1"/>
  <cols>
    <col min="1" max="1" width="1.296875" style="5" customWidth="1"/>
    <col min="2" max="2" width="11.3984375" style="5" customWidth="1"/>
    <col min="3" max="3" width="9.59765625" style="5" customWidth="1"/>
    <col min="4" max="5" width="13.19921875" style="202" customWidth="1"/>
    <col min="6" max="6" width="22.19921875" style="202" customWidth="1"/>
    <col min="7" max="8" width="13.19921875" style="202" customWidth="1"/>
    <col min="9" max="9" width="22.19921875" style="202" customWidth="1"/>
    <col min="10" max="11" width="16.796875" style="202" customWidth="1"/>
    <col min="12" max="12" width="22.19921875" style="202" customWidth="1"/>
    <col min="13" max="14" width="16.796875" style="202" customWidth="1"/>
    <col min="15" max="15" width="22.19921875" style="202" customWidth="1"/>
    <col min="16" max="16" width="5.09765625" style="12" customWidth="1"/>
    <col min="17" max="17" width="3.59765625" style="5" customWidth="1"/>
    <col min="18" max="255" width="9.69921875" style="5" customWidth="1"/>
    <col min="256" max="256" width="9.69921875" style="5"/>
    <col min="257" max="257" width="1.296875" style="5" customWidth="1"/>
    <col min="258" max="258" width="11.3984375" style="5" customWidth="1"/>
    <col min="259" max="259" width="9.59765625" style="5" customWidth="1"/>
    <col min="260" max="261" width="13.19921875" style="5" customWidth="1"/>
    <col min="262" max="262" width="22.19921875" style="5" customWidth="1"/>
    <col min="263" max="264" width="13.19921875" style="5" customWidth="1"/>
    <col min="265" max="265" width="22.19921875" style="5" customWidth="1"/>
    <col min="266" max="267" width="16.796875" style="5" customWidth="1"/>
    <col min="268" max="268" width="22.19921875" style="5" customWidth="1"/>
    <col min="269" max="270" width="16.796875" style="5" customWidth="1"/>
    <col min="271" max="271" width="22.19921875" style="5" customWidth="1"/>
    <col min="272" max="272" width="5.09765625" style="5" customWidth="1"/>
    <col min="273" max="273" width="3.59765625" style="5" customWidth="1"/>
    <col min="274" max="512" width="9.69921875" style="5"/>
    <col min="513" max="513" width="1.296875" style="5" customWidth="1"/>
    <col min="514" max="514" width="11.3984375" style="5" customWidth="1"/>
    <col min="515" max="515" width="9.59765625" style="5" customWidth="1"/>
    <col min="516" max="517" width="13.19921875" style="5" customWidth="1"/>
    <col min="518" max="518" width="22.19921875" style="5" customWidth="1"/>
    <col min="519" max="520" width="13.19921875" style="5" customWidth="1"/>
    <col min="521" max="521" width="22.19921875" style="5" customWidth="1"/>
    <col min="522" max="523" width="16.796875" style="5" customWidth="1"/>
    <col min="524" max="524" width="22.19921875" style="5" customWidth="1"/>
    <col min="525" max="526" width="16.796875" style="5" customWidth="1"/>
    <col min="527" max="527" width="22.19921875" style="5" customWidth="1"/>
    <col min="528" max="528" width="5.09765625" style="5" customWidth="1"/>
    <col min="529" max="529" width="3.59765625" style="5" customWidth="1"/>
    <col min="530" max="768" width="9.69921875" style="5"/>
    <col min="769" max="769" width="1.296875" style="5" customWidth="1"/>
    <col min="770" max="770" width="11.3984375" style="5" customWidth="1"/>
    <col min="771" max="771" width="9.59765625" style="5" customWidth="1"/>
    <col min="772" max="773" width="13.19921875" style="5" customWidth="1"/>
    <col min="774" max="774" width="22.19921875" style="5" customWidth="1"/>
    <col min="775" max="776" width="13.19921875" style="5" customWidth="1"/>
    <col min="777" max="777" width="22.19921875" style="5" customWidth="1"/>
    <col min="778" max="779" width="16.796875" style="5" customWidth="1"/>
    <col min="780" max="780" width="22.19921875" style="5" customWidth="1"/>
    <col min="781" max="782" width="16.796875" style="5" customWidth="1"/>
    <col min="783" max="783" width="22.19921875" style="5" customWidth="1"/>
    <col min="784" max="784" width="5.09765625" style="5" customWidth="1"/>
    <col min="785" max="785" width="3.59765625" style="5" customWidth="1"/>
    <col min="786" max="1024" width="9.69921875" style="5"/>
    <col min="1025" max="1025" width="1.296875" style="5" customWidth="1"/>
    <col min="1026" max="1026" width="11.3984375" style="5" customWidth="1"/>
    <col min="1027" max="1027" width="9.59765625" style="5" customWidth="1"/>
    <col min="1028" max="1029" width="13.19921875" style="5" customWidth="1"/>
    <col min="1030" max="1030" width="22.19921875" style="5" customWidth="1"/>
    <col min="1031" max="1032" width="13.19921875" style="5" customWidth="1"/>
    <col min="1033" max="1033" width="22.19921875" style="5" customWidth="1"/>
    <col min="1034" max="1035" width="16.796875" style="5" customWidth="1"/>
    <col min="1036" max="1036" width="22.19921875" style="5" customWidth="1"/>
    <col min="1037" max="1038" width="16.796875" style="5" customWidth="1"/>
    <col min="1039" max="1039" width="22.19921875" style="5" customWidth="1"/>
    <col min="1040" max="1040" width="5.09765625" style="5" customWidth="1"/>
    <col min="1041" max="1041" width="3.59765625" style="5" customWidth="1"/>
    <col min="1042" max="1280" width="9.69921875" style="5"/>
    <col min="1281" max="1281" width="1.296875" style="5" customWidth="1"/>
    <col min="1282" max="1282" width="11.3984375" style="5" customWidth="1"/>
    <col min="1283" max="1283" width="9.59765625" style="5" customWidth="1"/>
    <col min="1284" max="1285" width="13.19921875" style="5" customWidth="1"/>
    <col min="1286" max="1286" width="22.19921875" style="5" customWidth="1"/>
    <col min="1287" max="1288" width="13.19921875" style="5" customWidth="1"/>
    <col min="1289" max="1289" width="22.19921875" style="5" customWidth="1"/>
    <col min="1290" max="1291" width="16.796875" style="5" customWidth="1"/>
    <col min="1292" max="1292" width="22.19921875" style="5" customWidth="1"/>
    <col min="1293" max="1294" width="16.796875" style="5" customWidth="1"/>
    <col min="1295" max="1295" width="22.19921875" style="5" customWidth="1"/>
    <col min="1296" max="1296" width="5.09765625" style="5" customWidth="1"/>
    <col min="1297" max="1297" width="3.59765625" style="5" customWidth="1"/>
    <col min="1298" max="1536" width="9.69921875" style="5"/>
    <col min="1537" max="1537" width="1.296875" style="5" customWidth="1"/>
    <col min="1538" max="1538" width="11.3984375" style="5" customWidth="1"/>
    <col min="1539" max="1539" width="9.59765625" style="5" customWidth="1"/>
    <col min="1540" max="1541" width="13.19921875" style="5" customWidth="1"/>
    <col min="1542" max="1542" width="22.19921875" style="5" customWidth="1"/>
    <col min="1543" max="1544" width="13.19921875" style="5" customWidth="1"/>
    <col min="1545" max="1545" width="22.19921875" style="5" customWidth="1"/>
    <col min="1546" max="1547" width="16.796875" style="5" customWidth="1"/>
    <col min="1548" max="1548" width="22.19921875" style="5" customWidth="1"/>
    <col min="1549" max="1550" width="16.796875" style="5" customWidth="1"/>
    <col min="1551" max="1551" width="22.19921875" style="5" customWidth="1"/>
    <col min="1552" max="1552" width="5.09765625" style="5" customWidth="1"/>
    <col min="1553" max="1553" width="3.59765625" style="5" customWidth="1"/>
    <col min="1554" max="1792" width="9.69921875" style="5"/>
    <col min="1793" max="1793" width="1.296875" style="5" customWidth="1"/>
    <col min="1794" max="1794" width="11.3984375" style="5" customWidth="1"/>
    <col min="1795" max="1795" width="9.59765625" style="5" customWidth="1"/>
    <col min="1796" max="1797" width="13.19921875" style="5" customWidth="1"/>
    <col min="1798" max="1798" width="22.19921875" style="5" customWidth="1"/>
    <col min="1799" max="1800" width="13.19921875" style="5" customWidth="1"/>
    <col min="1801" max="1801" width="22.19921875" style="5" customWidth="1"/>
    <col min="1802" max="1803" width="16.796875" style="5" customWidth="1"/>
    <col min="1804" max="1804" width="22.19921875" style="5" customWidth="1"/>
    <col min="1805" max="1806" width="16.796875" style="5" customWidth="1"/>
    <col min="1807" max="1807" width="22.19921875" style="5" customWidth="1"/>
    <col min="1808" max="1808" width="5.09765625" style="5" customWidth="1"/>
    <col min="1809" max="1809" width="3.59765625" style="5" customWidth="1"/>
    <col min="1810" max="2048" width="9.69921875" style="5"/>
    <col min="2049" max="2049" width="1.296875" style="5" customWidth="1"/>
    <col min="2050" max="2050" width="11.3984375" style="5" customWidth="1"/>
    <col min="2051" max="2051" width="9.59765625" style="5" customWidth="1"/>
    <col min="2052" max="2053" width="13.19921875" style="5" customWidth="1"/>
    <col min="2054" max="2054" width="22.19921875" style="5" customWidth="1"/>
    <col min="2055" max="2056" width="13.19921875" style="5" customWidth="1"/>
    <col min="2057" max="2057" width="22.19921875" style="5" customWidth="1"/>
    <col min="2058" max="2059" width="16.796875" style="5" customWidth="1"/>
    <col min="2060" max="2060" width="22.19921875" style="5" customWidth="1"/>
    <col min="2061" max="2062" width="16.796875" style="5" customWidth="1"/>
    <col min="2063" max="2063" width="22.19921875" style="5" customWidth="1"/>
    <col min="2064" max="2064" width="5.09765625" style="5" customWidth="1"/>
    <col min="2065" max="2065" width="3.59765625" style="5" customWidth="1"/>
    <col min="2066" max="2304" width="9.69921875" style="5"/>
    <col min="2305" max="2305" width="1.296875" style="5" customWidth="1"/>
    <col min="2306" max="2306" width="11.3984375" style="5" customWidth="1"/>
    <col min="2307" max="2307" width="9.59765625" style="5" customWidth="1"/>
    <col min="2308" max="2309" width="13.19921875" style="5" customWidth="1"/>
    <col min="2310" max="2310" width="22.19921875" style="5" customWidth="1"/>
    <col min="2311" max="2312" width="13.19921875" style="5" customWidth="1"/>
    <col min="2313" max="2313" width="22.19921875" style="5" customWidth="1"/>
    <col min="2314" max="2315" width="16.796875" style="5" customWidth="1"/>
    <col min="2316" max="2316" width="22.19921875" style="5" customWidth="1"/>
    <col min="2317" max="2318" width="16.796875" style="5" customWidth="1"/>
    <col min="2319" max="2319" width="22.19921875" style="5" customWidth="1"/>
    <col min="2320" max="2320" width="5.09765625" style="5" customWidth="1"/>
    <col min="2321" max="2321" width="3.59765625" style="5" customWidth="1"/>
    <col min="2322" max="2560" width="9.69921875" style="5"/>
    <col min="2561" max="2561" width="1.296875" style="5" customWidth="1"/>
    <col min="2562" max="2562" width="11.3984375" style="5" customWidth="1"/>
    <col min="2563" max="2563" width="9.59765625" style="5" customWidth="1"/>
    <col min="2564" max="2565" width="13.19921875" style="5" customWidth="1"/>
    <col min="2566" max="2566" width="22.19921875" style="5" customWidth="1"/>
    <col min="2567" max="2568" width="13.19921875" style="5" customWidth="1"/>
    <col min="2569" max="2569" width="22.19921875" style="5" customWidth="1"/>
    <col min="2570" max="2571" width="16.796875" style="5" customWidth="1"/>
    <col min="2572" max="2572" width="22.19921875" style="5" customWidth="1"/>
    <col min="2573" max="2574" width="16.796875" style="5" customWidth="1"/>
    <col min="2575" max="2575" width="22.19921875" style="5" customWidth="1"/>
    <col min="2576" max="2576" width="5.09765625" style="5" customWidth="1"/>
    <col min="2577" max="2577" width="3.59765625" style="5" customWidth="1"/>
    <col min="2578" max="2816" width="9.69921875" style="5"/>
    <col min="2817" max="2817" width="1.296875" style="5" customWidth="1"/>
    <col min="2818" max="2818" width="11.3984375" style="5" customWidth="1"/>
    <col min="2819" max="2819" width="9.59765625" style="5" customWidth="1"/>
    <col min="2820" max="2821" width="13.19921875" style="5" customWidth="1"/>
    <col min="2822" max="2822" width="22.19921875" style="5" customWidth="1"/>
    <col min="2823" max="2824" width="13.19921875" style="5" customWidth="1"/>
    <col min="2825" max="2825" width="22.19921875" style="5" customWidth="1"/>
    <col min="2826" max="2827" width="16.796875" style="5" customWidth="1"/>
    <col min="2828" max="2828" width="22.19921875" style="5" customWidth="1"/>
    <col min="2829" max="2830" width="16.796875" style="5" customWidth="1"/>
    <col min="2831" max="2831" width="22.19921875" style="5" customWidth="1"/>
    <col min="2832" max="2832" width="5.09765625" style="5" customWidth="1"/>
    <col min="2833" max="2833" width="3.59765625" style="5" customWidth="1"/>
    <col min="2834" max="3072" width="9.69921875" style="5"/>
    <col min="3073" max="3073" width="1.296875" style="5" customWidth="1"/>
    <col min="3074" max="3074" width="11.3984375" style="5" customWidth="1"/>
    <col min="3075" max="3075" width="9.59765625" style="5" customWidth="1"/>
    <col min="3076" max="3077" width="13.19921875" style="5" customWidth="1"/>
    <col min="3078" max="3078" width="22.19921875" style="5" customWidth="1"/>
    <col min="3079" max="3080" width="13.19921875" style="5" customWidth="1"/>
    <col min="3081" max="3081" width="22.19921875" style="5" customWidth="1"/>
    <col min="3082" max="3083" width="16.796875" style="5" customWidth="1"/>
    <col min="3084" max="3084" width="22.19921875" style="5" customWidth="1"/>
    <col min="3085" max="3086" width="16.796875" style="5" customWidth="1"/>
    <col min="3087" max="3087" width="22.19921875" style="5" customWidth="1"/>
    <col min="3088" max="3088" width="5.09765625" style="5" customWidth="1"/>
    <col min="3089" max="3089" width="3.59765625" style="5" customWidth="1"/>
    <col min="3090" max="3328" width="9.69921875" style="5"/>
    <col min="3329" max="3329" width="1.296875" style="5" customWidth="1"/>
    <col min="3330" max="3330" width="11.3984375" style="5" customWidth="1"/>
    <col min="3331" max="3331" width="9.59765625" style="5" customWidth="1"/>
    <col min="3332" max="3333" width="13.19921875" style="5" customWidth="1"/>
    <col min="3334" max="3334" width="22.19921875" style="5" customWidth="1"/>
    <col min="3335" max="3336" width="13.19921875" style="5" customWidth="1"/>
    <col min="3337" max="3337" width="22.19921875" style="5" customWidth="1"/>
    <col min="3338" max="3339" width="16.796875" style="5" customWidth="1"/>
    <col min="3340" max="3340" width="22.19921875" style="5" customWidth="1"/>
    <col min="3341" max="3342" width="16.796875" style="5" customWidth="1"/>
    <col min="3343" max="3343" width="22.19921875" style="5" customWidth="1"/>
    <col min="3344" max="3344" width="5.09765625" style="5" customWidth="1"/>
    <col min="3345" max="3345" width="3.59765625" style="5" customWidth="1"/>
    <col min="3346" max="3584" width="9.69921875" style="5"/>
    <col min="3585" max="3585" width="1.296875" style="5" customWidth="1"/>
    <col min="3586" max="3586" width="11.3984375" style="5" customWidth="1"/>
    <col min="3587" max="3587" width="9.59765625" style="5" customWidth="1"/>
    <col min="3588" max="3589" width="13.19921875" style="5" customWidth="1"/>
    <col min="3590" max="3590" width="22.19921875" style="5" customWidth="1"/>
    <col min="3591" max="3592" width="13.19921875" style="5" customWidth="1"/>
    <col min="3593" max="3593" width="22.19921875" style="5" customWidth="1"/>
    <col min="3594" max="3595" width="16.796875" style="5" customWidth="1"/>
    <col min="3596" max="3596" width="22.19921875" style="5" customWidth="1"/>
    <col min="3597" max="3598" width="16.796875" style="5" customWidth="1"/>
    <col min="3599" max="3599" width="22.19921875" style="5" customWidth="1"/>
    <col min="3600" max="3600" width="5.09765625" style="5" customWidth="1"/>
    <col min="3601" max="3601" width="3.59765625" style="5" customWidth="1"/>
    <col min="3602" max="3840" width="9.69921875" style="5"/>
    <col min="3841" max="3841" width="1.296875" style="5" customWidth="1"/>
    <col min="3842" max="3842" width="11.3984375" style="5" customWidth="1"/>
    <col min="3843" max="3843" width="9.59765625" style="5" customWidth="1"/>
    <col min="3844" max="3845" width="13.19921875" style="5" customWidth="1"/>
    <col min="3846" max="3846" width="22.19921875" style="5" customWidth="1"/>
    <col min="3847" max="3848" width="13.19921875" style="5" customWidth="1"/>
    <col min="3849" max="3849" width="22.19921875" style="5" customWidth="1"/>
    <col min="3850" max="3851" width="16.796875" style="5" customWidth="1"/>
    <col min="3852" max="3852" width="22.19921875" style="5" customWidth="1"/>
    <col min="3853" max="3854" width="16.796875" style="5" customWidth="1"/>
    <col min="3855" max="3855" width="22.19921875" style="5" customWidth="1"/>
    <col min="3856" max="3856" width="5.09765625" style="5" customWidth="1"/>
    <col min="3857" max="3857" width="3.59765625" style="5" customWidth="1"/>
    <col min="3858" max="4096" width="9.69921875" style="5"/>
    <col min="4097" max="4097" width="1.296875" style="5" customWidth="1"/>
    <col min="4098" max="4098" width="11.3984375" style="5" customWidth="1"/>
    <col min="4099" max="4099" width="9.59765625" style="5" customWidth="1"/>
    <col min="4100" max="4101" width="13.19921875" style="5" customWidth="1"/>
    <col min="4102" max="4102" width="22.19921875" style="5" customWidth="1"/>
    <col min="4103" max="4104" width="13.19921875" style="5" customWidth="1"/>
    <col min="4105" max="4105" width="22.19921875" style="5" customWidth="1"/>
    <col min="4106" max="4107" width="16.796875" style="5" customWidth="1"/>
    <col min="4108" max="4108" width="22.19921875" style="5" customWidth="1"/>
    <col min="4109" max="4110" width="16.796875" style="5" customWidth="1"/>
    <col min="4111" max="4111" width="22.19921875" style="5" customWidth="1"/>
    <col min="4112" max="4112" width="5.09765625" style="5" customWidth="1"/>
    <col min="4113" max="4113" width="3.59765625" style="5" customWidth="1"/>
    <col min="4114" max="4352" width="9.69921875" style="5"/>
    <col min="4353" max="4353" width="1.296875" style="5" customWidth="1"/>
    <col min="4354" max="4354" width="11.3984375" style="5" customWidth="1"/>
    <col min="4355" max="4355" width="9.59765625" style="5" customWidth="1"/>
    <col min="4356" max="4357" width="13.19921875" style="5" customWidth="1"/>
    <col min="4358" max="4358" width="22.19921875" style="5" customWidth="1"/>
    <col min="4359" max="4360" width="13.19921875" style="5" customWidth="1"/>
    <col min="4361" max="4361" width="22.19921875" style="5" customWidth="1"/>
    <col min="4362" max="4363" width="16.796875" style="5" customWidth="1"/>
    <col min="4364" max="4364" width="22.19921875" style="5" customWidth="1"/>
    <col min="4365" max="4366" width="16.796875" style="5" customWidth="1"/>
    <col min="4367" max="4367" width="22.19921875" style="5" customWidth="1"/>
    <col min="4368" max="4368" width="5.09765625" style="5" customWidth="1"/>
    <col min="4369" max="4369" width="3.59765625" style="5" customWidth="1"/>
    <col min="4370" max="4608" width="9.69921875" style="5"/>
    <col min="4609" max="4609" width="1.296875" style="5" customWidth="1"/>
    <col min="4610" max="4610" width="11.3984375" style="5" customWidth="1"/>
    <col min="4611" max="4611" width="9.59765625" style="5" customWidth="1"/>
    <col min="4612" max="4613" width="13.19921875" style="5" customWidth="1"/>
    <col min="4614" max="4614" width="22.19921875" style="5" customWidth="1"/>
    <col min="4615" max="4616" width="13.19921875" style="5" customWidth="1"/>
    <col min="4617" max="4617" width="22.19921875" style="5" customWidth="1"/>
    <col min="4618" max="4619" width="16.796875" style="5" customWidth="1"/>
    <col min="4620" max="4620" width="22.19921875" style="5" customWidth="1"/>
    <col min="4621" max="4622" width="16.796875" style="5" customWidth="1"/>
    <col min="4623" max="4623" width="22.19921875" style="5" customWidth="1"/>
    <col min="4624" max="4624" width="5.09765625" style="5" customWidth="1"/>
    <col min="4625" max="4625" width="3.59765625" style="5" customWidth="1"/>
    <col min="4626" max="4864" width="9.69921875" style="5"/>
    <col min="4865" max="4865" width="1.296875" style="5" customWidth="1"/>
    <col min="4866" max="4866" width="11.3984375" style="5" customWidth="1"/>
    <col min="4867" max="4867" width="9.59765625" style="5" customWidth="1"/>
    <col min="4868" max="4869" width="13.19921875" style="5" customWidth="1"/>
    <col min="4870" max="4870" width="22.19921875" style="5" customWidth="1"/>
    <col min="4871" max="4872" width="13.19921875" style="5" customWidth="1"/>
    <col min="4873" max="4873" width="22.19921875" style="5" customWidth="1"/>
    <col min="4874" max="4875" width="16.796875" style="5" customWidth="1"/>
    <col min="4876" max="4876" width="22.19921875" style="5" customWidth="1"/>
    <col min="4877" max="4878" width="16.796875" style="5" customWidth="1"/>
    <col min="4879" max="4879" width="22.19921875" style="5" customWidth="1"/>
    <col min="4880" max="4880" width="5.09765625" style="5" customWidth="1"/>
    <col min="4881" max="4881" width="3.59765625" style="5" customWidth="1"/>
    <col min="4882" max="5120" width="9.69921875" style="5"/>
    <col min="5121" max="5121" width="1.296875" style="5" customWidth="1"/>
    <col min="5122" max="5122" width="11.3984375" style="5" customWidth="1"/>
    <col min="5123" max="5123" width="9.59765625" style="5" customWidth="1"/>
    <col min="5124" max="5125" width="13.19921875" style="5" customWidth="1"/>
    <col min="5126" max="5126" width="22.19921875" style="5" customWidth="1"/>
    <col min="5127" max="5128" width="13.19921875" style="5" customWidth="1"/>
    <col min="5129" max="5129" width="22.19921875" style="5" customWidth="1"/>
    <col min="5130" max="5131" width="16.796875" style="5" customWidth="1"/>
    <col min="5132" max="5132" width="22.19921875" style="5" customWidth="1"/>
    <col min="5133" max="5134" width="16.796875" style="5" customWidth="1"/>
    <col min="5135" max="5135" width="22.19921875" style="5" customWidth="1"/>
    <col min="5136" max="5136" width="5.09765625" style="5" customWidth="1"/>
    <col min="5137" max="5137" width="3.59765625" style="5" customWidth="1"/>
    <col min="5138" max="5376" width="9.69921875" style="5"/>
    <col min="5377" max="5377" width="1.296875" style="5" customWidth="1"/>
    <col min="5378" max="5378" width="11.3984375" style="5" customWidth="1"/>
    <col min="5379" max="5379" width="9.59765625" style="5" customWidth="1"/>
    <col min="5380" max="5381" width="13.19921875" style="5" customWidth="1"/>
    <col min="5382" max="5382" width="22.19921875" style="5" customWidth="1"/>
    <col min="5383" max="5384" width="13.19921875" style="5" customWidth="1"/>
    <col min="5385" max="5385" width="22.19921875" style="5" customWidth="1"/>
    <col min="5386" max="5387" width="16.796875" style="5" customWidth="1"/>
    <col min="5388" max="5388" width="22.19921875" style="5" customWidth="1"/>
    <col min="5389" max="5390" width="16.796875" style="5" customWidth="1"/>
    <col min="5391" max="5391" width="22.19921875" style="5" customWidth="1"/>
    <col min="5392" max="5392" width="5.09765625" style="5" customWidth="1"/>
    <col min="5393" max="5393" width="3.59765625" style="5" customWidth="1"/>
    <col min="5394" max="5632" width="9.69921875" style="5"/>
    <col min="5633" max="5633" width="1.296875" style="5" customWidth="1"/>
    <col min="5634" max="5634" width="11.3984375" style="5" customWidth="1"/>
    <col min="5635" max="5635" width="9.59765625" style="5" customWidth="1"/>
    <col min="5636" max="5637" width="13.19921875" style="5" customWidth="1"/>
    <col min="5638" max="5638" width="22.19921875" style="5" customWidth="1"/>
    <col min="5639" max="5640" width="13.19921875" style="5" customWidth="1"/>
    <col min="5641" max="5641" width="22.19921875" style="5" customWidth="1"/>
    <col min="5642" max="5643" width="16.796875" style="5" customWidth="1"/>
    <col min="5644" max="5644" width="22.19921875" style="5" customWidth="1"/>
    <col min="5645" max="5646" width="16.796875" style="5" customWidth="1"/>
    <col min="5647" max="5647" width="22.19921875" style="5" customWidth="1"/>
    <col min="5648" max="5648" width="5.09765625" style="5" customWidth="1"/>
    <col min="5649" max="5649" width="3.59765625" style="5" customWidth="1"/>
    <col min="5650" max="5888" width="9.69921875" style="5"/>
    <col min="5889" max="5889" width="1.296875" style="5" customWidth="1"/>
    <col min="5890" max="5890" width="11.3984375" style="5" customWidth="1"/>
    <col min="5891" max="5891" width="9.59765625" style="5" customWidth="1"/>
    <col min="5892" max="5893" width="13.19921875" style="5" customWidth="1"/>
    <col min="5894" max="5894" width="22.19921875" style="5" customWidth="1"/>
    <col min="5895" max="5896" width="13.19921875" style="5" customWidth="1"/>
    <col min="5897" max="5897" width="22.19921875" style="5" customWidth="1"/>
    <col min="5898" max="5899" width="16.796875" style="5" customWidth="1"/>
    <col min="5900" max="5900" width="22.19921875" style="5" customWidth="1"/>
    <col min="5901" max="5902" width="16.796875" style="5" customWidth="1"/>
    <col min="5903" max="5903" width="22.19921875" style="5" customWidth="1"/>
    <col min="5904" max="5904" width="5.09765625" style="5" customWidth="1"/>
    <col min="5905" max="5905" width="3.59765625" style="5" customWidth="1"/>
    <col min="5906" max="6144" width="9.69921875" style="5"/>
    <col min="6145" max="6145" width="1.296875" style="5" customWidth="1"/>
    <col min="6146" max="6146" width="11.3984375" style="5" customWidth="1"/>
    <col min="6147" max="6147" width="9.59765625" style="5" customWidth="1"/>
    <col min="6148" max="6149" width="13.19921875" style="5" customWidth="1"/>
    <col min="6150" max="6150" width="22.19921875" style="5" customWidth="1"/>
    <col min="6151" max="6152" width="13.19921875" style="5" customWidth="1"/>
    <col min="6153" max="6153" width="22.19921875" style="5" customWidth="1"/>
    <col min="6154" max="6155" width="16.796875" style="5" customWidth="1"/>
    <col min="6156" max="6156" width="22.19921875" style="5" customWidth="1"/>
    <col min="6157" max="6158" width="16.796875" style="5" customWidth="1"/>
    <col min="6159" max="6159" width="22.19921875" style="5" customWidth="1"/>
    <col min="6160" max="6160" width="5.09765625" style="5" customWidth="1"/>
    <col min="6161" max="6161" width="3.59765625" style="5" customWidth="1"/>
    <col min="6162" max="6400" width="9.69921875" style="5"/>
    <col min="6401" max="6401" width="1.296875" style="5" customWidth="1"/>
    <col min="6402" max="6402" width="11.3984375" style="5" customWidth="1"/>
    <col min="6403" max="6403" width="9.59765625" style="5" customWidth="1"/>
    <col min="6404" max="6405" width="13.19921875" style="5" customWidth="1"/>
    <col min="6406" max="6406" width="22.19921875" style="5" customWidth="1"/>
    <col min="6407" max="6408" width="13.19921875" style="5" customWidth="1"/>
    <col min="6409" max="6409" width="22.19921875" style="5" customWidth="1"/>
    <col min="6410" max="6411" width="16.796875" style="5" customWidth="1"/>
    <col min="6412" max="6412" width="22.19921875" style="5" customWidth="1"/>
    <col min="6413" max="6414" width="16.796875" style="5" customWidth="1"/>
    <col min="6415" max="6415" width="22.19921875" style="5" customWidth="1"/>
    <col min="6416" max="6416" width="5.09765625" style="5" customWidth="1"/>
    <col min="6417" max="6417" width="3.59765625" style="5" customWidth="1"/>
    <col min="6418" max="6656" width="9.69921875" style="5"/>
    <col min="6657" max="6657" width="1.296875" style="5" customWidth="1"/>
    <col min="6658" max="6658" width="11.3984375" style="5" customWidth="1"/>
    <col min="6659" max="6659" width="9.59765625" style="5" customWidth="1"/>
    <col min="6660" max="6661" width="13.19921875" style="5" customWidth="1"/>
    <col min="6662" max="6662" width="22.19921875" style="5" customWidth="1"/>
    <col min="6663" max="6664" width="13.19921875" style="5" customWidth="1"/>
    <col min="6665" max="6665" width="22.19921875" style="5" customWidth="1"/>
    <col min="6666" max="6667" width="16.796875" style="5" customWidth="1"/>
    <col min="6668" max="6668" width="22.19921875" style="5" customWidth="1"/>
    <col min="6669" max="6670" width="16.796875" style="5" customWidth="1"/>
    <col min="6671" max="6671" width="22.19921875" style="5" customWidth="1"/>
    <col min="6672" max="6672" width="5.09765625" style="5" customWidth="1"/>
    <col min="6673" max="6673" width="3.59765625" style="5" customWidth="1"/>
    <col min="6674" max="6912" width="9.69921875" style="5"/>
    <col min="6913" max="6913" width="1.296875" style="5" customWidth="1"/>
    <col min="6914" max="6914" width="11.3984375" style="5" customWidth="1"/>
    <col min="6915" max="6915" width="9.59765625" style="5" customWidth="1"/>
    <col min="6916" max="6917" width="13.19921875" style="5" customWidth="1"/>
    <col min="6918" max="6918" width="22.19921875" style="5" customWidth="1"/>
    <col min="6919" max="6920" width="13.19921875" style="5" customWidth="1"/>
    <col min="6921" max="6921" width="22.19921875" style="5" customWidth="1"/>
    <col min="6922" max="6923" width="16.796875" style="5" customWidth="1"/>
    <col min="6924" max="6924" width="22.19921875" style="5" customWidth="1"/>
    <col min="6925" max="6926" width="16.796875" style="5" customWidth="1"/>
    <col min="6927" max="6927" width="22.19921875" style="5" customWidth="1"/>
    <col min="6928" max="6928" width="5.09765625" style="5" customWidth="1"/>
    <col min="6929" max="6929" width="3.59765625" style="5" customWidth="1"/>
    <col min="6930" max="7168" width="9.69921875" style="5"/>
    <col min="7169" max="7169" width="1.296875" style="5" customWidth="1"/>
    <col min="7170" max="7170" width="11.3984375" style="5" customWidth="1"/>
    <col min="7171" max="7171" width="9.59765625" style="5" customWidth="1"/>
    <col min="7172" max="7173" width="13.19921875" style="5" customWidth="1"/>
    <col min="7174" max="7174" width="22.19921875" style="5" customWidth="1"/>
    <col min="7175" max="7176" width="13.19921875" style="5" customWidth="1"/>
    <col min="7177" max="7177" width="22.19921875" style="5" customWidth="1"/>
    <col min="7178" max="7179" width="16.796875" style="5" customWidth="1"/>
    <col min="7180" max="7180" width="22.19921875" style="5" customWidth="1"/>
    <col min="7181" max="7182" width="16.796875" style="5" customWidth="1"/>
    <col min="7183" max="7183" width="22.19921875" style="5" customWidth="1"/>
    <col min="7184" max="7184" width="5.09765625" style="5" customWidth="1"/>
    <col min="7185" max="7185" width="3.59765625" style="5" customWidth="1"/>
    <col min="7186" max="7424" width="9.69921875" style="5"/>
    <col min="7425" max="7425" width="1.296875" style="5" customWidth="1"/>
    <col min="7426" max="7426" width="11.3984375" style="5" customWidth="1"/>
    <col min="7427" max="7427" width="9.59765625" style="5" customWidth="1"/>
    <col min="7428" max="7429" width="13.19921875" style="5" customWidth="1"/>
    <col min="7430" max="7430" width="22.19921875" style="5" customWidth="1"/>
    <col min="7431" max="7432" width="13.19921875" style="5" customWidth="1"/>
    <col min="7433" max="7433" width="22.19921875" style="5" customWidth="1"/>
    <col min="7434" max="7435" width="16.796875" style="5" customWidth="1"/>
    <col min="7436" max="7436" width="22.19921875" style="5" customWidth="1"/>
    <col min="7437" max="7438" width="16.796875" style="5" customWidth="1"/>
    <col min="7439" max="7439" width="22.19921875" style="5" customWidth="1"/>
    <col min="7440" max="7440" width="5.09765625" style="5" customWidth="1"/>
    <col min="7441" max="7441" width="3.59765625" style="5" customWidth="1"/>
    <col min="7442" max="7680" width="9.69921875" style="5"/>
    <col min="7681" max="7681" width="1.296875" style="5" customWidth="1"/>
    <col min="7682" max="7682" width="11.3984375" style="5" customWidth="1"/>
    <col min="7683" max="7683" width="9.59765625" style="5" customWidth="1"/>
    <col min="7684" max="7685" width="13.19921875" style="5" customWidth="1"/>
    <col min="7686" max="7686" width="22.19921875" style="5" customWidth="1"/>
    <col min="7687" max="7688" width="13.19921875" style="5" customWidth="1"/>
    <col min="7689" max="7689" width="22.19921875" style="5" customWidth="1"/>
    <col min="7690" max="7691" width="16.796875" style="5" customWidth="1"/>
    <col min="7692" max="7692" width="22.19921875" style="5" customWidth="1"/>
    <col min="7693" max="7694" width="16.796875" style="5" customWidth="1"/>
    <col min="7695" max="7695" width="22.19921875" style="5" customWidth="1"/>
    <col min="7696" max="7696" width="5.09765625" style="5" customWidth="1"/>
    <col min="7697" max="7697" width="3.59765625" style="5" customWidth="1"/>
    <col min="7698" max="7936" width="9.69921875" style="5"/>
    <col min="7937" max="7937" width="1.296875" style="5" customWidth="1"/>
    <col min="7938" max="7938" width="11.3984375" style="5" customWidth="1"/>
    <col min="7939" max="7939" width="9.59765625" style="5" customWidth="1"/>
    <col min="7940" max="7941" width="13.19921875" style="5" customWidth="1"/>
    <col min="7942" max="7942" width="22.19921875" style="5" customWidth="1"/>
    <col min="7943" max="7944" width="13.19921875" style="5" customWidth="1"/>
    <col min="7945" max="7945" width="22.19921875" style="5" customWidth="1"/>
    <col min="7946" max="7947" width="16.796875" style="5" customWidth="1"/>
    <col min="7948" max="7948" width="22.19921875" style="5" customWidth="1"/>
    <col min="7949" max="7950" width="16.796875" style="5" customWidth="1"/>
    <col min="7951" max="7951" width="22.19921875" style="5" customWidth="1"/>
    <col min="7952" max="7952" width="5.09765625" style="5" customWidth="1"/>
    <col min="7953" max="7953" width="3.59765625" style="5" customWidth="1"/>
    <col min="7954" max="8192" width="9.69921875" style="5"/>
    <col min="8193" max="8193" width="1.296875" style="5" customWidth="1"/>
    <col min="8194" max="8194" width="11.3984375" style="5" customWidth="1"/>
    <col min="8195" max="8195" width="9.59765625" style="5" customWidth="1"/>
    <col min="8196" max="8197" width="13.19921875" style="5" customWidth="1"/>
    <col min="8198" max="8198" width="22.19921875" style="5" customWidth="1"/>
    <col min="8199" max="8200" width="13.19921875" style="5" customWidth="1"/>
    <col min="8201" max="8201" width="22.19921875" style="5" customWidth="1"/>
    <col min="8202" max="8203" width="16.796875" style="5" customWidth="1"/>
    <col min="8204" max="8204" width="22.19921875" style="5" customWidth="1"/>
    <col min="8205" max="8206" width="16.796875" style="5" customWidth="1"/>
    <col min="8207" max="8207" width="22.19921875" style="5" customWidth="1"/>
    <col min="8208" max="8208" width="5.09765625" style="5" customWidth="1"/>
    <col min="8209" max="8209" width="3.59765625" style="5" customWidth="1"/>
    <col min="8210" max="8448" width="9.69921875" style="5"/>
    <col min="8449" max="8449" width="1.296875" style="5" customWidth="1"/>
    <col min="8450" max="8450" width="11.3984375" style="5" customWidth="1"/>
    <col min="8451" max="8451" width="9.59765625" style="5" customWidth="1"/>
    <col min="8452" max="8453" width="13.19921875" style="5" customWidth="1"/>
    <col min="8454" max="8454" width="22.19921875" style="5" customWidth="1"/>
    <col min="8455" max="8456" width="13.19921875" style="5" customWidth="1"/>
    <col min="8457" max="8457" width="22.19921875" style="5" customWidth="1"/>
    <col min="8458" max="8459" width="16.796875" style="5" customWidth="1"/>
    <col min="8460" max="8460" width="22.19921875" style="5" customWidth="1"/>
    <col min="8461" max="8462" width="16.796875" style="5" customWidth="1"/>
    <col min="8463" max="8463" width="22.19921875" style="5" customWidth="1"/>
    <col min="8464" max="8464" width="5.09765625" style="5" customWidth="1"/>
    <col min="8465" max="8465" width="3.59765625" style="5" customWidth="1"/>
    <col min="8466" max="8704" width="9.69921875" style="5"/>
    <col min="8705" max="8705" width="1.296875" style="5" customWidth="1"/>
    <col min="8706" max="8706" width="11.3984375" style="5" customWidth="1"/>
    <col min="8707" max="8707" width="9.59765625" style="5" customWidth="1"/>
    <col min="8708" max="8709" width="13.19921875" style="5" customWidth="1"/>
    <col min="8710" max="8710" width="22.19921875" style="5" customWidth="1"/>
    <col min="8711" max="8712" width="13.19921875" style="5" customWidth="1"/>
    <col min="8713" max="8713" width="22.19921875" style="5" customWidth="1"/>
    <col min="8714" max="8715" width="16.796875" style="5" customWidth="1"/>
    <col min="8716" max="8716" width="22.19921875" style="5" customWidth="1"/>
    <col min="8717" max="8718" width="16.796875" style="5" customWidth="1"/>
    <col min="8719" max="8719" width="22.19921875" style="5" customWidth="1"/>
    <col min="8720" max="8720" width="5.09765625" style="5" customWidth="1"/>
    <col min="8721" max="8721" width="3.59765625" style="5" customWidth="1"/>
    <col min="8722" max="8960" width="9.69921875" style="5"/>
    <col min="8961" max="8961" width="1.296875" style="5" customWidth="1"/>
    <col min="8962" max="8962" width="11.3984375" style="5" customWidth="1"/>
    <col min="8963" max="8963" width="9.59765625" style="5" customWidth="1"/>
    <col min="8964" max="8965" width="13.19921875" style="5" customWidth="1"/>
    <col min="8966" max="8966" width="22.19921875" style="5" customWidth="1"/>
    <col min="8967" max="8968" width="13.19921875" style="5" customWidth="1"/>
    <col min="8969" max="8969" width="22.19921875" style="5" customWidth="1"/>
    <col min="8970" max="8971" width="16.796875" style="5" customWidth="1"/>
    <col min="8972" max="8972" width="22.19921875" style="5" customWidth="1"/>
    <col min="8973" max="8974" width="16.796875" style="5" customWidth="1"/>
    <col min="8975" max="8975" width="22.19921875" style="5" customWidth="1"/>
    <col min="8976" max="8976" width="5.09765625" style="5" customWidth="1"/>
    <col min="8977" max="8977" width="3.59765625" style="5" customWidth="1"/>
    <col min="8978" max="9216" width="9.69921875" style="5"/>
    <col min="9217" max="9217" width="1.296875" style="5" customWidth="1"/>
    <col min="9218" max="9218" width="11.3984375" style="5" customWidth="1"/>
    <col min="9219" max="9219" width="9.59765625" style="5" customWidth="1"/>
    <col min="9220" max="9221" width="13.19921875" style="5" customWidth="1"/>
    <col min="9222" max="9222" width="22.19921875" style="5" customWidth="1"/>
    <col min="9223" max="9224" width="13.19921875" style="5" customWidth="1"/>
    <col min="9225" max="9225" width="22.19921875" style="5" customWidth="1"/>
    <col min="9226" max="9227" width="16.796875" style="5" customWidth="1"/>
    <col min="9228" max="9228" width="22.19921875" style="5" customWidth="1"/>
    <col min="9229" max="9230" width="16.796875" style="5" customWidth="1"/>
    <col min="9231" max="9231" width="22.19921875" style="5" customWidth="1"/>
    <col min="9232" max="9232" width="5.09765625" style="5" customWidth="1"/>
    <col min="9233" max="9233" width="3.59765625" style="5" customWidth="1"/>
    <col min="9234" max="9472" width="9.69921875" style="5"/>
    <col min="9473" max="9473" width="1.296875" style="5" customWidth="1"/>
    <col min="9474" max="9474" width="11.3984375" style="5" customWidth="1"/>
    <col min="9475" max="9475" width="9.59765625" style="5" customWidth="1"/>
    <col min="9476" max="9477" width="13.19921875" style="5" customWidth="1"/>
    <col min="9478" max="9478" width="22.19921875" style="5" customWidth="1"/>
    <col min="9479" max="9480" width="13.19921875" style="5" customWidth="1"/>
    <col min="9481" max="9481" width="22.19921875" style="5" customWidth="1"/>
    <col min="9482" max="9483" width="16.796875" style="5" customWidth="1"/>
    <col min="9484" max="9484" width="22.19921875" style="5" customWidth="1"/>
    <col min="9485" max="9486" width="16.796875" style="5" customWidth="1"/>
    <col min="9487" max="9487" width="22.19921875" style="5" customWidth="1"/>
    <col min="9488" max="9488" width="5.09765625" style="5" customWidth="1"/>
    <col min="9489" max="9489" width="3.59765625" style="5" customWidth="1"/>
    <col min="9490" max="9728" width="9.69921875" style="5"/>
    <col min="9729" max="9729" width="1.296875" style="5" customWidth="1"/>
    <col min="9730" max="9730" width="11.3984375" style="5" customWidth="1"/>
    <col min="9731" max="9731" width="9.59765625" style="5" customWidth="1"/>
    <col min="9732" max="9733" width="13.19921875" style="5" customWidth="1"/>
    <col min="9734" max="9734" width="22.19921875" style="5" customWidth="1"/>
    <col min="9735" max="9736" width="13.19921875" style="5" customWidth="1"/>
    <col min="9737" max="9737" width="22.19921875" style="5" customWidth="1"/>
    <col min="9738" max="9739" width="16.796875" style="5" customWidth="1"/>
    <col min="9740" max="9740" width="22.19921875" style="5" customWidth="1"/>
    <col min="9741" max="9742" width="16.796875" style="5" customWidth="1"/>
    <col min="9743" max="9743" width="22.19921875" style="5" customWidth="1"/>
    <col min="9744" max="9744" width="5.09765625" style="5" customWidth="1"/>
    <col min="9745" max="9745" width="3.59765625" style="5" customWidth="1"/>
    <col min="9746" max="9984" width="9.69921875" style="5"/>
    <col min="9985" max="9985" width="1.296875" style="5" customWidth="1"/>
    <col min="9986" max="9986" width="11.3984375" style="5" customWidth="1"/>
    <col min="9987" max="9987" width="9.59765625" style="5" customWidth="1"/>
    <col min="9988" max="9989" width="13.19921875" style="5" customWidth="1"/>
    <col min="9990" max="9990" width="22.19921875" style="5" customWidth="1"/>
    <col min="9991" max="9992" width="13.19921875" style="5" customWidth="1"/>
    <col min="9993" max="9993" width="22.19921875" style="5" customWidth="1"/>
    <col min="9994" max="9995" width="16.796875" style="5" customWidth="1"/>
    <col min="9996" max="9996" width="22.19921875" style="5" customWidth="1"/>
    <col min="9997" max="9998" width="16.796875" style="5" customWidth="1"/>
    <col min="9999" max="9999" width="22.19921875" style="5" customWidth="1"/>
    <col min="10000" max="10000" width="5.09765625" style="5" customWidth="1"/>
    <col min="10001" max="10001" width="3.59765625" style="5" customWidth="1"/>
    <col min="10002" max="10240" width="9.69921875" style="5"/>
    <col min="10241" max="10241" width="1.296875" style="5" customWidth="1"/>
    <col min="10242" max="10242" width="11.3984375" style="5" customWidth="1"/>
    <col min="10243" max="10243" width="9.59765625" style="5" customWidth="1"/>
    <col min="10244" max="10245" width="13.19921875" style="5" customWidth="1"/>
    <col min="10246" max="10246" width="22.19921875" style="5" customWidth="1"/>
    <col min="10247" max="10248" width="13.19921875" style="5" customWidth="1"/>
    <col min="10249" max="10249" width="22.19921875" style="5" customWidth="1"/>
    <col min="10250" max="10251" width="16.796875" style="5" customWidth="1"/>
    <col min="10252" max="10252" width="22.19921875" style="5" customWidth="1"/>
    <col min="10253" max="10254" width="16.796875" style="5" customWidth="1"/>
    <col min="10255" max="10255" width="22.19921875" style="5" customWidth="1"/>
    <col min="10256" max="10256" width="5.09765625" style="5" customWidth="1"/>
    <col min="10257" max="10257" width="3.59765625" style="5" customWidth="1"/>
    <col min="10258" max="10496" width="9.69921875" style="5"/>
    <col min="10497" max="10497" width="1.296875" style="5" customWidth="1"/>
    <col min="10498" max="10498" width="11.3984375" style="5" customWidth="1"/>
    <col min="10499" max="10499" width="9.59765625" style="5" customWidth="1"/>
    <col min="10500" max="10501" width="13.19921875" style="5" customWidth="1"/>
    <col min="10502" max="10502" width="22.19921875" style="5" customWidth="1"/>
    <col min="10503" max="10504" width="13.19921875" style="5" customWidth="1"/>
    <col min="10505" max="10505" width="22.19921875" style="5" customWidth="1"/>
    <col min="10506" max="10507" width="16.796875" style="5" customWidth="1"/>
    <col min="10508" max="10508" width="22.19921875" style="5" customWidth="1"/>
    <col min="10509" max="10510" width="16.796875" style="5" customWidth="1"/>
    <col min="10511" max="10511" width="22.19921875" style="5" customWidth="1"/>
    <col min="10512" max="10512" width="5.09765625" style="5" customWidth="1"/>
    <col min="10513" max="10513" width="3.59765625" style="5" customWidth="1"/>
    <col min="10514" max="10752" width="9.69921875" style="5"/>
    <col min="10753" max="10753" width="1.296875" style="5" customWidth="1"/>
    <col min="10754" max="10754" width="11.3984375" style="5" customWidth="1"/>
    <col min="10755" max="10755" width="9.59765625" style="5" customWidth="1"/>
    <col min="10756" max="10757" width="13.19921875" style="5" customWidth="1"/>
    <col min="10758" max="10758" width="22.19921875" style="5" customWidth="1"/>
    <col min="10759" max="10760" width="13.19921875" style="5" customWidth="1"/>
    <col min="10761" max="10761" width="22.19921875" style="5" customWidth="1"/>
    <col min="10762" max="10763" width="16.796875" style="5" customWidth="1"/>
    <col min="10764" max="10764" width="22.19921875" style="5" customWidth="1"/>
    <col min="10765" max="10766" width="16.796875" style="5" customWidth="1"/>
    <col min="10767" max="10767" width="22.19921875" style="5" customWidth="1"/>
    <col min="10768" max="10768" width="5.09765625" style="5" customWidth="1"/>
    <col min="10769" max="10769" width="3.59765625" style="5" customWidth="1"/>
    <col min="10770" max="11008" width="9.69921875" style="5"/>
    <col min="11009" max="11009" width="1.296875" style="5" customWidth="1"/>
    <col min="11010" max="11010" width="11.3984375" style="5" customWidth="1"/>
    <col min="11011" max="11011" width="9.59765625" style="5" customWidth="1"/>
    <col min="11012" max="11013" width="13.19921875" style="5" customWidth="1"/>
    <col min="11014" max="11014" width="22.19921875" style="5" customWidth="1"/>
    <col min="11015" max="11016" width="13.19921875" style="5" customWidth="1"/>
    <col min="11017" max="11017" width="22.19921875" style="5" customWidth="1"/>
    <col min="11018" max="11019" width="16.796875" style="5" customWidth="1"/>
    <col min="11020" max="11020" width="22.19921875" style="5" customWidth="1"/>
    <col min="11021" max="11022" width="16.796875" style="5" customWidth="1"/>
    <col min="11023" max="11023" width="22.19921875" style="5" customWidth="1"/>
    <col min="11024" max="11024" width="5.09765625" style="5" customWidth="1"/>
    <col min="11025" max="11025" width="3.59765625" style="5" customWidth="1"/>
    <col min="11026" max="11264" width="9.69921875" style="5"/>
    <col min="11265" max="11265" width="1.296875" style="5" customWidth="1"/>
    <col min="11266" max="11266" width="11.3984375" style="5" customWidth="1"/>
    <col min="11267" max="11267" width="9.59765625" style="5" customWidth="1"/>
    <col min="11268" max="11269" width="13.19921875" style="5" customWidth="1"/>
    <col min="11270" max="11270" width="22.19921875" style="5" customWidth="1"/>
    <col min="11271" max="11272" width="13.19921875" style="5" customWidth="1"/>
    <col min="11273" max="11273" width="22.19921875" style="5" customWidth="1"/>
    <col min="11274" max="11275" width="16.796875" style="5" customWidth="1"/>
    <col min="11276" max="11276" width="22.19921875" style="5" customWidth="1"/>
    <col min="11277" max="11278" width="16.796875" style="5" customWidth="1"/>
    <col min="11279" max="11279" width="22.19921875" style="5" customWidth="1"/>
    <col min="11280" max="11280" width="5.09765625" style="5" customWidth="1"/>
    <col min="11281" max="11281" width="3.59765625" style="5" customWidth="1"/>
    <col min="11282" max="11520" width="9.69921875" style="5"/>
    <col min="11521" max="11521" width="1.296875" style="5" customWidth="1"/>
    <col min="11522" max="11522" width="11.3984375" style="5" customWidth="1"/>
    <col min="11523" max="11523" width="9.59765625" style="5" customWidth="1"/>
    <col min="11524" max="11525" width="13.19921875" style="5" customWidth="1"/>
    <col min="11526" max="11526" width="22.19921875" style="5" customWidth="1"/>
    <col min="11527" max="11528" width="13.19921875" style="5" customWidth="1"/>
    <col min="11529" max="11529" width="22.19921875" style="5" customWidth="1"/>
    <col min="11530" max="11531" width="16.796875" style="5" customWidth="1"/>
    <col min="11532" max="11532" width="22.19921875" style="5" customWidth="1"/>
    <col min="11533" max="11534" width="16.796875" style="5" customWidth="1"/>
    <col min="11535" max="11535" width="22.19921875" style="5" customWidth="1"/>
    <col min="11536" max="11536" width="5.09765625" style="5" customWidth="1"/>
    <col min="11537" max="11537" width="3.59765625" style="5" customWidth="1"/>
    <col min="11538" max="11776" width="9.69921875" style="5"/>
    <col min="11777" max="11777" width="1.296875" style="5" customWidth="1"/>
    <col min="11778" max="11778" width="11.3984375" style="5" customWidth="1"/>
    <col min="11779" max="11779" width="9.59765625" style="5" customWidth="1"/>
    <col min="11780" max="11781" width="13.19921875" style="5" customWidth="1"/>
    <col min="11782" max="11782" width="22.19921875" style="5" customWidth="1"/>
    <col min="11783" max="11784" width="13.19921875" style="5" customWidth="1"/>
    <col min="11785" max="11785" width="22.19921875" style="5" customWidth="1"/>
    <col min="11786" max="11787" width="16.796875" style="5" customWidth="1"/>
    <col min="11788" max="11788" width="22.19921875" style="5" customWidth="1"/>
    <col min="11789" max="11790" width="16.796875" style="5" customWidth="1"/>
    <col min="11791" max="11791" width="22.19921875" style="5" customWidth="1"/>
    <col min="11792" max="11792" width="5.09765625" style="5" customWidth="1"/>
    <col min="11793" max="11793" width="3.59765625" style="5" customWidth="1"/>
    <col min="11794" max="12032" width="9.69921875" style="5"/>
    <col min="12033" max="12033" width="1.296875" style="5" customWidth="1"/>
    <col min="12034" max="12034" width="11.3984375" style="5" customWidth="1"/>
    <col min="12035" max="12035" width="9.59765625" style="5" customWidth="1"/>
    <col min="12036" max="12037" width="13.19921875" style="5" customWidth="1"/>
    <col min="12038" max="12038" width="22.19921875" style="5" customWidth="1"/>
    <col min="12039" max="12040" width="13.19921875" style="5" customWidth="1"/>
    <col min="12041" max="12041" width="22.19921875" style="5" customWidth="1"/>
    <col min="12042" max="12043" width="16.796875" style="5" customWidth="1"/>
    <col min="12044" max="12044" width="22.19921875" style="5" customWidth="1"/>
    <col min="12045" max="12046" width="16.796875" style="5" customWidth="1"/>
    <col min="12047" max="12047" width="22.19921875" style="5" customWidth="1"/>
    <col min="12048" max="12048" width="5.09765625" style="5" customWidth="1"/>
    <col min="12049" max="12049" width="3.59765625" style="5" customWidth="1"/>
    <col min="12050" max="12288" width="9.69921875" style="5"/>
    <col min="12289" max="12289" width="1.296875" style="5" customWidth="1"/>
    <col min="12290" max="12290" width="11.3984375" style="5" customWidth="1"/>
    <col min="12291" max="12291" width="9.59765625" style="5" customWidth="1"/>
    <col min="12292" max="12293" width="13.19921875" style="5" customWidth="1"/>
    <col min="12294" max="12294" width="22.19921875" style="5" customWidth="1"/>
    <col min="12295" max="12296" width="13.19921875" style="5" customWidth="1"/>
    <col min="12297" max="12297" width="22.19921875" style="5" customWidth="1"/>
    <col min="12298" max="12299" width="16.796875" style="5" customWidth="1"/>
    <col min="12300" max="12300" width="22.19921875" style="5" customWidth="1"/>
    <col min="12301" max="12302" width="16.796875" style="5" customWidth="1"/>
    <col min="12303" max="12303" width="22.19921875" style="5" customWidth="1"/>
    <col min="12304" max="12304" width="5.09765625" style="5" customWidth="1"/>
    <col min="12305" max="12305" width="3.59765625" style="5" customWidth="1"/>
    <col min="12306" max="12544" width="9.69921875" style="5"/>
    <col min="12545" max="12545" width="1.296875" style="5" customWidth="1"/>
    <col min="12546" max="12546" width="11.3984375" style="5" customWidth="1"/>
    <col min="12547" max="12547" width="9.59765625" style="5" customWidth="1"/>
    <col min="12548" max="12549" width="13.19921875" style="5" customWidth="1"/>
    <col min="12550" max="12550" width="22.19921875" style="5" customWidth="1"/>
    <col min="12551" max="12552" width="13.19921875" style="5" customWidth="1"/>
    <col min="12553" max="12553" width="22.19921875" style="5" customWidth="1"/>
    <col min="12554" max="12555" width="16.796875" style="5" customWidth="1"/>
    <col min="12556" max="12556" width="22.19921875" style="5" customWidth="1"/>
    <col min="12557" max="12558" width="16.796875" style="5" customWidth="1"/>
    <col min="12559" max="12559" width="22.19921875" style="5" customWidth="1"/>
    <col min="12560" max="12560" width="5.09765625" style="5" customWidth="1"/>
    <col min="12561" max="12561" width="3.59765625" style="5" customWidth="1"/>
    <col min="12562" max="12800" width="9.69921875" style="5"/>
    <col min="12801" max="12801" width="1.296875" style="5" customWidth="1"/>
    <col min="12802" max="12802" width="11.3984375" style="5" customWidth="1"/>
    <col min="12803" max="12803" width="9.59765625" style="5" customWidth="1"/>
    <col min="12804" max="12805" width="13.19921875" style="5" customWidth="1"/>
    <col min="12806" max="12806" width="22.19921875" style="5" customWidth="1"/>
    <col min="12807" max="12808" width="13.19921875" style="5" customWidth="1"/>
    <col min="12809" max="12809" width="22.19921875" style="5" customWidth="1"/>
    <col min="12810" max="12811" width="16.796875" style="5" customWidth="1"/>
    <col min="12812" max="12812" width="22.19921875" style="5" customWidth="1"/>
    <col min="12813" max="12814" width="16.796875" style="5" customWidth="1"/>
    <col min="12815" max="12815" width="22.19921875" style="5" customWidth="1"/>
    <col min="12816" max="12816" width="5.09765625" style="5" customWidth="1"/>
    <col min="12817" max="12817" width="3.59765625" style="5" customWidth="1"/>
    <col min="12818" max="13056" width="9.69921875" style="5"/>
    <col min="13057" max="13057" width="1.296875" style="5" customWidth="1"/>
    <col min="13058" max="13058" width="11.3984375" style="5" customWidth="1"/>
    <col min="13059" max="13059" width="9.59765625" style="5" customWidth="1"/>
    <col min="13060" max="13061" width="13.19921875" style="5" customWidth="1"/>
    <col min="13062" max="13062" width="22.19921875" style="5" customWidth="1"/>
    <col min="13063" max="13064" width="13.19921875" style="5" customWidth="1"/>
    <col min="13065" max="13065" width="22.19921875" style="5" customWidth="1"/>
    <col min="13066" max="13067" width="16.796875" style="5" customWidth="1"/>
    <col min="13068" max="13068" width="22.19921875" style="5" customWidth="1"/>
    <col min="13069" max="13070" width="16.796875" style="5" customWidth="1"/>
    <col min="13071" max="13071" width="22.19921875" style="5" customWidth="1"/>
    <col min="13072" max="13072" width="5.09765625" style="5" customWidth="1"/>
    <col min="13073" max="13073" width="3.59765625" style="5" customWidth="1"/>
    <col min="13074" max="13312" width="9.69921875" style="5"/>
    <col min="13313" max="13313" width="1.296875" style="5" customWidth="1"/>
    <col min="13314" max="13314" width="11.3984375" style="5" customWidth="1"/>
    <col min="13315" max="13315" width="9.59765625" style="5" customWidth="1"/>
    <col min="13316" max="13317" width="13.19921875" style="5" customWidth="1"/>
    <col min="13318" max="13318" width="22.19921875" style="5" customWidth="1"/>
    <col min="13319" max="13320" width="13.19921875" style="5" customWidth="1"/>
    <col min="13321" max="13321" width="22.19921875" style="5" customWidth="1"/>
    <col min="13322" max="13323" width="16.796875" style="5" customWidth="1"/>
    <col min="13324" max="13324" width="22.19921875" style="5" customWidth="1"/>
    <col min="13325" max="13326" width="16.796875" style="5" customWidth="1"/>
    <col min="13327" max="13327" width="22.19921875" style="5" customWidth="1"/>
    <col min="13328" max="13328" width="5.09765625" style="5" customWidth="1"/>
    <col min="13329" max="13329" width="3.59765625" style="5" customWidth="1"/>
    <col min="13330" max="13568" width="9.69921875" style="5"/>
    <col min="13569" max="13569" width="1.296875" style="5" customWidth="1"/>
    <col min="13570" max="13570" width="11.3984375" style="5" customWidth="1"/>
    <col min="13571" max="13571" width="9.59765625" style="5" customWidth="1"/>
    <col min="13572" max="13573" width="13.19921875" style="5" customWidth="1"/>
    <col min="13574" max="13574" width="22.19921875" style="5" customWidth="1"/>
    <col min="13575" max="13576" width="13.19921875" style="5" customWidth="1"/>
    <col min="13577" max="13577" width="22.19921875" style="5" customWidth="1"/>
    <col min="13578" max="13579" width="16.796875" style="5" customWidth="1"/>
    <col min="13580" max="13580" width="22.19921875" style="5" customWidth="1"/>
    <col min="13581" max="13582" width="16.796875" style="5" customWidth="1"/>
    <col min="13583" max="13583" width="22.19921875" style="5" customWidth="1"/>
    <col min="13584" max="13584" width="5.09765625" style="5" customWidth="1"/>
    <col min="13585" max="13585" width="3.59765625" style="5" customWidth="1"/>
    <col min="13586" max="13824" width="9.69921875" style="5"/>
    <col min="13825" max="13825" width="1.296875" style="5" customWidth="1"/>
    <col min="13826" max="13826" width="11.3984375" style="5" customWidth="1"/>
    <col min="13827" max="13827" width="9.59765625" style="5" customWidth="1"/>
    <col min="13828" max="13829" width="13.19921875" style="5" customWidth="1"/>
    <col min="13830" max="13830" width="22.19921875" style="5" customWidth="1"/>
    <col min="13831" max="13832" width="13.19921875" style="5" customWidth="1"/>
    <col min="13833" max="13833" width="22.19921875" style="5" customWidth="1"/>
    <col min="13834" max="13835" width="16.796875" style="5" customWidth="1"/>
    <col min="13836" max="13836" width="22.19921875" style="5" customWidth="1"/>
    <col min="13837" max="13838" width="16.796875" style="5" customWidth="1"/>
    <col min="13839" max="13839" width="22.19921875" style="5" customWidth="1"/>
    <col min="13840" max="13840" width="5.09765625" style="5" customWidth="1"/>
    <col min="13841" max="13841" width="3.59765625" style="5" customWidth="1"/>
    <col min="13842" max="14080" width="9.69921875" style="5"/>
    <col min="14081" max="14081" width="1.296875" style="5" customWidth="1"/>
    <col min="14082" max="14082" width="11.3984375" style="5" customWidth="1"/>
    <col min="14083" max="14083" width="9.59765625" style="5" customWidth="1"/>
    <col min="14084" max="14085" width="13.19921875" style="5" customWidth="1"/>
    <col min="14086" max="14086" width="22.19921875" style="5" customWidth="1"/>
    <col min="14087" max="14088" width="13.19921875" style="5" customWidth="1"/>
    <col min="14089" max="14089" width="22.19921875" style="5" customWidth="1"/>
    <col min="14090" max="14091" width="16.796875" style="5" customWidth="1"/>
    <col min="14092" max="14092" width="22.19921875" style="5" customWidth="1"/>
    <col min="14093" max="14094" width="16.796875" style="5" customWidth="1"/>
    <col min="14095" max="14095" width="22.19921875" style="5" customWidth="1"/>
    <col min="14096" max="14096" width="5.09765625" style="5" customWidth="1"/>
    <col min="14097" max="14097" width="3.59765625" style="5" customWidth="1"/>
    <col min="14098" max="14336" width="9.69921875" style="5"/>
    <col min="14337" max="14337" width="1.296875" style="5" customWidth="1"/>
    <col min="14338" max="14338" width="11.3984375" style="5" customWidth="1"/>
    <col min="14339" max="14339" width="9.59765625" style="5" customWidth="1"/>
    <col min="14340" max="14341" width="13.19921875" style="5" customWidth="1"/>
    <col min="14342" max="14342" width="22.19921875" style="5" customWidth="1"/>
    <col min="14343" max="14344" width="13.19921875" style="5" customWidth="1"/>
    <col min="14345" max="14345" width="22.19921875" style="5" customWidth="1"/>
    <col min="14346" max="14347" width="16.796875" style="5" customWidth="1"/>
    <col min="14348" max="14348" width="22.19921875" style="5" customWidth="1"/>
    <col min="14349" max="14350" width="16.796875" style="5" customWidth="1"/>
    <col min="14351" max="14351" width="22.19921875" style="5" customWidth="1"/>
    <col min="14352" max="14352" width="5.09765625" style="5" customWidth="1"/>
    <col min="14353" max="14353" width="3.59765625" style="5" customWidth="1"/>
    <col min="14354" max="14592" width="9.69921875" style="5"/>
    <col min="14593" max="14593" width="1.296875" style="5" customWidth="1"/>
    <col min="14594" max="14594" width="11.3984375" style="5" customWidth="1"/>
    <col min="14595" max="14595" width="9.59765625" style="5" customWidth="1"/>
    <col min="14596" max="14597" width="13.19921875" style="5" customWidth="1"/>
    <col min="14598" max="14598" width="22.19921875" style="5" customWidth="1"/>
    <col min="14599" max="14600" width="13.19921875" style="5" customWidth="1"/>
    <col min="14601" max="14601" width="22.19921875" style="5" customWidth="1"/>
    <col min="14602" max="14603" width="16.796875" style="5" customWidth="1"/>
    <col min="14604" max="14604" width="22.19921875" style="5" customWidth="1"/>
    <col min="14605" max="14606" width="16.796875" style="5" customWidth="1"/>
    <col min="14607" max="14607" width="22.19921875" style="5" customWidth="1"/>
    <col min="14608" max="14608" width="5.09765625" style="5" customWidth="1"/>
    <col min="14609" max="14609" width="3.59765625" style="5" customWidth="1"/>
    <col min="14610" max="14848" width="9.69921875" style="5"/>
    <col min="14849" max="14849" width="1.296875" style="5" customWidth="1"/>
    <col min="14850" max="14850" width="11.3984375" style="5" customWidth="1"/>
    <col min="14851" max="14851" width="9.59765625" style="5" customWidth="1"/>
    <col min="14852" max="14853" width="13.19921875" style="5" customWidth="1"/>
    <col min="14854" max="14854" width="22.19921875" style="5" customWidth="1"/>
    <col min="14855" max="14856" width="13.19921875" style="5" customWidth="1"/>
    <col min="14857" max="14857" width="22.19921875" style="5" customWidth="1"/>
    <col min="14858" max="14859" width="16.796875" style="5" customWidth="1"/>
    <col min="14860" max="14860" width="22.19921875" style="5" customWidth="1"/>
    <col min="14861" max="14862" width="16.796875" style="5" customWidth="1"/>
    <col min="14863" max="14863" width="22.19921875" style="5" customWidth="1"/>
    <col min="14864" max="14864" width="5.09765625" style="5" customWidth="1"/>
    <col min="14865" max="14865" width="3.59765625" style="5" customWidth="1"/>
    <col min="14866" max="15104" width="9.69921875" style="5"/>
    <col min="15105" max="15105" width="1.296875" style="5" customWidth="1"/>
    <col min="15106" max="15106" width="11.3984375" style="5" customWidth="1"/>
    <col min="15107" max="15107" width="9.59765625" style="5" customWidth="1"/>
    <col min="15108" max="15109" width="13.19921875" style="5" customWidth="1"/>
    <col min="15110" max="15110" width="22.19921875" style="5" customWidth="1"/>
    <col min="15111" max="15112" width="13.19921875" style="5" customWidth="1"/>
    <col min="15113" max="15113" width="22.19921875" style="5" customWidth="1"/>
    <col min="15114" max="15115" width="16.796875" style="5" customWidth="1"/>
    <col min="15116" max="15116" width="22.19921875" style="5" customWidth="1"/>
    <col min="15117" max="15118" width="16.796875" style="5" customWidth="1"/>
    <col min="15119" max="15119" width="22.19921875" style="5" customWidth="1"/>
    <col min="15120" max="15120" width="5.09765625" style="5" customWidth="1"/>
    <col min="15121" max="15121" width="3.59765625" style="5" customWidth="1"/>
    <col min="15122" max="15360" width="9.69921875" style="5"/>
    <col min="15361" max="15361" width="1.296875" style="5" customWidth="1"/>
    <col min="15362" max="15362" width="11.3984375" style="5" customWidth="1"/>
    <col min="15363" max="15363" width="9.59765625" style="5" customWidth="1"/>
    <col min="15364" max="15365" width="13.19921875" style="5" customWidth="1"/>
    <col min="15366" max="15366" width="22.19921875" style="5" customWidth="1"/>
    <col min="15367" max="15368" width="13.19921875" style="5" customWidth="1"/>
    <col min="15369" max="15369" width="22.19921875" style="5" customWidth="1"/>
    <col min="15370" max="15371" width="16.796875" style="5" customWidth="1"/>
    <col min="15372" max="15372" width="22.19921875" style="5" customWidth="1"/>
    <col min="15373" max="15374" width="16.796875" style="5" customWidth="1"/>
    <col min="15375" max="15375" width="22.19921875" style="5" customWidth="1"/>
    <col min="15376" max="15376" width="5.09765625" style="5" customWidth="1"/>
    <col min="15377" max="15377" width="3.59765625" style="5" customWidth="1"/>
    <col min="15378" max="15616" width="9.69921875" style="5"/>
    <col min="15617" max="15617" width="1.296875" style="5" customWidth="1"/>
    <col min="15618" max="15618" width="11.3984375" style="5" customWidth="1"/>
    <col min="15619" max="15619" width="9.59765625" style="5" customWidth="1"/>
    <col min="15620" max="15621" width="13.19921875" style="5" customWidth="1"/>
    <col min="15622" max="15622" width="22.19921875" style="5" customWidth="1"/>
    <col min="15623" max="15624" width="13.19921875" style="5" customWidth="1"/>
    <col min="15625" max="15625" width="22.19921875" style="5" customWidth="1"/>
    <col min="15626" max="15627" width="16.796875" style="5" customWidth="1"/>
    <col min="15628" max="15628" width="22.19921875" style="5" customWidth="1"/>
    <col min="15629" max="15630" width="16.796875" style="5" customWidth="1"/>
    <col min="15631" max="15631" width="22.19921875" style="5" customWidth="1"/>
    <col min="15632" max="15632" width="5.09765625" style="5" customWidth="1"/>
    <col min="15633" max="15633" width="3.59765625" style="5" customWidth="1"/>
    <col min="15634" max="15872" width="9.69921875" style="5"/>
    <col min="15873" max="15873" width="1.296875" style="5" customWidth="1"/>
    <col min="15874" max="15874" width="11.3984375" style="5" customWidth="1"/>
    <col min="15875" max="15875" width="9.59765625" style="5" customWidth="1"/>
    <col min="15876" max="15877" width="13.19921875" style="5" customWidth="1"/>
    <col min="15878" max="15878" width="22.19921875" style="5" customWidth="1"/>
    <col min="15879" max="15880" width="13.19921875" style="5" customWidth="1"/>
    <col min="15881" max="15881" width="22.19921875" style="5" customWidth="1"/>
    <col min="15882" max="15883" width="16.796875" style="5" customWidth="1"/>
    <col min="15884" max="15884" width="22.19921875" style="5" customWidth="1"/>
    <col min="15885" max="15886" width="16.796875" style="5" customWidth="1"/>
    <col min="15887" max="15887" width="22.19921875" style="5" customWidth="1"/>
    <col min="15888" max="15888" width="5.09765625" style="5" customWidth="1"/>
    <col min="15889" max="15889" width="3.59765625" style="5" customWidth="1"/>
    <col min="15890" max="16128" width="9.69921875" style="5"/>
    <col min="16129" max="16129" width="1.296875" style="5" customWidth="1"/>
    <col min="16130" max="16130" width="11.3984375" style="5" customWidth="1"/>
    <col min="16131" max="16131" width="9.59765625" style="5" customWidth="1"/>
    <col min="16132" max="16133" width="13.19921875" style="5" customWidth="1"/>
    <col min="16134" max="16134" width="22.19921875" style="5" customWidth="1"/>
    <col min="16135" max="16136" width="13.19921875" style="5" customWidth="1"/>
    <col min="16137" max="16137" width="22.19921875" style="5" customWidth="1"/>
    <col min="16138" max="16139" width="16.796875" style="5" customWidth="1"/>
    <col min="16140" max="16140" width="22.19921875" style="5" customWidth="1"/>
    <col min="16141" max="16142" width="16.796875" style="5" customWidth="1"/>
    <col min="16143" max="16143" width="22.19921875" style="5" customWidth="1"/>
    <col min="16144" max="16144" width="5.09765625" style="5" customWidth="1"/>
    <col min="16145" max="16145" width="3.59765625" style="5" customWidth="1"/>
    <col min="16146" max="16384" width="9.69921875" style="5"/>
  </cols>
  <sheetData>
    <row r="1" spans="2:31" ht="24" customHeight="1" thickBot="1">
      <c r="B1" s="100" t="s">
        <v>112</v>
      </c>
      <c r="C1" s="2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6" t="s">
        <v>113</v>
      </c>
      <c r="P1" s="4"/>
    </row>
    <row r="2" spans="2:31" ht="20.100000000000001" customHeight="1">
      <c r="B2" s="6"/>
      <c r="C2" s="7"/>
      <c r="D2" s="177" t="s">
        <v>2</v>
      </c>
      <c r="E2" s="178"/>
      <c r="F2" s="178"/>
      <c r="G2" s="178"/>
      <c r="H2" s="178"/>
      <c r="I2" s="179"/>
      <c r="J2" s="180" t="s">
        <v>2</v>
      </c>
      <c r="K2" s="178"/>
      <c r="L2" s="178"/>
      <c r="M2" s="178"/>
      <c r="N2" s="178"/>
      <c r="O2" s="181"/>
      <c r="P2" s="141" t="s">
        <v>3</v>
      </c>
    </row>
    <row r="3" spans="2:31" ht="20.100000000000001" customHeight="1">
      <c r="B3" s="8"/>
      <c r="C3" s="9"/>
      <c r="D3" s="182" t="s">
        <v>4</v>
      </c>
      <c r="E3" s="183"/>
      <c r="F3" s="183"/>
      <c r="G3" s="183"/>
      <c r="H3" s="183"/>
      <c r="I3" s="184"/>
      <c r="J3" s="185" t="s">
        <v>4</v>
      </c>
      <c r="K3" s="183"/>
      <c r="L3" s="183"/>
      <c r="M3" s="183"/>
      <c r="N3" s="183"/>
      <c r="O3" s="186"/>
      <c r="P3" s="142"/>
    </row>
    <row r="4" spans="2:31" ht="20.100000000000001" customHeight="1">
      <c r="B4" s="10" t="s">
        <v>5</v>
      </c>
      <c r="C4" s="9" t="s">
        <v>6</v>
      </c>
      <c r="D4" s="182" t="s">
        <v>7</v>
      </c>
      <c r="E4" s="183"/>
      <c r="F4" s="186"/>
      <c r="G4" s="182" t="s">
        <v>8</v>
      </c>
      <c r="H4" s="183"/>
      <c r="I4" s="184"/>
      <c r="J4" s="185" t="s">
        <v>9</v>
      </c>
      <c r="K4" s="183"/>
      <c r="L4" s="186"/>
      <c r="M4" s="182" t="s">
        <v>10</v>
      </c>
      <c r="N4" s="183"/>
      <c r="O4" s="186"/>
      <c r="P4" s="142"/>
    </row>
    <row r="5" spans="2:31" ht="20.100000000000001" customHeight="1">
      <c r="B5" s="8"/>
      <c r="C5" s="9"/>
      <c r="D5" s="187" t="s">
        <v>11</v>
      </c>
      <c r="E5" s="187" t="s">
        <v>12</v>
      </c>
      <c r="F5" s="187" t="s">
        <v>13</v>
      </c>
      <c r="G5" s="187" t="s">
        <v>11</v>
      </c>
      <c r="H5" s="187" t="s">
        <v>12</v>
      </c>
      <c r="I5" s="188" t="s">
        <v>13</v>
      </c>
      <c r="J5" s="189" t="s">
        <v>11</v>
      </c>
      <c r="K5" s="187" t="s">
        <v>12</v>
      </c>
      <c r="L5" s="187" t="s">
        <v>15</v>
      </c>
      <c r="M5" s="187" t="s">
        <v>11</v>
      </c>
      <c r="N5" s="187" t="s">
        <v>12</v>
      </c>
      <c r="O5" s="244" t="s">
        <v>13</v>
      </c>
      <c r="P5" s="14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2:31" ht="20.100000000000001" customHeight="1">
      <c r="B6" s="13"/>
      <c r="C6" s="14"/>
      <c r="D6" s="190" t="s">
        <v>16</v>
      </c>
      <c r="E6" s="190" t="s">
        <v>17</v>
      </c>
      <c r="F6" s="190" t="s">
        <v>18</v>
      </c>
      <c r="G6" s="190" t="s">
        <v>16</v>
      </c>
      <c r="H6" s="190" t="s">
        <v>17</v>
      </c>
      <c r="I6" s="191" t="s">
        <v>18</v>
      </c>
      <c r="J6" s="192" t="s">
        <v>16</v>
      </c>
      <c r="K6" s="190" t="s">
        <v>17</v>
      </c>
      <c r="L6" s="190" t="s">
        <v>18</v>
      </c>
      <c r="M6" s="190" t="s">
        <v>16</v>
      </c>
      <c r="N6" s="190" t="s">
        <v>17</v>
      </c>
      <c r="O6" s="245" t="s">
        <v>18</v>
      </c>
      <c r="P6" s="14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2:31" ht="17.100000000000001" customHeight="1">
      <c r="B7" s="8"/>
      <c r="C7" s="9"/>
      <c r="D7" s="76"/>
      <c r="E7" s="76"/>
      <c r="F7" s="76"/>
      <c r="G7" s="76"/>
      <c r="H7" s="76"/>
      <c r="I7" s="193"/>
      <c r="J7" s="194"/>
      <c r="K7" s="76"/>
      <c r="L7" s="76"/>
      <c r="M7" s="76"/>
      <c r="N7" s="76"/>
      <c r="O7" s="88"/>
      <c r="P7" s="142"/>
    </row>
    <row r="8" spans="2:31" ht="30" customHeight="1">
      <c r="B8" s="10" t="s">
        <v>21</v>
      </c>
      <c r="C8" s="9" t="s">
        <v>22</v>
      </c>
      <c r="D8" s="116">
        <v>34650</v>
      </c>
      <c r="E8" s="116">
        <v>563169</v>
      </c>
      <c r="F8" s="116">
        <v>21144213637</v>
      </c>
      <c r="G8" s="116">
        <v>1044653</v>
      </c>
      <c r="H8" s="116">
        <v>1681410</v>
      </c>
      <c r="I8" s="351">
        <v>16950831770</v>
      </c>
      <c r="J8" s="352">
        <v>210342</v>
      </c>
      <c r="K8" s="116">
        <v>372155</v>
      </c>
      <c r="L8" s="116">
        <v>2811042950</v>
      </c>
      <c r="M8" s="116">
        <v>1289645</v>
      </c>
      <c r="N8" s="116">
        <v>2616734</v>
      </c>
      <c r="O8" s="246">
        <v>40906088357</v>
      </c>
      <c r="P8" s="142"/>
    </row>
    <row r="9" spans="2:31" ht="30" customHeight="1">
      <c r="B9" s="10" t="s">
        <v>23</v>
      </c>
      <c r="C9" s="9" t="s">
        <v>22</v>
      </c>
      <c r="D9" s="116">
        <v>33784</v>
      </c>
      <c r="E9" s="116">
        <v>546980</v>
      </c>
      <c r="F9" s="116">
        <v>20603685904</v>
      </c>
      <c r="G9" s="116">
        <v>1003524</v>
      </c>
      <c r="H9" s="116">
        <v>1608032</v>
      </c>
      <c r="I9" s="351">
        <v>16353212746</v>
      </c>
      <c r="J9" s="352">
        <v>209188</v>
      </c>
      <c r="K9" s="116">
        <v>360813</v>
      </c>
      <c r="L9" s="116">
        <v>2745386930</v>
      </c>
      <c r="M9" s="116">
        <v>1246496</v>
      </c>
      <c r="N9" s="116">
        <v>2515825</v>
      </c>
      <c r="O9" s="246">
        <v>39702285580</v>
      </c>
      <c r="P9" s="142"/>
    </row>
    <row r="10" spans="2:31" ht="30" customHeight="1">
      <c r="B10" s="10" t="s">
        <v>24</v>
      </c>
      <c r="C10" s="9" t="s">
        <v>22</v>
      </c>
      <c r="D10" s="79">
        <f t="shared" ref="D10:O10" si="0">SUM(D11:D12)</f>
        <v>32780</v>
      </c>
      <c r="E10" s="79">
        <f t="shared" si="0"/>
        <v>530110</v>
      </c>
      <c r="F10" s="79">
        <f t="shared" si="0"/>
        <v>20482197282</v>
      </c>
      <c r="G10" s="79">
        <f t="shared" si="0"/>
        <v>955551</v>
      </c>
      <c r="H10" s="79">
        <f t="shared" si="0"/>
        <v>1519774</v>
      </c>
      <c r="I10" s="195">
        <f t="shared" si="0"/>
        <v>15897396450</v>
      </c>
      <c r="J10" s="353">
        <f t="shared" si="0"/>
        <v>201536</v>
      </c>
      <c r="K10" s="79">
        <f t="shared" si="0"/>
        <v>335905</v>
      </c>
      <c r="L10" s="79">
        <f t="shared" si="0"/>
        <v>2668082317</v>
      </c>
      <c r="M10" s="79">
        <f t="shared" si="0"/>
        <v>1189867</v>
      </c>
      <c r="N10" s="79">
        <f t="shared" si="0"/>
        <v>2385789</v>
      </c>
      <c r="O10" s="79">
        <f t="shared" si="0"/>
        <v>39047676049</v>
      </c>
      <c r="P10" s="142"/>
    </row>
    <row r="11" spans="2:31" ht="30" customHeight="1">
      <c r="B11" s="10" t="s">
        <v>25</v>
      </c>
      <c r="C11" s="9" t="s">
        <v>26</v>
      </c>
      <c r="D11" s="79">
        <f t="shared" ref="D11:O11" si="1">SUM(D13:D32)</f>
        <v>32278</v>
      </c>
      <c r="E11" s="79">
        <f t="shared" si="1"/>
        <v>523861</v>
      </c>
      <c r="F11" s="79">
        <f t="shared" si="1"/>
        <v>20116010074</v>
      </c>
      <c r="G11" s="79">
        <f t="shared" si="1"/>
        <v>936846</v>
      </c>
      <c r="H11" s="79">
        <f t="shared" si="1"/>
        <v>1491008</v>
      </c>
      <c r="I11" s="195">
        <f t="shared" si="1"/>
        <v>15548527850</v>
      </c>
      <c r="J11" s="353">
        <f t="shared" si="1"/>
        <v>197577</v>
      </c>
      <c r="K11" s="79">
        <f t="shared" si="1"/>
        <v>329278</v>
      </c>
      <c r="L11" s="79">
        <f t="shared" si="1"/>
        <v>2617760557</v>
      </c>
      <c r="M11" s="79">
        <f t="shared" si="1"/>
        <v>1166701</v>
      </c>
      <c r="N11" s="79">
        <f t="shared" si="1"/>
        <v>2344147</v>
      </c>
      <c r="O11" s="79">
        <f t="shared" si="1"/>
        <v>38282298481</v>
      </c>
      <c r="P11" s="142"/>
    </row>
    <row r="12" spans="2:31" ht="30" customHeight="1">
      <c r="B12" s="16" t="s">
        <v>27</v>
      </c>
      <c r="C12" s="14" t="s">
        <v>26</v>
      </c>
      <c r="D12" s="136">
        <f t="shared" ref="D12:O12" si="2">SUM(D33:D35)</f>
        <v>502</v>
      </c>
      <c r="E12" s="136">
        <f t="shared" si="2"/>
        <v>6249</v>
      </c>
      <c r="F12" s="136">
        <f t="shared" si="2"/>
        <v>366187208</v>
      </c>
      <c r="G12" s="136">
        <f t="shared" si="2"/>
        <v>18705</v>
      </c>
      <c r="H12" s="136">
        <f t="shared" si="2"/>
        <v>28766</v>
      </c>
      <c r="I12" s="197">
        <f t="shared" si="2"/>
        <v>348868600</v>
      </c>
      <c r="J12" s="354">
        <f t="shared" si="2"/>
        <v>3959</v>
      </c>
      <c r="K12" s="136">
        <f t="shared" si="2"/>
        <v>6627</v>
      </c>
      <c r="L12" s="136">
        <f t="shared" si="2"/>
        <v>50321760</v>
      </c>
      <c r="M12" s="136">
        <f t="shared" si="2"/>
        <v>23166</v>
      </c>
      <c r="N12" s="136">
        <f t="shared" si="2"/>
        <v>41642</v>
      </c>
      <c r="O12" s="136">
        <f t="shared" si="2"/>
        <v>765377568</v>
      </c>
      <c r="P12" s="143"/>
    </row>
    <row r="13" spans="2:31" ht="30" customHeight="1">
      <c r="B13" s="20">
        <v>41001</v>
      </c>
      <c r="C13" s="21" t="s">
        <v>28</v>
      </c>
      <c r="D13" s="87">
        <v>7782</v>
      </c>
      <c r="E13" s="87">
        <v>120326</v>
      </c>
      <c r="F13" s="87">
        <v>4940949867</v>
      </c>
      <c r="G13" s="87">
        <v>243008</v>
      </c>
      <c r="H13" s="87">
        <v>391502</v>
      </c>
      <c r="I13" s="200">
        <v>4004683981</v>
      </c>
      <c r="J13" s="201">
        <v>52765</v>
      </c>
      <c r="K13" s="87">
        <v>89413</v>
      </c>
      <c r="L13" s="202">
        <v>701326230</v>
      </c>
      <c r="M13" s="203">
        <f t="shared" ref="M13:O35" si="3">D13+G13+J13</f>
        <v>303555</v>
      </c>
      <c r="N13" s="203">
        <f t="shared" si="3"/>
        <v>601241</v>
      </c>
      <c r="O13" s="204">
        <f t="shared" si="3"/>
        <v>9646960078</v>
      </c>
      <c r="P13" s="22" t="s">
        <v>29</v>
      </c>
    </row>
    <row r="14" spans="2:31" ht="30" customHeight="1">
      <c r="B14" s="8">
        <v>41002</v>
      </c>
      <c r="C14" s="23" t="s">
        <v>30</v>
      </c>
      <c r="D14" s="88">
        <v>4739</v>
      </c>
      <c r="E14" s="88">
        <v>77795</v>
      </c>
      <c r="F14" s="88">
        <v>2885458623</v>
      </c>
      <c r="G14" s="88">
        <v>141690</v>
      </c>
      <c r="H14" s="88">
        <v>222562</v>
      </c>
      <c r="I14" s="193">
        <v>2546368123</v>
      </c>
      <c r="J14" s="205">
        <v>29497</v>
      </c>
      <c r="K14" s="88">
        <v>47334</v>
      </c>
      <c r="L14" s="202">
        <v>384316258</v>
      </c>
      <c r="M14" s="206">
        <f t="shared" si="3"/>
        <v>175926</v>
      </c>
      <c r="N14" s="206">
        <f t="shared" si="3"/>
        <v>347691</v>
      </c>
      <c r="O14" s="207">
        <f t="shared" si="3"/>
        <v>5816143004</v>
      </c>
      <c r="P14" s="22" t="s">
        <v>31</v>
      </c>
    </row>
    <row r="15" spans="2:31" ht="30" customHeight="1">
      <c r="B15" s="8">
        <v>41003</v>
      </c>
      <c r="C15" s="23" t="s">
        <v>32</v>
      </c>
      <c r="D15" s="88">
        <v>2251</v>
      </c>
      <c r="E15" s="88">
        <v>39195</v>
      </c>
      <c r="F15" s="88">
        <v>1417264783</v>
      </c>
      <c r="G15" s="88">
        <v>64813</v>
      </c>
      <c r="H15" s="88">
        <v>109105</v>
      </c>
      <c r="I15" s="193">
        <v>1084672002</v>
      </c>
      <c r="J15" s="205">
        <v>14664</v>
      </c>
      <c r="K15" s="88">
        <v>24609</v>
      </c>
      <c r="L15" s="202">
        <v>189358675</v>
      </c>
      <c r="M15" s="206">
        <f t="shared" si="3"/>
        <v>81728</v>
      </c>
      <c r="N15" s="206">
        <f t="shared" si="3"/>
        <v>172909</v>
      </c>
      <c r="O15" s="207">
        <f t="shared" si="3"/>
        <v>2691295460</v>
      </c>
      <c r="P15" s="22" t="s">
        <v>33</v>
      </c>
    </row>
    <row r="16" spans="2:31" ht="30" customHeight="1">
      <c r="B16" s="8">
        <v>41004</v>
      </c>
      <c r="C16" s="23" t="s">
        <v>34</v>
      </c>
      <c r="D16" s="88">
        <v>1001</v>
      </c>
      <c r="E16" s="88">
        <v>17877</v>
      </c>
      <c r="F16" s="88">
        <v>588987500</v>
      </c>
      <c r="G16" s="88">
        <v>26285</v>
      </c>
      <c r="H16" s="88">
        <v>43011</v>
      </c>
      <c r="I16" s="193">
        <v>525774732</v>
      </c>
      <c r="J16" s="205">
        <v>5170</v>
      </c>
      <c r="K16" s="88">
        <v>9243</v>
      </c>
      <c r="L16" s="202">
        <v>74341060</v>
      </c>
      <c r="M16" s="206">
        <f t="shared" si="3"/>
        <v>32456</v>
      </c>
      <c r="N16" s="206">
        <f t="shared" si="3"/>
        <v>70131</v>
      </c>
      <c r="O16" s="207">
        <f t="shared" si="3"/>
        <v>1189103292</v>
      </c>
      <c r="P16" s="22" t="s">
        <v>35</v>
      </c>
    </row>
    <row r="17" spans="2:16" ht="30" customHeight="1">
      <c r="B17" s="8">
        <v>41005</v>
      </c>
      <c r="C17" s="23" t="s">
        <v>36</v>
      </c>
      <c r="D17" s="88">
        <v>2377</v>
      </c>
      <c r="E17" s="88">
        <v>39038</v>
      </c>
      <c r="F17" s="88">
        <v>1477407290</v>
      </c>
      <c r="G17" s="88">
        <v>64714</v>
      </c>
      <c r="H17" s="88">
        <v>102118</v>
      </c>
      <c r="I17" s="193">
        <v>1056697543</v>
      </c>
      <c r="J17" s="205">
        <v>11831</v>
      </c>
      <c r="K17" s="88">
        <v>20579</v>
      </c>
      <c r="L17" s="202">
        <v>163429450</v>
      </c>
      <c r="M17" s="206">
        <f t="shared" si="3"/>
        <v>78922</v>
      </c>
      <c r="N17" s="206">
        <f t="shared" si="3"/>
        <v>161735</v>
      </c>
      <c r="O17" s="207">
        <f t="shared" si="3"/>
        <v>2697534283</v>
      </c>
      <c r="P17" s="22" t="s">
        <v>37</v>
      </c>
    </row>
    <row r="18" spans="2:16" ht="30" customHeight="1">
      <c r="B18" s="8">
        <v>41006</v>
      </c>
      <c r="C18" s="23" t="s">
        <v>38</v>
      </c>
      <c r="D18" s="88">
        <v>1980</v>
      </c>
      <c r="E18" s="88">
        <v>33216</v>
      </c>
      <c r="F18" s="88">
        <v>1247602767</v>
      </c>
      <c r="G18" s="88">
        <v>62404</v>
      </c>
      <c r="H18" s="88">
        <v>98583</v>
      </c>
      <c r="I18" s="193">
        <v>944092037</v>
      </c>
      <c r="J18" s="205">
        <v>13278</v>
      </c>
      <c r="K18" s="88">
        <v>21420</v>
      </c>
      <c r="L18" s="202">
        <v>180512164</v>
      </c>
      <c r="M18" s="206">
        <f t="shared" si="3"/>
        <v>77662</v>
      </c>
      <c r="N18" s="206">
        <f t="shared" si="3"/>
        <v>153219</v>
      </c>
      <c r="O18" s="207">
        <f t="shared" si="3"/>
        <v>2372206968</v>
      </c>
      <c r="P18" s="22" t="s">
        <v>39</v>
      </c>
    </row>
    <row r="19" spans="2:16" ht="30" customHeight="1">
      <c r="B19" s="8">
        <v>41007</v>
      </c>
      <c r="C19" s="23" t="s">
        <v>40</v>
      </c>
      <c r="D19" s="88">
        <v>1475</v>
      </c>
      <c r="E19" s="88">
        <v>22901</v>
      </c>
      <c r="F19" s="88">
        <v>863056690</v>
      </c>
      <c r="G19" s="88">
        <v>34558</v>
      </c>
      <c r="H19" s="88">
        <v>50855</v>
      </c>
      <c r="I19" s="193">
        <v>534261630</v>
      </c>
      <c r="J19" s="205">
        <v>7568</v>
      </c>
      <c r="K19" s="88">
        <v>11915</v>
      </c>
      <c r="L19" s="202">
        <v>95662670</v>
      </c>
      <c r="M19" s="206">
        <f t="shared" si="3"/>
        <v>43601</v>
      </c>
      <c r="N19" s="206">
        <f t="shared" si="3"/>
        <v>85671</v>
      </c>
      <c r="O19" s="207">
        <f t="shared" si="3"/>
        <v>1492980990</v>
      </c>
      <c r="P19" s="22" t="s">
        <v>41</v>
      </c>
    </row>
    <row r="20" spans="2:16" ht="30" customHeight="1">
      <c r="B20" s="8">
        <v>41025</v>
      </c>
      <c r="C20" s="23" t="s">
        <v>42</v>
      </c>
      <c r="D20" s="88">
        <v>1659</v>
      </c>
      <c r="E20" s="88">
        <v>25561</v>
      </c>
      <c r="F20" s="88">
        <v>1013991140</v>
      </c>
      <c r="G20" s="88">
        <v>47709</v>
      </c>
      <c r="H20" s="88">
        <v>75985</v>
      </c>
      <c r="I20" s="193">
        <v>762942760</v>
      </c>
      <c r="J20" s="205">
        <v>10566</v>
      </c>
      <c r="K20" s="88">
        <v>18169</v>
      </c>
      <c r="L20" s="202">
        <v>142314940</v>
      </c>
      <c r="M20" s="206">
        <f t="shared" si="3"/>
        <v>59934</v>
      </c>
      <c r="N20" s="206">
        <f t="shared" si="3"/>
        <v>119715</v>
      </c>
      <c r="O20" s="207">
        <f t="shared" si="3"/>
        <v>1919248840</v>
      </c>
      <c r="P20" s="22" t="s">
        <v>43</v>
      </c>
    </row>
    <row r="21" spans="2:16" ht="30" customHeight="1">
      <c r="B21" s="8">
        <v>41048</v>
      </c>
      <c r="C21" s="23" t="s">
        <v>44</v>
      </c>
      <c r="D21" s="88">
        <v>1268</v>
      </c>
      <c r="E21" s="88">
        <v>20693</v>
      </c>
      <c r="F21" s="88">
        <v>725392301</v>
      </c>
      <c r="G21" s="88">
        <v>32089</v>
      </c>
      <c r="H21" s="88">
        <v>51565</v>
      </c>
      <c r="I21" s="193">
        <v>503377260</v>
      </c>
      <c r="J21" s="205">
        <v>7806</v>
      </c>
      <c r="K21" s="88">
        <v>12679</v>
      </c>
      <c r="L21" s="202">
        <v>108518880</v>
      </c>
      <c r="M21" s="206">
        <f t="shared" si="3"/>
        <v>41163</v>
      </c>
      <c r="N21" s="206">
        <f t="shared" si="3"/>
        <v>84937</v>
      </c>
      <c r="O21" s="207">
        <f t="shared" si="3"/>
        <v>1337288441</v>
      </c>
      <c r="P21" s="22" t="s">
        <v>45</v>
      </c>
    </row>
    <row r="22" spans="2:16" ht="30" customHeight="1">
      <c r="B22" s="8">
        <v>41014</v>
      </c>
      <c r="C22" s="23" t="s">
        <v>46</v>
      </c>
      <c r="D22" s="88">
        <v>1305</v>
      </c>
      <c r="E22" s="88">
        <v>20719</v>
      </c>
      <c r="F22" s="88">
        <v>881101610</v>
      </c>
      <c r="G22" s="88">
        <v>40559</v>
      </c>
      <c r="H22" s="88">
        <v>66423</v>
      </c>
      <c r="I22" s="193">
        <v>689731388</v>
      </c>
      <c r="J22" s="205">
        <v>8313</v>
      </c>
      <c r="K22" s="88">
        <v>14282</v>
      </c>
      <c r="L22" s="202">
        <v>110546720</v>
      </c>
      <c r="M22" s="206">
        <f t="shared" si="3"/>
        <v>50177</v>
      </c>
      <c r="N22" s="206">
        <f t="shared" si="3"/>
        <v>101424</v>
      </c>
      <c r="O22" s="207">
        <f t="shared" si="3"/>
        <v>1681379718</v>
      </c>
      <c r="P22" s="22" t="s">
        <v>47</v>
      </c>
    </row>
    <row r="23" spans="2:16" ht="30" customHeight="1">
      <c r="B23" s="8">
        <v>41016</v>
      </c>
      <c r="C23" s="23" t="s">
        <v>48</v>
      </c>
      <c r="D23" s="88">
        <v>545</v>
      </c>
      <c r="E23" s="88">
        <v>9467</v>
      </c>
      <c r="F23" s="88">
        <v>335438530</v>
      </c>
      <c r="G23" s="88">
        <v>16203</v>
      </c>
      <c r="H23" s="88">
        <v>25597</v>
      </c>
      <c r="I23" s="193">
        <v>254824780</v>
      </c>
      <c r="J23" s="205">
        <v>3636</v>
      </c>
      <c r="K23" s="88">
        <v>5907</v>
      </c>
      <c r="L23" s="202">
        <v>44066050</v>
      </c>
      <c r="M23" s="206">
        <f t="shared" si="3"/>
        <v>20384</v>
      </c>
      <c r="N23" s="206">
        <f t="shared" si="3"/>
        <v>40971</v>
      </c>
      <c r="O23" s="207">
        <f t="shared" si="3"/>
        <v>634329360</v>
      </c>
      <c r="P23" s="22" t="s">
        <v>49</v>
      </c>
    </row>
    <row r="24" spans="2:16" ht="30" customHeight="1">
      <c r="B24" s="8">
        <v>41020</v>
      </c>
      <c r="C24" s="23" t="s">
        <v>50</v>
      </c>
      <c r="D24" s="88">
        <v>749</v>
      </c>
      <c r="E24" s="89">
        <v>11393</v>
      </c>
      <c r="F24" s="88">
        <v>528947940</v>
      </c>
      <c r="G24" s="88">
        <v>22121</v>
      </c>
      <c r="H24" s="89">
        <v>34516</v>
      </c>
      <c r="I24" s="193">
        <v>362627469</v>
      </c>
      <c r="J24" s="205">
        <v>4413</v>
      </c>
      <c r="K24" s="88">
        <v>7189</v>
      </c>
      <c r="L24" s="202">
        <v>52895410</v>
      </c>
      <c r="M24" s="206">
        <f t="shared" si="3"/>
        <v>27283</v>
      </c>
      <c r="N24" s="206">
        <f t="shared" si="3"/>
        <v>53098</v>
      </c>
      <c r="O24" s="207">
        <f t="shared" si="3"/>
        <v>944470819</v>
      </c>
      <c r="P24" s="22" t="s">
        <v>51</v>
      </c>
    </row>
    <row r="25" spans="2:16" ht="30" customHeight="1">
      <c r="B25" s="8">
        <v>41024</v>
      </c>
      <c r="C25" s="23" t="s">
        <v>52</v>
      </c>
      <c r="D25" s="88">
        <v>341</v>
      </c>
      <c r="E25" s="89">
        <v>5706</v>
      </c>
      <c r="F25" s="88">
        <v>223139980</v>
      </c>
      <c r="G25" s="88">
        <v>10417</v>
      </c>
      <c r="H25" s="89">
        <v>16325</v>
      </c>
      <c r="I25" s="193">
        <v>156156540</v>
      </c>
      <c r="J25" s="205">
        <v>2351</v>
      </c>
      <c r="K25" s="88">
        <v>3608</v>
      </c>
      <c r="L25" s="202">
        <v>28430570</v>
      </c>
      <c r="M25" s="206">
        <f t="shared" si="3"/>
        <v>13109</v>
      </c>
      <c r="N25" s="206">
        <f t="shared" si="3"/>
        <v>25639</v>
      </c>
      <c r="O25" s="207">
        <f t="shared" si="3"/>
        <v>407727090</v>
      </c>
      <c r="P25" s="22" t="s">
        <v>53</v>
      </c>
    </row>
    <row r="26" spans="2:16" ht="30" customHeight="1">
      <c r="B26" s="8">
        <v>41021</v>
      </c>
      <c r="C26" s="23" t="s">
        <v>54</v>
      </c>
      <c r="D26" s="88">
        <v>1198</v>
      </c>
      <c r="E26" s="89">
        <v>21129</v>
      </c>
      <c r="F26" s="88">
        <v>751144648</v>
      </c>
      <c r="G26" s="88">
        <v>34734</v>
      </c>
      <c r="H26" s="89">
        <v>55694</v>
      </c>
      <c r="I26" s="193">
        <v>578248781</v>
      </c>
      <c r="J26" s="205">
        <v>6840</v>
      </c>
      <c r="K26" s="88">
        <v>11107</v>
      </c>
      <c r="L26" s="202">
        <v>85218070</v>
      </c>
      <c r="M26" s="206">
        <f t="shared" si="3"/>
        <v>42772</v>
      </c>
      <c r="N26" s="206">
        <f t="shared" si="3"/>
        <v>87930</v>
      </c>
      <c r="O26" s="207">
        <f t="shared" si="3"/>
        <v>1414611499</v>
      </c>
      <c r="P26" s="22" t="s">
        <v>55</v>
      </c>
    </row>
    <row r="27" spans="2:16" ht="30" customHeight="1">
      <c r="B27" s="8">
        <v>41035</v>
      </c>
      <c r="C27" s="23" t="s">
        <v>56</v>
      </c>
      <c r="D27" s="88">
        <v>216</v>
      </c>
      <c r="E27" s="89">
        <v>3095</v>
      </c>
      <c r="F27" s="88">
        <v>151465500</v>
      </c>
      <c r="G27" s="88">
        <v>8054</v>
      </c>
      <c r="H27" s="89">
        <v>12667</v>
      </c>
      <c r="I27" s="193">
        <v>145090560</v>
      </c>
      <c r="J27" s="205">
        <v>940</v>
      </c>
      <c r="K27" s="88">
        <v>1625</v>
      </c>
      <c r="L27" s="202">
        <v>14396820</v>
      </c>
      <c r="M27" s="206">
        <f t="shared" si="3"/>
        <v>9210</v>
      </c>
      <c r="N27" s="206">
        <f t="shared" si="3"/>
        <v>17387</v>
      </c>
      <c r="O27" s="207">
        <f t="shared" si="3"/>
        <v>310952880</v>
      </c>
      <c r="P27" s="22" t="s">
        <v>57</v>
      </c>
    </row>
    <row r="28" spans="2:16" ht="30" customHeight="1">
      <c r="B28" s="8">
        <v>41038</v>
      </c>
      <c r="C28" s="9" t="s">
        <v>58</v>
      </c>
      <c r="D28" s="88">
        <v>917</v>
      </c>
      <c r="E28" s="89">
        <v>14758</v>
      </c>
      <c r="F28" s="88">
        <v>613734701</v>
      </c>
      <c r="G28" s="88">
        <v>24840</v>
      </c>
      <c r="H28" s="89">
        <v>38225</v>
      </c>
      <c r="I28" s="193">
        <v>392653713</v>
      </c>
      <c r="J28" s="205">
        <v>4812</v>
      </c>
      <c r="K28" s="88">
        <v>7338</v>
      </c>
      <c r="L28" s="202">
        <v>59419380</v>
      </c>
      <c r="M28" s="206">
        <f t="shared" si="3"/>
        <v>30569</v>
      </c>
      <c r="N28" s="206">
        <f t="shared" si="3"/>
        <v>60321</v>
      </c>
      <c r="O28" s="207">
        <f t="shared" si="3"/>
        <v>1065807794</v>
      </c>
      <c r="P28" s="22" t="s">
        <v>59</v>
      </c>
    </row>
    <row r="29" spans="2:16" ht="30" customHeight="1">
      <c r="B29" s="8">
        <v>41042</v>
      </c>
      <c r="C29" s="23" t="s">
        <v>60</v>
      </c>
      <c r="D29" s="88">
        <v>359</v>
      </c>
      <c r="E29" s="89">
        <v>6270</v>
      </c>
      <c r="F29" s="88">
        <v>236009860</v>
      </c>
      <c r="G29" s="88">
        <v>8800</v>
      </c>
      <c r="H29" s="89">
        <v>13854</v>
      </c>
      <c r="I29" s="193">
        <v>123367930</v>
      </c>
      <c r="J29" s="205">
        <v>1984</v>
      </c>
      <c r="K29" s="88">
        <v>3652</v>
      </c>
      <c r="L29" s="202">
        <v>28421640</v>
      </c>
      <c r="M29" s="206">
        <f t="shared" si="3"/>
        <v>11143</v>
      </c>
      <c r="N29" s="206">
        <f t="shared" si="3"/>
        <v>23776</v>
      </c>
      <c r="O29" s="207">
        <f t="shared" si="3"/>
        <v>387799430</v>
      </c>
      <c r="P29" s="22" t="s">
        <v>61</v>
      </c>
    </row>
    <row r="30" spans="2:16" ht="30" customHeight="1">
      <c r="B30" s="8">
        <v>41043</v>
      </c>
      <c r="C30" s="23" t="s">
        <v>62</v>
      </c>
      <c r="D30" s="88">
        <v>403</v>
      </c>
      <c r="E30" s="89">
        <v>6679</v>
      </c>
      <c r="F30" s="88">
        <v>210489360</v>
      </c>
      <c r="G30" s="88">
        <v>10833</v>
      </c>
      <c r="H30" s="89">
        <v>16076</v>
      </c>
      <c r="I30" s="193">
        <v>191356870</v>
      </c>
      <c r="J30" s="205">
        <v>2170</v>
      </c>
      <c r="K30" s="88">
        <v>4025</v>
      </c>
      <c r="L30" s="202">
        <v>30440660</v>
      </c>
      <c r="M30" s="206">
        <f t="shared" si="3"/>
        <v>13406</v>
      </c>
      <c r="N30" s="206">
        <f t="shared" si="3"/>
        <v>26780</v>
      </c>
      <c r="O30" s="207">
        <f t="shared" si="3"/>
        <v>432286890</v>
      </c>
      <c r="P30" s="22" t="s">
        <v>63</v>
      </c>
    </row>
    <row r="31" spans="2:16" ht="30" customHeight="1">
      <c r="B31" s="8">
        <v>41044</v>
      </c>
      <c r="C31" s="23" t="s">
        <v>64</v>
      </c>
      <c r="D31" s="88">
        <v>1158</v>
      </c>
      <c r="E31" s="89">
        <v>18937</v>
      </c>
      <c r="F31" s="88">
        <v>698636321</v>
      </c>
      <c r="G31" s="88">
        <v>32736</v>
      </c>
      <c r="H31" s="89">
        <v>50024</v>
      </c>
      <c r="I31" s="193">
        <v>529118821</v>
      </c>
      <c r="J31" s="205">
        <v>6929</v>
      </c>
      <c r="K31" s="88">
        <v>11758</v>
      </c>
      <c r="L31" s="202">
        <v>98401580</v>
      </c>
      <c r="M31" s="206">
        <f t="shared" si="3"/>
        <v>40823</v>
      </c>
      <c r="N31" s="206">
        <f t="shared" si="3"/>
        <v>80719</v>
      </c>
      <c r="O31" s="207">
        <f t="shared" si="3"/>
        <v>1326156722</v>
      </c>
      <c r="P31" s="22" t="s">
        <v>65</v>
      </c>
    </row>
    <row r="32" spans="2:16" ht="30" customHeight="1">
      <c r="B32" s="24">
        <v>41047</v>
      </c>
      <c r="C32" s="25" t="s">
        <v>66</v>
      </c>
      <c r="D32" s="91">
        <v>555</v>
      </c>
      <c r="E32" s="89">
        <v>9106</v>
      </c>
      <c r="F32" s="88">
        <v>325790663</v>
      </c>
      <c r="G32" s="88">
        <v>10279</v>
      </c>
      <c r="H32" s="89">
        <v>16321</v>
      </c>
      <c r="I32" s="208">
        <v>162480930</v>
      </c>
      <c r="J32" s="209">
        <v>2044</v>
      </c>
      <c r="K32" s="91">
        <v>3426</v>
      </c>
      <c r="L32" s="91">
        <v>25743330</v>
      </c>
      <c r="M32" s="355">
        <f t="shared" si="3"/>
        <v>12878</v>
      </c>
      <c r="N32" s="355">
        <f t="shared" si="3"/>
        <v>28853</v>
      </c>
      <c r="O32" s="356">
        <f t="shared" si="3"/>
        <v>514014923</v>
      </c>
      <c r="P32" s="26" t="s">
        <v>67</v>
      </c>
    </row>
    <row r="33" spans="2:16" ht="30" customHeight="1">
      <c r="B33" s="8">
        <v>41301</v>
      </c>
      <c r="C33" s="9" t="s">
        <v>68</v>
      </c>
      <c r="D33" s="92">
        <v>57</v>
      </c>
      <c r="E33" s="92">
        <v>501</v>
      </c>
      <c r="F33" s="92">
        <v>51122220</v>
      </c>
      <c r="G33" s="92">
        <v>2631</v>
      </c>
      <c r="H33" s="92">
        <v>4305</v>
      </c>
      <c r="I33" s="211">
        <v>73078580</v>
      </c>
      <c r="J33" s="212">
        <v>1114</v>
      </c>
      <c r="K33" s="88">
        <v>1645</v>
      </c>
      <c r="L33" s="202">
        <v>11848570</v>
      </c>
      <c r="M33" s="206">
        <f t="shared" si="3"/>
        <v>3802</v>
      </c>
      <c r="N33" s="206">
        <f t="shared" si="3"/>
        <v>6451</v>
      </c>
      <c r="O33" s="207">
        <f t="shared" si="3"/>
        <v>136049370</v>
      </c>
      <c r="P33" s="11" t="s">
        <v>69</v>
      </c>
    </row>
    <row r="34" spans="2:16" ht="30" customHeight="1">
      <c r="B34" s="8">
        <v>41302</v>
      </c>
      <c r="C34" s="23" t="s">
        <v>70</v>
      </c>
      <c r="D34" s="88">
        <v>34</v>
      </c>
      <c r="E34" s="202">
        <v>322</v>
      </c>
      <c r="F34" s="76">
        <v>21877600</v>
      </c>
      <c r="G34" s="76">
        <v>2085</v>
      </c>
      <c r="H34" s="76">
        <v>3172</v>
      </c>
      <c r="I34" s="193">
        <v>41490350</v>
      </c>
      <c r="J34" s="205">
        <v>166</v>
      </c>
      <c r="K34" s="76">
        <v>266</v>
      </c>
      <c r="L34" s="88">
        <v>2530060</v>
      </c>
      <c r="M34" s="206">
        <f t="shared" si="3"/>
        <v>2285</v>
      </c>
      <c r="N34" s="206">
        <f t="shared" si="3"/>
        <v>3760</v>
      </c>
      <c r="O34" s="207">
        <f t="shared" si="3"/>
        <v>65898010</v>
      </c>
      <c r="P34" s="11" t="s">
        <v>71</v>
      </c>
    </row>
    <row r="35" spans="2:16" ht="30" customHeight="1" thickBot="1">
      <c r="B35" s="28">
        <v>41303</v>
      </c>
      <c r="C35" s="29" t="s">
        <v>72</v>
      </c>
      <c r="D35" s="93">
        <v>411</v>
      </c>
      <c r="E35" s="175">
        <v>5426</v>
      </c>
      <c r="F35" s="218">
        <v>293187388</v>
      </c>
      <c r="G35" s="218">
        <v>13989</v>
      </c>
      <c r="H35" s="93">
        <v>21289</v>
      </c>
      <c r="I35" s="216">
        <v>234299670</v>
      </c>
      <c r="J35" s="217">
        <v>2679</v>
      </c>
      <c r="K35" s="175">
        <v>4716</v>
      </c>
      <c r="L35" s="93">
        <v>35943130</v>
      </c>
      <c r="M35" s="219">
        <f t="shared" si="3"/>
        <v>17079</v>
      </c>
      <c r="N35" s="219">
        <f t="shared" si="3"/>
        <v>31431</v>
      </c>
      <c r="O35" s="220">
        <f t="shared" si="3"/>
        <v>563430188</v>
      </c>
      <c r="P35" s="70" t="s">
        <v>73</v>
      </c>
    </row>
    <row r="36" spans="2:16" ht="17.100000000000001" customHeight="1">
      <c r="D36" s="357"/>
      <c r="E36" s="357"/>
      <c r="F36" s="357"/>
      <c r="G36" s="357"/>
      <c r="I36" s="357"/>
      <c r="J36" s="357"/>
      <c r="K36" s="357"/>
      <c r="L36" s="357"/>
      <c r="N36" s="357"/>
    </row>
  </sheetData>
  <mergeCells count="9">
    <mergeCell ref="D2:I2"/>
    <mergeCell ref="J2:O2"/>
    <mergeCell ref="P2:P12"/>
    <mergeCell ref="D3:I3"/>
    <mergeCell ref="J3:O3"/>
    <mergeCell ref="D4:F4"/>
    <mergeCell ref="G4:I4"/>
    <mergeCell ref="J4:L4"/>
    <mergeCell ref="M4:O4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2E453-7C8C-41BF-953A-456C5F80F846}">
  <sheetPr>
    <tabColor theme="4"/>
  </sheetPr>
  <dimension ref="B1:P36"/>
  <sheetViews>
    <sheetView showGridLines="0" view="pageBreakPreview" zoomScale="70" zoomScaleNormal="75" zoomScaleSheetLayoutView="70" workbookViewId="0">
      <pane xSplit="3" ySplit="12" topLeftCell="D13" activePane="bottomRight" state="frozen"/>
      <selection activeCell="D2" sqref="D2:O5"/>
      <selection pane="topRight" activeCell="D2" sqref="D2:O5"/>
      <selection pane="bottomLeft" activeCell="D2" sqref="D2:O5"/>
      <selection pane="bottomRight" activeCell="B4" sqref="B4"/>
    </sheetView>
  </sheetViews>
  <sheetFormatPr defaultColWidth="9.69921875" defaultRowHeight="17.100000000000001" customHeight="1"/>
  <cols>
    <col min="1" max="1" width="1" style="5" customWidth="1"/>
    <col min="2" max="2" width="11.3984375" style="5" customWidth="1"/>
    <col min="3" max="3" width="9.59765625" style="5" customWidth="1"/>
    <col min="4" max="5" width="15" style="5" customWidth="1"/>
    <col min="6" max="6" width="18.59765625" style="5" customWidth="1"/>
    <col min="7" max="8" width="15" style="5" customWidth="1"/>
    <col min="9" max="9" width="18.59765625" style="5" customWidth="1"/>
    <col min="10" max="10" width="16.796875" style="5" customWidth="1"/>
    <col min="11" max="11" width="16.59765625" style="5" customWidth="1"/>
    <col min="12" max="12" width="22.19921875" style="5" customWidth="1"/>
    <col min="13" max="14" width="16.796875" style="5" customWidth="1"/>
    <col min="15" max="15" width="22.19921875" style="5" customWidth="1"/>
    <col min="16" max="16" width="5.09765625" style="12" customWidth="1"/>
    <col min="17" max="17" width="3.5" style="5" customWidth="1"/>
    <col min="18" max="256" width="9.69921875" style="5"/>
    <col min="257" max="257" width="1" style="5" customWidth="1"/>
    <col min="258" max="258" width="11.3984375" style="5" customWidth="1"/>
    <col min="259" max="259" width="9.59765625" style="5" customWidth="1"/>
    <col min="260" max="261" width="15" style="5" customWidth="1"/>
    <col min="262" max="262" width="18.59765625" style="5" customWidth="1"/>
    <col min="263" max="264" width="15" style="5" customWidth="1"/>
    <col min="265" max="265" width="18.59765625" style="5" customWidth="1"/>
    <col min="266" max="266" width="16.796875" style="5" customWidth="1"/>
    <col min="267" max="267" width="16.59765625" style="5" customWidth="1"/>
    <col min="268" max="268" width="22.19921875" style="5" customWidth="1"/>
    <col min="269" max="270" width="16.796875" style="5" customWidth="1"/>
    <col min="271" max="271" width="22.19921875" style="5" customWidth="1"/>
    <col min="272" max="272" width="5.09765625" style="5" customWidth="1"/>
    <col min="273" max="273" width="3.5" style="5" customWidth="1"/>
    <col min="274" max="512" width="9.69921875" style="5"/>
    <col min="513" max="513" width="1" style="5" customWidth="1"/>
    <col min="514" max="514" width="11.3984375" style="5" customWidth="1"/>
    <col min="515" max="515" width="9.59765625" style="5" customWidth="1"/>
    <col min="516" max="517" width="15" style="5" customWidth="1"/>
    <col min="518" max="518" width="18.59765625" style="5" customWidth="1"/>
    <col min="519" max="520" width="15" style="5" customWidth="1"/>
    <col min="521" max="521" width="18.59765625" style="5" customWidth="1"/>
    <col min="522" max="522" width="16.796875" style="5" customWidth="1"/>
    <col min="523" max="523" width="16.59765625" style="5" customWidth="1"/>
    <col min="524" max="524" width="22.19921875" style="5" customWidth="1"/>
    <col min="525" max="526" width="16.796875" style="5" customWidth="1"/>
    <col min="527" max="527" width="22.19921875" style="5" customWidth="1"/>
    <col min="528" max="528" width="5.09765625" style="5" customWidth="1"/>
    <col min="529" max="529" width="3.5" style="5" customWidth="1"/>
    <col min="530" max="768" width="9.69921875" style="5"/>
    <col min="769" max="769" width="1" style="5" customWidth="1"/>
    <col min="770" max="770" width="11.3984375" style="5" customWidth="1"/>
    <col min="771" max="771" width="9.59765625" style="5" customWidth="1"/>
    <col min="772" max="773" width="15" style="5" customWidth="1"/>
    <col min="774" max="774" width="18.59765625" style="5" customWidth="1"/>
    <col min="775" max="776" width="15" style="5" customWidth="1"/>
    <col min="777" max="777" width="18.59765625" style="5" customWidth="1"/>
    <col min="778" max="778" width="16.796875" style="5" customWidth="1"/>
    <col min="779" max="779" width="16.59765625" style="5" customWidth="1"/>
    <col min="780" max="780" width="22.19921875" style="5" customWidth="1"/>
    <col min="781" max="782" width="16.796875" style="5" customWidth="1"/>
    <col min="783" max="783" width="22.19921875" style="5" customWidth="1"/>
    <col min="784" max="784" width="5.09765625" style="5" customWidth="1"/>
    <col min="785" max="785" width="3.5" style="5" customWidth="1"/>
    <col min="786" max="1024" width="9.69921875" style="5"/>
    <col min="1025" max="1025" width="1" style="5" customWidth="1"/>
    <col min="1026" max="1026" width="11.3984375" style="5" customWidth="1"/>
    <col min="1027" max="1027" width="9.59765625" style="5" customWidth="1"/>
    <col min="1028" max="1029" width="15" style="5" customWidth="1"/>
    <col min="1030" max="1030" width="18.59765625" style="5" customWidth="1"/>
    <col min="1031" max="1032" width="15" style="5" customWidth="1"/>
    <col min="1033" max="1033" width="18.59765625" style="5" customWidth="1"/>
    <col min="1034" max="1034" width="16.796875" style="5" customWidth="1"/>
    <col min="1035" max="1035" width="16.59765625" style="5" customWidth="1"/>
    <col min="1036" max="1036" width="22.19921875" style="5" customWidth="1"/>
    <col min="1037" max="1038" width="16.796875" style="5" customWidth="1"/>
    <col min="1039" max="1039" width="22.19921875" style="5" customWidth="1"/>
    <col min="1040" max="1040" width="5.09765625" style="5" customWidth="1"/>
    <col min="1041" max="1041" width="3.5" style="5" customWidth="1"/>
    <col min="1042" max="1280" width="9.69921875" style="5"/>
    <col min="1281" max="1281" width="1" style="5" customWidth="1"/>
    <col min="1282" max="1282" width="11.3984375" style="5" customWidth="1"/>
    <col min="1283" max="1283" width="9.59765625" style="5" customWidth="1"/>
    <col min="1284" max="1285" width="15" style="5" customWidth="1"/>
    <col min="1286" max="1286" width="18.59765625" style="5" customWidth="1"/>
    <col min="1287" max="1288" width="15" style="5" customWidth="1"/>
    <col min="1289" max="1289" width="18.59765625" style="5" customWidth="1"/>
    <col min="1290" max="1290" width="16.796875" style="5" customWidth="1"/>
    <col min="1291" max="1291" width="16.59765625" style="5" customWidth="1"/>
    <col min="1292" max="1292" width="22.19921875" style="5" customWidth="1"/>
    <col min="1293" max="1294" width="16.796875" style="5" customWidth="1"/>
    <col min="1295" max="1295" width="22.19921875" style="5" customWidth="1"/>
    <col min="1296" max="1296" width="5.09765625" style="5" customWidth="1"/>
    <col min="1297" max="1297" width="3.5" style="5" customWidth="1"/>
    <col min="1298" max="1536" width="9.69921875" style="5"/>
    <col min="1537" max="1537" width="1" style="5" customWidth="1"/>
    <col min="1538" max="1538" width="11.3984375" style="5" customWidth="1"/>
    <col min="1539" max="1539" width="9.59765625" style="5" customWidth="1"/>
    <col min="1540" max="1541" width="15" style="5" customWidth="1"/>
    <col min="1542" max="1542" width="18.59765625" style="5" customWidth="1"/>
    <col min="1543" max="1544" width="15" style="5" customWidth="1"/>
    <col min="1545" max="1545" width="18.59765625" style="5" customWidth="1"/>
    <col min="1546" max="1546" width="16.796875" style="5" customWidth="1"/>
    <col min="1547" max="1547" width="16.59765625" style="5" customWidth="1"/>
    <col min="1548" max="1548" width="22.19921875" style="5" customWidth="1"/>
    <col min="1549" max="1550" width="16.796875" style="5" customWidth="1"/>
    <col min="1551" max="1551" width="22.19921875" style="5" customWidth="1"/>
    <col min="1552" max="1552" width="5.09765625" style="5" customWidth="1"/>
    <col min="1553" max="1553" width="3.5" style="5" customWidth="1"/>
    <col min="1554" max="1792" width="9.69921875" style="5"/>
    <col min="1793" max="1793" width="1" style="5" customWidth="1"/>
    <col min="1794" max="1794" width="11.3984375" style="5" customWidth="1"/>
    <col min="1795" max="1795" width="9.59765625" style="5" customWidth="1"/>
    <col min="1796" max="1797" width="15" style="5" customWidth="1"/>
    <col min="1798" max="1798" width="18.59765625" style="5" customWidth="1"/>
    <col min="1799" max="1800" width="15" style="5" customWidth="1"/>
    <col min="1801" max="1801" width="18.59765625" style="5" customWidth="1"/>
    <col min="1802" max="1802" width="16.796875" style="5" customWidth="1"/>
    <col min="1803" max="1803" width="16.59765625" style="5" customWidth="1"/>
    <col min="1804" max="1804" width="22.19921875" style="5" customWidth="1"/>
    <col min="1805" max="1806" width="16.796875" style="5" customWidth="1"/>
    <col min="1807" max="1807" width="22.19921875" style="5" customWidth="1"/>
    <col min="1808" max="1808" width="5.09765625" style="5" customWidth="1"/>
    <col min="1809" max="1809" width="3.5" style="5" customWidth="1"/>
    <col min="1810" max="2048" width="9.69921875" style="5"/>
    <col min="2049" max="2049" width="1" style="5" customWidth="1"/>
    <col min="2050" max="2050" width="11.3984375" style="5" customWidth="1"/>
    <col min="2051" max="2051" width="9.59765625" style="5" customWidth="1"/>
    <col min="2052" max="2053" width="15" style="5" customWidth="1"/>
    <col min="2054" max="2054" width="18.59765625" style="5" customWidth="1"/>
    <col min="2055" max="2056" width="15" style="5" customWidth="1"/>
    <col min="2057" max="2057" width="18.59765625" style="5" customWidth="1"/>
    <col min="2058" max="2058" width="16.796875" style="5" customWidth="1"/>
    <col min="2059" max="2059" width="16.59765625" style="5" customWidth="1"/>
    <col min="2060" max="2060" width="22.19921875" style="5" customWidth="1"/>
    <col min="2061" max="2062" width="16.796875" style="5" customWidth="1"/>
    <col min="2063" max="2063" width="22.19921875" style="5" customWidth="1"/>
    <col min="2064" max="2064" width="5.09765625" style="5" customWidth="1"/>
    <col min="2065" max="2065" width="3.5" style="5" customWidth="1"/>
    <col min="2066" max="2304" width="9.69921875" style="5"/>
    <col min="2305" max="2305" width="1" style="5" customWidth="1"/>
    <col min="2306" max="2306" width="11.3984375" style="5" customWidth="1"/>
    <col min="2307" max="2307" width="9.59765625" style="5" customWidth="1"/>
    <col min="2308" max="2309" width="15" style="5" customWidth="1"/>
    <col min="2310" max="2310" width="18.59765625" style="5" customWidth="1"/>
    <col min="2311" max="2312" width="15" style="5" customWidth="1"/>
    <col min="2313" max="2313" width="18.59765625" style="5" customWidth="1"/>
    <col min="2314" max="2314" width="16.796875" style="5" customWidth="1"/>
    <col min="2315" max="2315" width="16.59765625" style="5" customWidth="1"/>
    <col min="2316" max="2316" width="22.19921875" style="5" customWidth="1"/>
    <col min="2317" max="2318" width="16.796875" style="5" customWidth="1"/>
    <col min="2319" max="2319" width="22.19921875" style="5" customWidth="1"/>
    <col min="2320" max="2320" width="5.09765625" style="5" customWidth="1"/>
    <col min="2321" max="2321" width="3.5" style="5" customWidth="1"/>
    <col min="2322" max="2560" width="9.69921875" style="5"/>
    <col min="2561" max="2561" width="1" style="5" customWidth="1"/>
    <col min="2562" max="2562" width="11.3984375" style="5" customWidth="1"/>
    <col min="2563" max="2563" width="9.59765625" style="5" customWidth="1"/>
    <col min="2564" max="2565" width="15" style="5" customWidth="1"/>
    <col min="2566" max="2566" width="18.59765625" style="5" customWidth="1"/>
    <col min="2567" max="2568" width="15" style="5" customWidth="1"/>
    <col min="2569" max="2569" width="18.59765625" style="5" customWidth="1"/>
    <col min="2570" max="2570" width="16.796875" style="5" customWidth="1"/>
    <col min="2571" max="2571" width="16.59765625" style="5" customWidth="1"/>
    <col min="2572" max="2572" width="22.19921875" style="5" customWidth="1"/>
    <col min="2573" max="2574" width="16.796875" style="5" customWidth="1"/>
    <col min="2575" max="2575" width="22.19921875" style="5" customWidth="1"/>
    <col min="2576" max="2576" width="5.09765625" style="5" customWidth="1"/>
    <col min="2577" max="2577" width="3.5" style="5" customWidth="1"/>
    <col min="2578" max="2816" width="9.69921875" style="5"/>
    <col min="2817" max="2817" width="1" style="5" customWidth="1"/>
    <col min="2818" max="2818" width="11.3984375" style="5" customWidth="1"/>
    <col min="2819" max="2819" width="9.59765625" style="5" customWidth="1"/>
    <col min="2820" max="2821" width="15" style="5" customWidth="1"/>
    <col min="2822" max="2822" width="18.59765625" style="5" customWidth="1"/>
    <col min="2823" max="2824" width="15" style="5" customWidth="1"/>
    <col min="2825" max="2825" width="18.59765625" style="5" customWidth="1"/>
    <col min="2826" max="2826" width="16.796875" style="5" customWidth="1"/>
    <col min="2827" max="2827" width="16.59765625" style="5" customWidth="1"/>
    <col min="2828" max="2828" width="22.19921875" style="5" customWidth="1"/>
    <col min="2829" max="2830" width="16.796875" style="5" customWidth="1"/>
    <col min="2831" max="2831" width="22.19921875" style="5" customWidth="1"/>
    <col min="2832" max="2832" width="5.09765625" style="5" customWidth="1"/>
    <col min="2833" max="2833" width="3.5" style="5" customWidth="1"/>
    <col min="2834" max="3072" width="9.69921875" style="5"/>
    <col min="3073" max="3073" width="1" style="5" customWidth="1"/>
    <col min="3074" max="3074" width="11.3984375" style="5" customWidth="1"/>
    <col min="3075" max="3075" width="9.59765625" style="5" customWidth="1"/>
    <col min="3076" max="3077" width="15" style="5" customWidth="1"/>
    <col min="3078" max="3078" width="18.59765625" style="5" customWidth="1"/>
    <col min="3079" max="3080" width="15" style="5" customWidth="1"/>
    <col min="3081" max="3081" width="18.59765625" style="5" customWidth="1"/>
    <col min="3082" max="3082" width="16.796875" style="5" customWidth="1"/>
    <col min="3083" max="3083" width="16.59765625" style="5" customWidth="1"/>
    <col min="3084" max="3084" width="22.19921875" style="5" customWidth="1"/>
    <col min="3085" max="3086" width="16.796875" style="5" customWidth="1"/>
    <col min="3087" max="3087" width="22.19921875" style="5" customWidth="1"/>
    <col min="3088" max="3088" width="5.09765625" style="5" customWidth="1"/>
    <col min="3089" max="3089" width="3.5" style="5" customWidth="1"/>
    <col min="3090" max="3328" width="9.69921875" style="5"/>
    <col min="3329" max="3329" width="1" style="5" customWidth="1"/>
    <col min="3330" max="3330" width="11.3984375" style="5" customWidth="1"/>
    <col min="3331" max="3331" width="9.59765625" style="5" customWidth="1"/>
    <col min="3332" max="3333" width="15" style="5" customWidth="1"/>
    <col min="3334" max="3334" width="18.59765625" style="5" customWidth="1"/>
    <col min="3335" max="3336" width="15" style="5" customWidth="1"/>
    <col min="3337" max="3337" width="18.59765625" style="5" customWidth="1"/>
    <col min="3338" max="3338" width="16.796875" style="5" customWidth="1"/>
    <col min="3339" max="3339" width="16.59765625" style="5" customWidth="1"/>
    <col min="3340" max="3340" width="22.19921875" style="5" customWidth="1"/>
    <col min="3341" max="3342" width="16.796875" style="5" customWidth="1"/>
    <col min="3343" max="3343" width="22.19921875" style="5" customWidth="1"/>
    <col min="3344" max="3344" width="5.09765625" style="5" customWidth="1"/>
    <col min="3345" max="3345" width="3.5" style="5" customWidth="1"/>
    <col min="3346" max="3584" width="9.69921875" style="5"/>
    <col min="3585" max="3585" width="1" style="5" customWidth="1"/>
    <col min="3586" max="3586" width="11.3984375" style="5" customWidth="1"/>
    <col min="3587" max="3587" width="9.59765625" style="5" customWidth="1"/>
    <col min="3588" max="3589" width="15" style="5" customWidth="1"/>
    <col min="3590" max="3590" width="18.59765625" style="5" customWidth="1"/>
    <col min="3591" max="3592" width="15" style="5" customWidth="1"/>
    <col min="3593" max="3593" width="18.59765625" style="5" customWidth="1"/>
    <col min="3594" max="3594" width="16.796875" style="5" customWidth="1"/>
    <col min="3595" max="3595" width="16.59765625" style="5" customWidth="1"/>
    <col min="3596" max="3596" width="22.19921875" style="5" customWidth="1"/>
    <col min="3597" max="3598" width="16.796875" style="5" customWidth="1"/>
    <col min="3599" max="3599" width="22.19921875" style="5" customWidth="1"/>
    <col min="3600" max="3600" width="5.09765625" style="5" customWidth="1"/>
    <col min="3601" max="3601" width="3.5" style="5" customWidth="1"/>
    <col min="3602" max="3840" width="9.69921875" style="5"/>
    <col min="3841" max="3841" width="1" style="5" customWidth="1"/>
    <col min="3842" max="3842" width="11.3984375" style="5" customWidth="1"/>
    <col min="3843" max="3843" width="9.59765625" style="5" customWidth="1"/>
    <col min="3844" max="3845" width="15" style="5" customWidth="1"/>
    <col min="3846" max="3846" width="18.59765625" style="5" customWidth="1"/>
    <col min="3847" max="3848" width="15" style="5" customWidth="1"/>
    <col min="3849" max="3849" width="18.59765625" style="5" customWidth="1"/>
    <col min="3850" max="3850" width="16.796875" style="5" customWidth="1"/>
    <col min="3851" max="3851" width="16.59765625" style="5" customWidth="1"/>
    <col min="3852" max="3852" width="22.19921875" style="5" customWidth="1"/>
    <col min="3853" max="3854" width="16.796875" style="5" customWidth="1"/>
    <col min="3855" max="3855" width="22.19921875" style="5" customWidth="1"/>
    <col min="3856" max="3856" width="5.09765625" style="5" customWidth="1"/>
    <col min="3857" max="3857" width="3.5" style="5" customWidth="1"/>
    <col min="3858" max="4096" width="9.69921875" style="5"/>
    <col min="4097" max="4097" width="1" style="5" customWidth="1"/>
    <col min="4098" max="4098" width="11.3984375" style="5" customWidth="1"/>
    <col min="4099" max="4099" width="9.59765625" style="5" customWidth="1"/>
    <col min="4100" max="4101" width="15" style="5" customWidth="1"/>
    <col min="4102" max="4102" width="18.59765625" style="5" customWidth="1"/>
    <col min="4103" max="4104" width="15" style="5" customWidth="1"/>
    <col min="4105" max="4105" width="18.59765625" style="5" customWidth="1"/>
    <col min="4106" max="4106" width="16.796875" style="5" customWidth="1"/>
    <col min="4107" max="4107" width="16.59765625" style="5" customWidth="1"/>
    <col min="4108" max="4108" width="22.19921875" style="5" customWidth="1"/>
    <col min="4109" max="4110" width="16.796875" style="5" customWidth="1"/>
    <col min="4111" max="4111" width="22.19921875" style="5" customWidth="1"/>
    <col min="4112" max="4112" width="5.09765625" style="5" customWidth="1"/>
    <col min="4113" max="4113" width="3.5" style="5" customWidth="1"/>
    <col min="4114" max="4352" width="9.69921875" style="5"/>
    <col min="4353" max="4353" width="1" style="5" customWidth="1"/>
    <col min="4354" max="4354" width="11.3984375" style="5" customWidth="1"/>
    <col min="4355" max="4355" width="9.59765625" style="5" customWidth="1"/>
    <col min="4356" max="4357" width="15" style="5" customWidth="1"/>
    <col min="4358" max="4358" width="18.59765625" style="5" customWidth="1"/>
    <col min="4359" max="4360" width="15" style="5" customWidth="1"/>
    <col min="4361" max="4361" width="18.59765625" style="5" customWidth="1"/>
    <col min="4362" max="4362" width="16.796875" style="5" customWidth="1"/>
    <col min="4363" max="4363" width="16.59765625" style="5" customWidth="1"/>
    <col min="4364" max="4364" width="22.19921875" style="5" customWidth="1"/>
    <col min="4365" max="4366" width="16.796875" style="5" customWidth="1"/>
    <col min="4367" max="4367" width="22.19921875" style="5" customWidth="1"/>
    <col min="4368" max="4368" width="5.09765625" style="5" customWidth="1"/>
    <col min="4369" max="4369" width="3.5" style="5" customWidth="1"/>
    <col min="4370" max="4608" width="9.69921875" style="5"/>
    <col min="4609" max="4609" width="1" style="5" customWidth="1"/>
    <col min="4610" max="4610" width="11.3984375" style="5" customWidth="1"/>
    <col min="4611" max="4611" width="9.59765625" style="5" customWidth="1"/>
    <col min="4612" max="4613" width="15" style="5" customWidth="1"/>
    <col min="4614" max="4614" width="18.59765625" style="5" customWidth="1"/>
    <col min="4615" max="4616" width="15" style="5" customWidth="1"/>
    <col min="4617" max="4617" width="18.59765625" style="5" customWidth="1"/>
    <col min="4618" max="4618" width="16.796875" style="5" customWidth="1"/>
    <col min="4619" max="4619" width="16.59765625" style="5" customWidth="1"/>
    <col min="4620" max="4620" width="22.19921875" style="5" customWidth="1"/>
    <col min="4621" max="4622" width="16.796875" style="5" customWidth="1"/>
    <col min="4623" max="4623" width="22.19921875" style="5" customWidth="1"/>
    <col min="4624" max="4624" width="5.09765625" style="5" customWidth="1"/>
    <col min="4625" max="4625" width="3.5" style="5" customWidth="1"/>
    <col min="4626" max="4864" width="9.69921875" style="5"/>
    <col min="4865" max="4865" width="1" style="5" customWidth="1"/>
    <col min="4866" max="4866" width="11.3984375" style="5" customWidth="1"/>
    <col min="4867" max="4867" width="9.59765625" style="5" customWidth="1"/>
    <col min="4868" max="4869" width="15" style="5" customWidth="1"/>
    <col min="4870" max="4870" width="18.59765625" style="5" customWidth="1"/>
    <col min="4871" max="4872" width="15" style="5" customWidth="1"/>
    <col min="4873" max="4873" width="18.59765625" style="5" customWidth="1"/>
    <col min="4874" max="4874" width="16.796875" style="5" customWidth="1"/>
    <col min="4875" max="4875" width="16.59765625" style="5" customWidth="1"/>
    <col min="4876" max="4876" width="22.19921875" style="5" customWidth="1"/>
    <col min="4877" max="4878" width="16.796875" style="5" customWidth="1"/>
    <col min="4879" max="4879" width="22.19921875" style="5" customWidth="1"/>
    <col min="4880" max="4880" width="5.09765625" style="5" customWidth="1"/>
    <col min="4881" max="4881" width="3.5" style="5" customWidth="1"/>
    <col min="4882" max="5120" width="9.69921875" style="5"/>
    <col min="5121" max="5121" width="1" style="5" customWidth="1"/>
    <col min="5122" max="5122" width="11.3984375" style="5" customWidth="1"/>
    <col min="5123" max="5123" width="9.59765625" style="5" customWidth="1"/>
    <col min="5124" max="5125" width="15" style="5" customWidth="1"/>
    <col min="5126" max="5126" width="18.59765625" style="5" customWidth="1"/>
    <col min="5127" max="5128" width="15" style="5" customWidth="1"/>
    <col min="5129" max="5129" width="18.59765625" style="5" customWidth="1"/>
    <col min="5130" max="5130" width="16.796875" style="5" customWidth="1"/>
    <col min="5131" max="5131" width="16.59765625" style="5" customWidth="1"/>
    <col min="5132" max="5132" width="22.19921875" style="5" customWidth="1"/>
    <col min="5133" max="5134" width="16.796875" style="5" customWidth="1"/>
    <col min="5135" max="5135" width="22.19921875" style="5" customWidth="1"/>
    <col min="5136" max="5136" width="5.09765625" style="5" customWidth="1"/>
    <col min="5137" max="5137" width="3.5" style="5" customWidth="1"/>
    <col min="5138" max="5376" width="9.69921875" style="5"/>
    <col min="5377" max="5377" width="1" style="5" customWidth="1"/>
    <col min="5378" max="5378" width="11.3984375" style="5" customWidth="1"/>
    <col min="5379" max="5379" width="9.59765625" style="5" customWidth="1"/>
    <col min="5380" max="5381" width="15" style="5" customWidth="1"/>
    <col min="5382" max="5382" width="18.59765625" style="5" customWidth="1"/>
    <col min="5383" max="5384" width="15" style="5" customWidth="1"/>
    <col min="5385" max="5385" width="18.59765625" style="5" customWidth="1"/>
    <col min="5386" max="5386" width="16.796875" style="5" customWidth="1"/>
    <col min="5387" max="5387" width="16.59765625" style="5" customWidth="1"/>
    <col min="5388" max="5388" width="22.19921875" style="5" customWidth="1"/>
    <col min="5389" max="5390" width="16.796875" style="5" customWidth="1"/>
    <col min="5391" max="5391" width="22.19921875" style="5" customWidth="1"/>
    <col min="5392" max="5392" width="5.09765625" style="5" customWidth="1"/>
    <col min="5393" max="5393" width="3.5" style="5" customWidth="1"/>
    <col min="5394" max="5632" width="9.69921875" style="5"/>
    <col min="5633" max="5633" width="1" style="5" customWidth="1"/>
    <col min="5634" max="5634" width="11.3984375" style="5" customWidth="1"/>
    <col min="5635" max="5635" width="9.59765625" style="5" customWidth="1"/>
    <col min="5636" max="5637" width="15" style="5" customWidth="1"/>
    <col min="5638" max="5638" width="18.59765625" style="5" customWidth="1"/>
    <col min="5639" max="5640" width="15" style="5" customWidth="1"/>
    <col min="5641" max="5641" width="18.59765625" style="5" customWidth="1"/>
    <col min="5642" max="5642" width="16.796875" style="5" customWidth="1"/>
    <col min="5643" max="5643" width="16.59765625" style="5" customWidth="1"/>
    <col min="5644" max="5644" width="22.19921875" style="5" customWidth="1"/>
    <col min="5645" max="5646" width="16.796875" style="5" customWidth="1"/>
    <col min="5647" max="5647" width="22.19921875" style="5" customWidth="1"/>
    <col min="5648" max="5648" width="5.09765625" style="5" customWidth="1"/>
    <col min="5649" max="5649" width="3.5" style="5" customWidth="1"/>
    <col min="5650" max="5888" width="9.69921875" style="5"/>
    <col min="5889" max="5889" width="1" style="5" customWidth="1"/>
    <col min="5890" max="5890" width="11.3984375" style="5" customWidth="1"/>
    <col min="5891" max="5891" width="9.59765625" style="5" customWidth="1"/>
    <col min="5892" max="5893" width="15" style="5" customWidth="1"/>
    <col min="5894" max="5894" width="18.59765625" style="5" customWidth="1"/>
    <col min="5895" max="5896" width="15" style="5" customWidth="1"/>
    <col min="5897" max="5897" width="18.59765625" style="5" customWidth="1"/>
    <col min="5898" max="5898" width="16.796875" style="5" customWidth="1"/>
    <col min="5899" max="5899" width="16.59765625" style="5" customWidth="1"/>
    <col min="5900" max="5900" width="22.19921875" style="5" customWidth="1"/>
    <col min="5901" max="5902" width="16.796875" style="5" customWidth="1"/>
    <col min="5903" max="5903" width="22.19921875" style="5" customWidth="1"/>
    <col min="5904" max="5904" width="5.09765625" style="5" customWidth="1"/>
    <col min="5905" max="5905" width="3.5" style="5" customWidth="1"/>
    <col min="5906" max="6144" width="9.69921875" style="5"/>
    <col min="6145" max="6145" width="1" style="5" customWidth="1"/>
    <col min="6146" max="6146" width="11.3984375" style="5" customWidth="1"/>
    <col min="6147" max="6147" width="9.59765625" style="5" customWidth="1"/>
    <col min="6148" max="6149" width="15" style="5" customWidth="1"/>
    <col min="6150" max="6150" width="18.59765625" style="5" customWidth="1"/>
    <col min="6151" max="6152" width="15" style="5" customWidth="1"/>
    <col min="6153" max="6153" width="18.59765625" style="5" customWidth="1"/>
    <col min="6154" max="6154" width="16.796875" style="5" customWidth="1"/>
    <col min="6155" max="6155" width="16.59765625" style="5" customWidth="1"/>
    <col min="6156" max="6156" width="22.19921875" style="5" customWidth="1"/>
    <col min="6157" max="6158" width="16.796875" style="5" customWidth="1"/>
    <col min="6159" max="6159" width="22.19921875" style="5" customWidth="1"/>
    <col min="6160" max="6160" width="5.09765625" style="5" customWidth="1"/>
    <col min="6161" max="6161" width="3.5" style="5" customWidth="1"/>
    <col min="6162" max="6400" width="9.69921875" style="5"/>
    <col min="6401" max="6401" width="1" style="5" customWidth="1"/>
    <col min="6402" max="6402" width="11.3984375" style="5" customWidth="1"/>
    <col min="6403" max="6403" width="9.59765625" style="5" customWidth="1"/>
    <col min="6404" max="6405" width="15" style="5" customWidth="1"/>
    <col min="6406" max="6406" width="18.59765625" style="5" customWidth="1"/>
    <col min="6407" max="6408" width="15" style="5" customWidth="1"/>
    <col min="6409" max="6409" width="18.59765625" style="5" customWidth="1"/>
    <col min="6410" max="6410" width="16.796875" style="5" customWidth="1"/>
    <col min="6411" max="6411" width="16.59765625" style="5" customWidth="1"/>
    <col min="6412" max="6412" width="22.19921875" style="5" customWidth="1"/>
    <col min="6413" max="6414" width="16.796875" style="5" customWidth="1"/>
    <col min="6415" max="6415" width="22.19921875" style="5" customWidth="1"/>
    <col min="6416" max="6416" width="5.09765625" style="5" customWidth="1"/>
    <col min="6417" max="6417" width="3.5" style="5" customWidth="1"/>
    <col min="6418" max="6656" width="9.69921875" style="5"/>
    <col min="6657" max="6657" width="1" style="5" customWidth="1"/>
    <col min="6658" max="6658" width="11.3984375" style="5" customWidth="1"/>
    <col min="6659" max="6659" width="9.59765625" style="5" customWidth="1"/>
    <col min="6660" max="6661" width="15" style="5" customWidth="1"/>
    <col min="6662" max="6662" width="18.59765625" style="5" customWidth="1"/>
    <col min="6663" max="6664" width="15" style="5" customWidth="1"/>
    <col min="6665" max="6665" width="18.59765625" style="5" customWidth="1"/>
    <col min="6666" max="6666" width="16.796875" style="5" customWidth="1"/>
    <col min="6667" max="6667" width="16.59765625" style="5" customWidth="1"/>
    <col min="6668" max="6668" width="22.19921875" style="5" customWidth="1"/>
    <col min="6669" max="6670" width="16.796875" style="5" customWidth="1"/>
    <col min="6671" max="6671" width="22.19921875" style="5" customWidth="1"/>
    <col min="6672" max="6672" width="5.09765625" style="5" customWidth="1"/>
    <col min="6673" max="6673" width="3.5" style="5" customWidth="1"/>
    <col min="6674" max="6912" width="9.69921875" style="5"/>
    <col min="6913" max="6913" width="1" style="5" customWidth="1"/>
    <col min="6914" max="6914" width="11.3984375" style="5" customWidth="1"/>
    <col min="6915" max="6915" width="9.59765625" style="5" customWidth="1"/>
    <col min="6916" max="6917" width="15" style="5" customWidth="1"/>
    <col min="6918" max="6918" width="18.59765625" style="5" customWidth="1"/>
    <col min="6919" max="6920" width="15" style="5" customWidth="1"/>
    <col min="6921" max="6921" width="18.59765625" style="5" customWidth="1"/>
    <col min="6922" max="6922" width="16.796875" style="5" customWidth="1"/>
    <col min="6923" max="6923" width="16.59765625" style="5" customWidth="1"/>
    <col min="6924" max="6924" width="22.19921875" style="5" customWidth="1"/>
    <col min="6925" max="6926" width="16.796875" style="5" customWidth="1"/>
    <col min="6927" max="6927" width="22.19921875" style="5" customWidth="1"/>
    <col min="6928" max="6928" width="5.09765625" style="5" customWidth="1"/>
    <col min="6929" max="6929" width="3.5" style="5" customWidth="1"/>
    <col min="6930" max="7168" width="9.69921875" style="5"/>
    <col min="7169" max="7169" width="1" style="5" customWidth="1"/>
    <col min="7170" max="7170" width="11.3984375" style="5" customWidth="1"/>
    <col min="7171" max="7171" width="9.59765625" style="5" customWidth="1"/>
    <col min="7172" max="7173" width="15" style="5" customWidth="1"/>
    <col min="7174" max="7174" width="18.59765625" style="5" customWidth="1"/>
    <col min="7175" max="7176" width="15" style="5" customWidth="1"/>
    <col min="7177" max="7177" width="18.59765625" style="5" customWidth="1"/>
    <col min="7178" max="7178" width="16.796875" style="5" customWidth="1"/>
    <col min="7179" max="7179" width="16.59765625" style="5" customWidth="1"/>
    <col min="7180" max="7180" width="22.19921875" style="5" customWidth="1"/>
    <col min="7181" max="7182" width="16.796875" style="5" customWidth="1"/>
    <col min="7183" max="7183" width="22.19921875" style="5" customWidth="1"/>
    <col min="7184" max="7184" width="5.09765625" style="5" customWidth="1"/>
    <col min="7185" max="7185" width="3.5" style="5" customWidth="1"/>
    <col min="7186" max="7424" width="9.69921875" style="5"/>
    <col min="7425" max="7425" width="1" style="5" customWidth="1"/>
    <col min="7426" max="7426" width="11.3984375" style="5" customWidth="1"/>
    <col min="7427" max="7427" width="9.59765625" style="5" customWidth="1"/>
    <col min="7428" max="7429" width="15" style="5" customWidth="1"/>
    <col min="7430" max="7430" width="18.59765625" style="5" customWidth="1"/>
    <col min="7431" max="7432" width="15" style="5" customWidth="1"/>
    <col min="7433" max="7433" width="18.59765625" style="5" customWidth="1"/>
    <col min="7434" max="7434" width="16.796875" style="5" customWidth="1"/>
    <col min="7435" max="7435" width="16.59765625" style="5" customWidth="1"/>
    <col min="7436" max="7436" width="22.19921875" style="5" customWidth="1"/>
    <col min="7437" max="7438" width="16.796875" style="5" customWidth="1"/>
    <col min="7439" max="7439" width="22.19921875" style="5" customWidth="1"/>
    <col min="7440" max="7440" width="5.09765625" style="5" customWidth="1"/>
    <col min="7441" max="7441" width="3.5" style="5" customWidth="1"/>
    <col min="7442" max="7680" width="9.69921875" style="5"/>
    <col min="7681" max="7681" width="1" style="5" customWidth="1"/>
    <col min="7682" max="7682" width="11.3984375" style="5" customWidth="1"/>
    <col min="7683" max="7683" width="9.59765625" style="5" customWidth="1"/>
    <col min="7684" max="7685" width="15" style="5" customWidth="1"/>
    <col min="7686" max="7686" width="18.59765625" style="5" customWidth="1"/>
    <col min="7687" max="7688" width="15" style="5" customWidth="1"/>
    <col min="7689" max="7689" width="18.59765625" style="5" customWidth="1"/>
    <col min="7690" max="7690" width="16.796875" style="5" customWidth="1"/>
    <col min="7691" max="7691" width="16.59765625" style="5" customWidth="1"/>
    <col min="7692" max="7692" width="22.19921875" style="5" customWidth="1"/>
    <col min="7693" max="7694" width="16.796875" style="5" customWidth="1"/>
    <col min="7695" max="7695" width="22.19921875" style="5" customWidth="1"/>
    <col min="7696" max="7696" width="5.09765625" style="5" customWidth="1"/>
    <col min="7697" max="7697" width="3.5" style="5" customWidth="1"/>
    <col min="7698" max="7936" width="9.69921875" style="5"/>
    <col min="7937" max="7937" width="1" style="5" customWidth="1"/>
    <col min="7938" max="7938" width="11.3984375" style="5" customWidth="1"/>
    <col min="7939" max="7939" width="9.59765625" style="5" customWidth="1"/>
    <col min="7940" max="7941" width="15" style="5" customWidth="1"/>
    <col min="7942" max="7942" width="18.59765625" style="5" customWidth="1"/>
    <col min="7943" max="7944" width="15" style="5" customWidth="1"/>
    <col min="7945" max="7945" width="18.59765625" style="5" customWidth="1"/>
    <col min="7946" max="7946" width="16.796875" style="5" customWidth="1"/>
    <col min="7947" max="7947" width="16.59765625" style="5" customWidth="1"/>
    <col min="7948" max="7948" width="22.19921875" style="5" customWidth="1"/>
    <col min="7949" max="7950" width="16.796875" style="5" customWidth="1"/>
    <col min="7951" max="7951" width="22.19921875" style="5" customWidth="1"/>
    <col min="7952" max="7952" width="5.09765625" style="5" customWidth="1"/>
    <col min="7953" max="7953" width="3.5" style="5" customWidth="1"/>
    <col min="7954" max="8192" width="9.69921875" style="5"/>
    <col min="8193" max="8193" width="1" style="5" customWidth="1"/>
    <col min="8194" max="8194" width="11.3984375" style="5" customWidth="1"/>
    <col min="8195" max="8195" width="9.59765625" style="5" customWidth="1"/>
    <col min="8196" max="8197" width="15" style="5" customWidth="1"/>
    <col min="8198" max="8198" width="18.59765625" style="5" customWidth="1"/>
    <col min="8199" max="8200" width="15" style="5" customWidth="1"/>
    <col min="8201" max="8201" width="18.59765625" style="5" customWidth="1"/>
    <col min="8202" max="8202" width="16.796875" style="5" customWidth="1"/>
    <col min="8203" max="8203" width="16.59765625" style="5" customWidth="1"/>
    <col min="8204" max="8204" width="22.19921875" style="5" customWidth="1"/>
    <col min="8205" max="8206" width="16.796875" style="5" customWidth="1"/>
    <col min="8207" max="8207" width="22.19921875" style="5" customWidth="1"/>
    <col min="8208" max="8208" width="5.09765625" style="5" customWidth="1"/>
    <col min="8209" max="8209" width="3.5" style="5" customWidth="1"/>
    <col min="8210" max="8448" width="9.69921875" style="5"/>
    <col min="8449" max="8449" width="1" style="5" customWidth="1"/>
    <col min="8450" max="8450" width="11.3984375" style="5" customWidth="1"/>
    <col min="8451" max="8451" width="9.59765625" style="5" customWidth="1"/>
    <col min="8452" max="8453" width="15" style="5" customWidth="1"/>
    <col min="8454" max="8454" width="18.59765625" style="5" customWidth="1"/>
    <col min="8455" max="8456" width="15" style="5" customWidth="1"/>
    <col min="8457" max="8457" width="18.59765625" style="5" customWidth="1"/>
    <col min="8458" max="8458" width="16.796875" style="5" customWidth="1"/>
    <col min="8459" max="8459" width="16.59765625" style="5" customWidth="1"/>
    <col min="8460" max="8460" width="22.19921875" style="5" customWidth="1"/>
    <col min="8461" max="8462" width="16.796875" style="5" customWidth="1"/>
    <col min="8463" max="8463" width="22.19921875" style="5" customWidth="1"/>
    <col min="8464" max="8464" width="5.09765625" style="5" customWidth="1"/>
    <col min="8465" max="8465" width="3.5" style="5" customWidth="1"/>
    <col min="8466" max="8704" width="9.69921875" style="5"/>
    <col min="8705" max="8705" width="1" style="5" customWidth="1"/>
    <col min="8706" max="8706" width="11.3984375" style="5" customWidth="1"/>
    <col min="8707" max="8707" width="9.59765625" style="5" customWidth="1"/>
    <col min="8708" max="8709" width="15" style="5" customWidth="1"/>
    <col min="8710" max="8710" width="18.59765625" style="5" customWidth="1"/>
    <col min="8711" max="8712" width="15" style="5" customWidth="1"/>
    <col min="8713" max="8713" width="18.59765625" style="5" customWidth="1"/>
    <col min="8714" max="8714" width="16.796875" style="5" customWidth="1"/>
    <col min="8715" max="8715" width="16.59765625" style="5" customWidth="1"/>
    <col min="8716" max="8716" width="22.19921875" style="5" customWidth="1"/>
    <col min="8717" max="8718" width="16.796875" style="5" customWidth="1"/>
    <col min="8719" max="8719" width="22.19921875" style="5" customWidth="1"/>
    <col min="8720" max="8720" width="5.09765625" style="5" customWidth="1"/>
    <col min="8721" max="8721" width="3.5" style="5" customWidth="1"/>
    <col min="8722" max="8960" width="9.69921875" style="5"/>
    <col min="8961" max="8961" width="1" style="5" customWidth="1"/>
    <col min="8962" max="8962" width="11.3984375" style="5" customWidth="1"/>
    <col min="8963" max="8963" width="9.59765625" style="5" customWidth="1"/>
    <col min="8964" max="8965" width="15" style="5" customWidth="1"/>
    <col min="8966" max="8966" width="18.59765625" style="5" customWidth="1"/>
    <col min="8967" max="8968" width="15" style="5" customWidth="1"/>
    <col min="8969" max="8969" width="18.59765625" style="5" customWidth="1"/>
    <col min="8970" max="8970" width="16.796875" style="5" customWidth="1"/>
    <col min="8971" max="8971" width="16.59765625" style="5" customWidth="1"/>
    <col min="8972" max="8972" width="22.19921875" style="5" customWidth="1"/>
    <col min="8973" max="8974" width="16.796875" style="5" customWidth="1"/>
    <col min="8975" max="8975" width="22.19921875" style="5" customWidth="1"/>
    <col min="8976" max="8976" width="5.09765625" style="5" customWidth="1"/>
    <col min="8977" max="8977" width="3.5" style="5" customWidth="1"/>
    <col min="8978" max="9216" width="9.69921875" style="5"/>
    <col min="9217" max="9217" width="1" style="5" customWidth="1"/>
    <col min="9218" max="9218" width="11.3984375" style="5" customWidth="1"/>
    <col min="9219" max="9219" width="9.59765625" style="5" customWidth="1"/>
    <col min="9220" max="9221" width="15" style="5" customWidth="1"/>
    <col min="9222" max="9222" width="18.59765625" style="5" customWidth="1"/>
    <col min="9223" max="9224" width="15" style="5" customWidth="1"/>
    <col min="9225" max="9225" width="18.59765625" style="5" customWidth="1"/>
    <col min="9226" max="9226" width="16.796875" style="5" customWidth="1"/>
    <col min="9227" max="9227" width="16.59765625" style="5" customWidth="1"/>
    <col min="9228" max="9228" width="22.19921875" style="5" customWidth="1"/>
    <col min="9229" max="9230" width="16.796875" style="5" customWidth="1"/>
    <col min="9231" max="9231" width="22.19921875" style="5" customWidth="1"/>
    <col min="9232" max="9232" width="5.09765625" style="5" customWidth="1"/>
    <col min="9233" max="9233" width="3.5" style="5" customWidth="1"/>
    <col min="9234" max="9472" width="9.69921875" style="5"/>
    <col min="9473" max="9473" width="1" style="5" customWidth="1"/>
    <col min="9474" max="9474" width="11.3984375" style="5" customWidth="1"/>
    <col min="9475" max="9475" width="9.59765625" style="5" customWidth="1"/>
    <col min="9476" max="9477" width="15" style="5" customWidth="1"/>
    <col min="9478" max="9478" width="18.59765625" style="5" customWidth="1"/>
    <col min="9479" max="9480" width="15" style="5" customWidth="1"/>
    <col min="9481" max="9481" width="18.59765625" style="5" customWidth="1"/>
    <col min="9482" max="9482" width="16.796875" style="5" customWidth="1"/>
    <col min="9483" max="9483" width="16.59765625" style="5" customWidth="1"/>
    <col min="9484" max="9484" width="22.19921875" style="5" customWidth="1"/>
    <col min="9485" max="9486" width="16.796875" style="5" customWidth="1"/>
    <col min="9487" max="9487" width="22.19921875" style="5" customWidth="1"/>
    <col min="9488" max="9488" width="5.09765625" style="5" customWidth="1"/>
    <col min="9489" max="9489" width="3.5" style="5" customWidth="1"/>
    <col min="9490" max="9728" width="9.69921875" style="5"/>
    <col min="9729" max="9729" width="1" style="5" customWidth="1"/>
    <col min="9730" max="9730" width="11.3984375" style="5" customWidth="1"/>
    <col min="9731" max="9731" width="9.59765625" style="5" customWidth="1"/>
    <col min="9732" max="9733" width="15" style="5" customWidth="1"/>
    <col min="9734" max="9734" width="18.59765625" style="5" customWidth="1"/>
    <col min="9735" max="9736" width="15" style="5" customWidth="1"/>
    <col min="9737" max="9737" width="18.59765625" style="5" customWidth="1"/>
    <col min="9738" max="9738" width="16.796875" style="5" customWidth="1"/>
    <col min="9739" max="9739" width="16.59765625" style="5" customWidth="1"/>
    <col min="9740" max="9740" width="22.19921875" style="5" customWidth="1"/>
    <col min="9741" max="9742" width="16.796875" style="5" customWidth="1"/>
    <col min="9743" max="9743" width="22.19921875" style="5" customWidth="1"/>
    <col min="9744" max="9744" width="5.09765625" style="5" customWidth="1"/>
    <col min="9745" max="9745" width="3.5" style="5" customWidth="1"/>
    <col min="9746" max="9984" width="9.69921875" style="5"/>
    <col min="9985" max="9985" width="1" style="5" customWidth="1"/>
    <col min="9986" max="9986" width="11.3984375" style="5" customWidth="1"/>
    <col min="9987" max="9987" width="9.59765625" style="5" customWidth="1"/>
    <col min="9988" max="9989" width="15" style="5" customWidth="1"/>
    <col min="9990" max="9990" width="18.59765625" style="5" customWidth="1"/>
    <col min="9991" max="9992" width="15" style="5" customWidth="1"/>
    <col min="9993" max="9993" width="18.59765625" style="5" customWidth="1"/>
    <col min="9994" max="9994" width="16.796875" style="5" customWidth="1"/>
    <col min="9995" max="9995" width="16.59765625" style="5" customWidth="1"/>
    <col min="9996" max="9996" width="22.19921875" style="5" customWidth="1"/>
    <col min="9997" max="9998" width="16.796875" style="5" customWidth="1"/>
    <col min="9999" max="9999" width="22.19921875" style="5" customWidth="1"/>
    <col min="10000" max="10000" width="5.09765625" style="5" customWidth="1"/>
    <col min="10001" max="10001" width="3.5" style="5" customWidth="1"/>
    <col min="10002" max="10240" width="9.69921875" style="5"/>
    <col min="10241" max="10241" width="1" style="5" customWidth="1"/>
    <col min="10242" max="10242" width="11.3984375" style="5" customWidth="1"/>
    <col min="10243" max="10243" width="9.59765625" style="5" customWidth="1"/>
    <col min="10244" max="10245" width="15" style="5" customWidth="1"/>
    <col min="10246" max="10246" width="18.59765625" style="5" customWidth="1"/>
    <col min="10247" max="10248" width="15" style="5" customWidth="1"/>
    <col min="10249" max="10249" width="18.59765625" style="5" customWidth="1"/>
    <col min="10250" max="10250" width="16.796875" style="5" customWidth="1"/>
    <col min="10251" max="10251" width="16.59765625" style="5" customWidth="1"/>
    <col min="10252" max="10252" width="22.19921875" style="5" customWidth="1"/>
    <col min="10253" max="10254" width="16.796875" style="5" customWidth="1"/>
    <col min="10255" max="10255" width="22.19921875" style="5" customWidth="1"/>
    <col min="10256" max="10256" width="5.09765625" style="5" customWidth="1"/>
    <col min="10257" max="10257" width="3.5" style="5" customWidth="1"/>
    <col min="10258" max="10496" width="9.69921875" style="5"/>
    <col min="10497" max="10497" width="1" style="5" customWidth="1"/>
    <col min="10498" max="10498" width="11.3984375" style="5" customWidth="1"/>
    <col min="10499" max="10499" width="9.59765625" style="5" customWidth="1"/>
    <col min="10500" max="10501" width="15" style="5" customWidth="1"/>
    <col min="10502" max="10502" width="18.59765625" style="5" customWidth="1"/>
    <col min="10503" max="10504" width="15" style="5" customWidth="1"/>
    <col min="10505" max="10505" width="18.59765625" style="5" customWidth="1"/>
    <col min="10506" max="10506" width="16.796875" style="5" customWidth="1"/>
    <col min="10507" max="10507" width="16.59765625" style="5" customWidth="1"/>
    <col min="10508" max="10508" width="22.19921875" style="5" customWidth="1"/>
    <col min="10509" max="10510" width="16.796875" style="5" customWidth="1"/>
    <col min="10511" max="10511" width="22.19921875" style="5" customWidth="1"/>
    <col min="10512" max="10512" width="5.09765625" style="5" customWidth="1"/>
    <col min="10513" max="10513" width="3.5" style="5" customWidth="1"/>
    <col min="10514" max="10752" width="9.69921875" style="5"/>
    <col min="10753" max="10753" width="1" style="5" customWidth="1"/>
    <col min="10754" max="10754" width="11.3984375" style="5" customWidth="1"/>
    <col min="10755" max="10755" width="9.59765625" style="5" customWidth="1"/>
    <col min="10756" max="10757" width="15" style="5" customWidth="1"/>
    <col min="10758" max="10758" width="18.59765625" style="5" customWidth="1"/>
    <col min="10759" max="10760" width="15" style="5" customWidth="1"/>
    <col min="10761" max="10761" width="18.59765625" style="5" customWidth="1"/>
    <col min="10762" max="10762" width="16.796875" style="5" customWidth="1"/>
    <col min="10763" max="10763" width="16.59765625" style="5" customWidth="1"/>
    <col min="10764" max="10764" width="22.19921875" style="5" customWidth="1"/>
    <col min="10765" max="10766" width="16.796875" style="5" customWidth="1"/>
    <col min="10767" max="10767" width="22.19921875" style="5" customWidth="1"/>
    <col min="10768" max="10768" width="5.09765625" style="5" customWidth="1"/>
    <col min="10769" max="10769" width="3.5" style="5" customWidth="1"/>
    <col min="10770" max="11008" width="9.69921875" style="5"/>
    <col min="11009" max="11009" width="1" style="5" customWidth="1"/>
    <col min="11010" max="11010" width="11.3984375" style="5" customWidth="1"/>
    <col min="11011" max="11011" width="9.59765625" style="5" customWidth="1"/>
    <col min="11012" max="11013" width="15" style="5" customWidth="1"/>
    <col min="11014" max="11014" width="18.59765625" style="5" customWidth="1"/>
    <col min="11015" max="11016" width="15" style="5" customWidth="1"/>
    <col min="11017" max="11017" width="18.59765625" style="5" customWidth="1"/>
    <col min="11018" max="11018" width="16.796875" style="5" customWidth="1"/>
    <col min="11019" max="11019" width="16.59765625" style="5" customWidth="1"/>
    <col min="11020" max="11020" width="22.19921875" style="5" customWidth="1"/>
    <col min="11021" max="11022" width="16.796875" style="5" customWidth="1"/>
    <col min="11023" max="11023" width="22.19921875" style="5" customWidth="1"/>
    <col min="11024" max="11024" width="5.09765625" style="5" customWidth="1"/>
    <col min="11025" max="11025" width="3.5" style="5" customWidth="1"/>
    <col min="11026" max="11264" width="9.69921875" style="5"/>
    <col min="11265" max="11265" width="1" style="5" customWidth="1"/>
    <col min="11266" max="11266" width="11.3984375" style="5" customWidth="1"/>
    <col min="11267" max="11267" width="9.59765625" style="5" customWidth="1"/>
    <col min="11268" max="11269" width="15" style="5" customWidth="1"/>
    <col min="11270" max="11270" width="18.59765625" style="5" customWidth="1"/>
    <col min="11271" max="11272" width="15" style="5" customWidth="1"/>
    <col min="11273" max="11273" width="18.59765625" style="5" customWidth="1"/>
    <col min="11274" max="11274" width="16.796875" style="5" customWidth="1"/>
    <col min="11275" max="11275" width="16.59765625" style="5" customWidth="1"/>
    <col min="11276" max="11276" width="22.19921875" style="5" customWidth="1"/>
    <col min="11277" max="11278" width="16.796875" style="5" customWidth="1"/>
    <col min="11279" max="11279" width="22.19921875" style="5" customWidth="1"/>
    <col min="11280" max="11280" width="5.09765625" style="5" customWidth="1"/>
    <col min="11281" max="11281" width="3.5" style="5" customWidth="1"/>
    <col min="11282" max="11520" width="9.69921875" style="5"/>
    <col min="11521" max="11521" width="1" style="5" customWidth="1"/>
    <col min="11522" max="11522" width="11.3984375" style="5" customWidth="1"/>
    <col min="11523" max="11523" width="9.59765625" style="5" customWidth="1"/>
    <col min="11524" max="11525" width="15" style="5" customWidth="1"/>
    <col min="11526" max="11526" width="18.59765625" style="5" customWidth="1"/>
    <col min="11527" max="11528" width="15" style="5" customWidth="1"/>
    <col min="11529" max="11529" width="18.59765625" style="5" customWidth="1"/>
    <col min="11530" max="11530" width="16.796875" style="5" customWidth="1"/>
    <col min="11531" max="11531" width="16.59765625" style="5" customWidth="1"/>
    <col min="11532" max="11532" width="22.19921875" style="5" customWidth="1"/>
    <col min="11533" max="11534" width="16.796875" style="5" customWidth="1"/>
    <col min="11535" max="11535" width="22.19921875" style="5" customWidth="1"/>
    <col min="11536" max="11536" width="5.09765625" style="5" customWidth="1"/>
    <col min="11537" max="11537" width="3.5" style="5" customWidth="1"/>
    <col min="11538" max="11776" width="9.69921875" style="5"/>
    <col min="11777" max="11777" width="1" style="5" customWidth="1"/>
    <col min="11778" max="11778" width="11.3984375" style="5" customWidth="1"/>
    <col min="11779" max="11779" width="9.59765625" style="5" customWidth="1"/>
    <col min="11780" max="11781" width="15" style="5" customWidth="1"/>
    <col min="11782" max="11782" width="18.59765625" style="5" customWidth="1"/>
    <col min="11783" max="11784" width="15" style="5" customWidth="1"/>
    <col min="11785" max="11785" width="18.59765625" style="5" customWidth="1"/>
    <col min="11786" max="11786" width="16.796875" style="5" customWidth="1"/>
    <col min="11787" max="11787" width="16.59765625" style="5" customWidth="1"/>
    <col min="11788" max="11788" width="22.19921875" style="5" customWidth="1"/>
    <col min="11789" max="11790" width="16.796875" style="5" customWidth="1"/>
    <col min="11791" max="11791" width="22.19921875" style="5" customWidth="1"/>
    <col min="11792" max="11792" width="5.09765625" style="5" customWidth="1"/>
    <col min="11793" max="11793" width="3.5" style="5" customWidth="1"/>
    <col min="11794" max="12032" width="9.69921875" style="5"/>
    <col min="12033" max="12033" width="1" style="5" customWidth="1"/>
    <col min="12034" max="12034" width="11.3984375" style="5" customWidth="1"/>
    <col min="12035" max="12035" width="9.59765625" style="5" customWidth="1"/>
    <col min="12036" max="12037" width="15" style="5" customWidth="1"/>
    <col min="12038" max="12038" width="18.59765625" style="5" customWidth="1"/>
    <col min="12039" max="12040" width="15" style="5" customWidth="1"/>
    <col min="12041" max="12041" width="18.59765625" style="5" customWidth="1"/>
    <col min="12042" max="12042" width="16.796875" style="5" customWidth="1"/>
    <col min="12043" max="12043" width="16.59765625" style="5" customWidth="1"/>
    <col min="12044" max="12044" width="22.19921875" style="5" customWidth="1"/>
    <col min="12045" max="12046" width="16.796875" style="5" customWidth="1"/>
    <col min="12047" max="12047" width="22.19921875" style="5" customWidth="1"/>
    <col min="12048" max="12048" width="5.09765625" style="5" customWidth="1"/>
    <col min="12049" max="12049" width="3.5" style="5" customWidth="1"/>
    <col min="12050" max="12288" width="9.69921875" style="5"/>
    <col min="12289" max="12289" width="1" style="5" customWidth="1"/>
    <col min="12290" max="12290" width="11.3984375" style="5" customWidth="1"/>
    <col min="12291" max="12291" width="9.59765625" style="5" customWidth="1"/>
    <col min="12292" max="12293" width="15" style="5" customWidth="1"/>
    <col min="12294" max="12294" width="18.59765625" style="5" customWidth="1"/>
    <col min="12295" max="12296" width="15" style="5" customWidth="1"/>
    <col min="12297" max="12297" width="18.59765625" style="5" customWidth="1"/>
    <col min="12298" max="12298" width="16.796875" style="5" customWidth="1"/>
    <col min="12299" max="12299" width="16.59765625" style="5" customWidth="1"/>
    <col min="12300" max="12300" width="22.19921875" style="5" customWidth="1"/>
    <col min="12301" max="12302" width="16.796875" style="5" customWidth="1"/>
    <col min="12303" max="12303" width="22.19921875" style="5" customWidth="1"/>
    <col min="12304" max="12304" width="5.09765625" style="5" customWidth="1"/>
    <col min="12305" max="12305" width="3.5" style="5" customWidth="1"/>
    <col min="12306" max="12544" width="9.69921875" style="5"/>
    <col min="12545" max="12545" width="1" style="5" customWidth="1"/>
    <col min="12546" max="12546" width="11.3984375" style="5" customWidth="1"/>
    <col min="12547" max="12547" width="9.59765625" style="5" customWidth="1"/>
    <col min="12548" max="12549" width="15" style="5" customWidth="1"/>
    <col min="12550" max="12550" width="18.59765625" style="5" customWidth="1"/>
    <col min="12551" max="12552" width="15" style="5" customWidth="1"/>
    <col min="12553" max="12553" width="18.59765625" style="5" customWidth="1"/>
    <col min="12554" max="12554" width="16.796875" style="5" customWidth="1"/>
    <col min="12555" max="12555" width="16.59765625" style="5" customWidth="1"/>
    <col min="12556" max="12556" width="22.19921875" style="5" customWidth="1"/>
    <col min="12557" max="12558" width="16.796875" style="5" customWidth="1"/>
    <col min="12559" max="12559" width="22.19921875" style="5" customWidth="1"/>
    <col min="12560" max="12560" width="5.09765625" style="5" customWidth="1"/>
    <col min="12561" max="12561" width="3.5" style="5" customWidth="1"/>
    <col min="12562" max="12800" width="9.69921875" style="5"/>
    <col min="12801" max="12801" width="1" style="5" customWidth="1"/>
    <col min="12802" max="12802" width="11.3984375" style="5" customWidth="1"/>
    <col min="12803" max="12803" width="9.59765625" style="5" customWidth="1"/>
    <col min="12804" max="12805" width="15" style="5" customWidth="1"/>
    <col min="12806" max="12806" width="18.59765625" style="5" customWidth="1"/>
    <col min="12807" max="12808" width="15" style="5" customWidth="1"/>
    <col min="12809" max="12809" width="18.59765625" style="5" customWidth="1"/>
    <col min="12810" max="12810" width="16.796875" style="5" customWidth="1"/>
    <col min="12811" max="12811" width="16.59765625" style="5" customWidth="1"/>
    <col min="12812" max="12812" width="22.19921875" style="5" customWidth="1"/>
    <col min="12813" max="12814" width="16.796875" style="5" customWidth="1"/>
    <col min="12815" max="12815" width="22.19921875" style="5" customWidth="1"/>
    <col min="12816" max="12816" width="5.09765625" style="5" customWidth="1"/>
    <col min="12817" max="12817" width="3.5" style="5" customWidth="1"/>
    <col min="12818" max="13056" width="9.69921875" style="5"/>
    <col min="13057" max="13057" width="1" style="5" customWidth="1"/>
    <col min="13058" max="13058" width="11.3984375" style="5" customWidth="1"/>
    <col min="13059" max="13059" width="9.59765625" style="5" customWidth="1"/>
    <col min="13060" max="13061" width="15" style="5" customWidth="1"/>
    <col min="13062" max="13062" width="18.59765625" style="5" customWidth="1"/>
    <col min="13063" max="13064" width="15" style="5" customWidth="1"/>
    <col min="13065" max="13065" width="18.59765625" style="5" customWidth="1"/>
    <col min="13066" max="13066" width="16.796875" style="5" customWidth="1"/>
    <col min="13067" max="13067" width="16.59765625" style="5" customWidth="1"/>
    <col min="13068" max="13068" width="22.19921875" style="5" customWidth="1"/>
    <col min="13069" max="13070" width="16.796875" style="5" customWidth="1"/>
    <col min="13071" max="13071" width="22.19921875" style="5" customWidth="1"/>
    <col min="13072" max="13072" width="5.09765625" style="5" customWidth="1"/>
    <col min="13073" max="13073" width="3.5" style="5" customWidth="1"/>
    <col min="13074" max="13312" width="9.69921875" style="5"/>
    <col min="13313" max="13313" width="1" style="5" customWidth="1"/>
    <col min="13314" max="13314" width="11.3984375" style="5" customWidth="1"/>
    <col min="13315" max="13315" width="9.59765625" style="5" customWidth="1"/>
    <col min="13316" max="13317" width="15" style="5" customWidth="1"/>
    <col min="13318" max="13318" width="18.59765625" style="5" customWidth="1"/>
    <col min="13319" max="13320" width="15" style="5" customWidth="1"/>
    <col min="13321" max="13321" width="18.59765625" style="5" customWidth="1"/>
    <col min="13322" max="13322" width="16.796875" style="5" customWidth="1"/>
    <col min="13323" max="13323" width="16.59765625" style="5" customWidth="1"/>
    <col min="13324" max="13324" width="22.19921875" style="5" customWidth="1"/>
    <col min="13325" max="13326" width="16.796875" style="5" customWidth="1"/>
    <col min="13327" max="13327" width="22.19921875" style="5" customWidth="1"/>
    <col min="13328" max="13328" width="5.09765625" style="5" customWidth="1"/>
    <col min="13329" max="13329" width="3.5" style="5" customWidth="1"/>
    <col min="13330" max="13568" width="9.69921875" style="5"/>
    <col min="13569" max="13569" width="1" style="5" customWidth="1"/>
    <col min="13570" max="13570" width="11.3984375" style="5" customWidth="1"/>
    <col min="13571" max="13571" width="9.59765625" style="5" customWidth="1"/>
    <col min="13572" max="13573" width="15" style="5" customWidth="1"/>
    <col min="13574" max="13574" width="18.59765625" style="5" customWidth="1"/>
    <col min="13575" max="13576" width="15" style="5" customWidth="1"/>
    <col min="13577" max="13577" width="18.59765625" style="5" customWidth="1"/>
    <col min="13578" max="13578" width="16.796875" style="5" customWidth="1"/>
    <col min="13579" max="13579" width="16.59765625" style="5" customWidth="1"/>
    <col min="13580" max="13580" width="22.19921875" style="5" customWidth="1"/>
    <col min="13581" max="13582" width="16.796875" style="5" customWidth="1"/>
    <col min="13583" max="13583" width="22.19921875" style="5" customWidth="1"/>
    <col min="13584" max="13584" width="5.09765625" style="5" customWidth="1"/>
    <col min="13585" max="13585" width="3.5" style="5" customWidth="1"/>
    <col min="13586" max="13824" width="9.69921875" style="5"/>
    <col min="13825" max="13825" width="1" style="5" customWidth="1"/>
    <col min="13826" max="13826" width="11.3984375" style="5" customWidth="1"/>
    <col min="13827" max="13827" width="9.59765625" style="5" customWidth="1"/>
    <col min="13828" max="13829" width="15" style="5" customWidth="1"/>
    <col min="13830" max="13830" width="18.59765625" style="5" customWidth="1"/>
    <col min="13831" max="13832" width="15" style="5" customWidth="1"/>
    <col min="13833" max="13833" width="18.59765625" style="5" customWidth="1"/>
    <col min="13834" max="13834" width="16.796875" style="5" customWidth="1"/>
    <col min="13835" max="13835" width="16.59765625" style="5" customWidth="1"/>
    <col min="13836" max="13836" width="22.19921875" style="5" customWidth="1"/>
    <col min="13837" max="13838" width="16.796875" style="5" customWidth="1"/>
    <col min="13839" max="13839" width="22.19921875" style="5" customWidth="1"/>
    <col min="13840" max="13840" width="5.09765625" style="5" customWidth="1"/>
    <col min="13841" max="13841" width="3.5" style="5" customWidth="1"/>
    <col min="13842" max="14080" width="9.69921875" style="5"/>
    <col min="14081" max="14081" width="1" style="5" customWidth="1"/>
    <col min="14082" max="14082" width="11.3984375" style="5" customWidth="1"/>
    <col min="14083" max="14083" width="9.59765625" style="5" customWidth="1"/>
    <col min="14084" max="14085" width="15" style="5" customWidth="1"/>
    <col min="14086" max="14086" width="18.59765625" style="5" customWidth="1"/>
    <col min="14087" max="14088" width="15" style="5" customWidth="1"/>
    <col min="14089" max="14089" width="18.59765625" style="5" customWidth="1"/>
    <col min="14090" max="14090" width="16.796875" style="5" customWidth="1"/>
    <col min="14091" max="14091" width="16.59765625" style="5" customWidth="1"/>
    <col min="14092" max="14092" width="22.19921875" style="5" customWidth="1"/>
    <col min="14093" max="14094" width="16.796875" style="5" customWidth="1"/>
    <col min="14095" max="14095" width="22.19921875" style="5" customWidth="1"/>
    <col min="14096" max="14096" width="5.09765625" style="5" customWidth="1"/>
    <col min="14097" max="14097" width="3.5" style="5" customWidth="1"/>
    <col min="14098" max="14336" width="9.69921875" style="5"/>
    <col min="14337" max="14337" width="1" style="5" customWidth="1"/>
    <col min="14338" max="14338" width="11.3984375" style="5" customWidth="1"/>
    <col min="14339" max="14339" width="9.59765625" style="5" customWidth="1"/>
    <col min="14340" max="14341" width="15" style="5" customWidth="1"/>
    <col min="14342" max="14342" width="18.59765625" style="5" customWidth="1"/>
    <col min="14343" max="14344" width="15" style="5" customWidth="1"/>
    <col min="14345" max="14345" width="18.59765625" style="5" customWidth="1"/>
    <col min="14346" max="14346" width="16.796875" style="5" customWidth="1"/>
    <col min="14347" max="14347" width="16.59765625" style="5" customWidth="1"/>
    <col min="14348" max="14348" width="22.19921875" style="5" customWidth="1"/>
    <col min="14349" max="14350" width="16.796875" style="5" customWidth="1"/>
    <col min="14351" max="14351" width="22.19921875" style="5" customWidth="1"/>
    <col min="14352" max="14352" width="5.09765625" style="5" customWidth="1"/>
    <col min="14353" max="14353" width="3.5" style="5" customWidth="1"/>
    <col min="14354" max="14592" width="9.69921875" style="5"/>
    <col min="14593" max="14593" width="1" style="5" customWidth="1"/>
    <col min="14594" max="14594" width="11.3984375" style="5" customWidth="1"/>
    <col min="14595" max="14595" width="9.59765625" style="5" customWidth="1"/>
    <col min="14596" max="14597" width="15" style="5" customWidth="1"/>
    <col min="14598" max="14598" width="18.59765625" style="5" customWidth="1"/>
    <col min="14599" max="14600" width="15" style="5" customWidth="1"/>
    <col min="14601" max="14601" width="18.59765625" style="5" customWidth="1"/>
    <col min="14602" max="14602" width="16.796875" style="5" customWidth="1"/>
    <col min="14603" max="14603" width="16.59765625" style="5" customWidth="1"/>
    <col min="14604" max="14604" width="22.19921875" style="5" customWidth="1"/>
    <col min="14605" max="14606" width="16.796875" style="5" customWidth="1"/>
    <col min="14607" max="14607" width="22.19921875" style="5" customWidth="1"/>
    <col min="14608" max="14608" width="5.09765625" style="5" customWidth="1"/>
    <col min="14609" max="14609" width="3.5" style="5" customWidth="1"/>
    <col min="14610" max="14848" width="9.69921875" style="5"/>
    <col min="14849" max="14849" width="1" style="5" customWidth="1"/>
    <col min="14850" max="14850" width="11.3984375" style="5" customWidth="1"/>
    <col min="14851" max="14851" width="9.59765625" style="5" customWidth="1"/>
    <col min="14852" max="14853" width="15" style="5" customWidth="1"/>
    <col min="14854" max="14854" width="18.59765625" style="5" customWidth="1"/>
    <col min="14855" max="14856" width="15" style="5" customWidth="1"/>
    <col min="14857" max="14857" width="18.59765625" style="5" customWidth="1"/>
    <col min="14858" max="14858" width="16.796875" style="5" customWidth="1"/>
    <col min="14859" max="14859" width="16.59765625" style="5" customWidth="1"/>
    <col min="14860" max="14860" width="22.19921875" style="5" customWidth="1"/>
    <col min="14861" max="14862" width="16.796875" style="5" customWidth="1"/>
    <col min="14863" max="14863" width="22.19921875" style="5" customWidth="1"/>
    <col min="14864" max="14864" width="5.09765625" style="5" customWidth="1"/>
    <col min="14865" max="14865" width="3.5" style="5" customWidth="1"/>
    <col min="14866" max="15104" width="9.69921875" style="5"/>
    <col min="15105" max="15105" width="1" style="5" customWidth="1"/>
    <col min="15106" max="15106" width="11.3984375" style="5" customWidth="1"/>
    <col min="15107" max="15107" width="9.59765625" style="5" customWidth="1"/>
    <col min="15108" max="15109" width="15" style="5" customWidth="1"/>
    <col min="15110" max="15110" width="18.59765625" style="5" customWidth="1"/>
    <col min="15111" max="15112" width="15" style="5" customWidth="1"/>
    <col min="15113" max="15113" width="18.59765625" style="5" customWidth="1"/>
    <col min="15114" max="15114" width="16.796875" style="5" customWidth="1"/>
    <col min="15115" max="15115" width="16.59765625" style="5" customWidth="1"/>
    <col min="15116" max="15116" width="22.19921875" style="5" customWidth="1"/>
    <col min="15117" max="15118" width="16.796875" style="5" customWidth="1"/>
    <col min="15119" max="15119" width="22.19921875" style="5" customWidth="1"/>
    <col min="15120" max="15120" width="5.09765625" style="5" customWidth="1"/>
    <col min="15121" max="15121" width="3.5" style="5" customWidth="1"/>
    <col min="15122" max="15360" width="9.69921875" style="5"/>
    <col min="15361" max="15361" width="1" style="5" customWidth="1"/>
    <col min="15362" max="15362" width="11.3984375" style="5" customWidth="1"/>
    <col min="15363" max="15363" width="9.59765625" style="5" customWidth="1"/>
    <col min="15364" max="15365" width="15" style="5" customWidth="1"/>
    <col min="15366" max="15366" width="18.59765625" style="5" customWidth="1"/>
    <col min="15367" max="15368" width="15" style="5" customWidth="1"/>
    <col min="15369" max="15369" width="18.59765625" style="5" customWidth="1"/>
    <col min="15370" max="15370" width="16.796875" style="5" customWidth="1"/>
    <col min="15371" max="15371" width="16.59765625" style="5" customWidth="1"/>
    <col min="15372" max="15372" width="22.19921875" style="5" customWidth="1"/>
    <col min="15373" max="15374" width="16.796875" style="5" customWidth="1"/>
    <col min="15375" max="15375" width="22.19921875" style="5" customWidth="1"/>
    <col min="15376" max="15376" width="5.09765625" style="5" customWidth="1"/>
    <col min="15377" max="15377" width="3.5" style="5" customWidth="1"/>
    <col min="15378" max="15616" width="9.69921875" style="5"/>
    <col min="15617" max="15617" width="1" style="5" customWidth="1"/>
    <col min="15618" max="15618" width="11.3984375" style="5" customWidth="1"/>
    <col min="15619" max="15619" width="9.59765625" style="5" customWidth="1"/>
    <col min="15620" max="15621" width="15" style="5" customWidth="1"/>
    <col min="15622" max="15622" width="18.59765625" style="5" customWidth="1"/>
    <col min="15623" max="15624" width="15" style="5" customWidth="1"/>
    <col min="15625" max="15625" width="18.59765625" style="5" customWidth="1"/>
    <col min="15626" max="15626" width="16.796875" style="5" customWidth="1"/>
    <col min="15627" max="15627" width="16.59765625" style="5" customWidth="1"/>
    <col min="15628" max="15628" width="22.19921875" style="5" customWidth="1"/>
    <col min="15629" max="15630" width="16.796875" style="5" customWidth="1"/>
    <col min="15631" max="15631" width="22.19921875" style="5" customWidth="1"/>
    <col min="15632" max="15632" width="5.09765625" style="5" customWidth="1"/>
    <col min="15633" max="15633" width="3.5" style="5" customWidth="1"/>
    <col min="15634" max="15872" width="9.69921875" style="5"/>
    <col min="15873" max="15873" width="1" style="5" customWidth="1"/>
    <col min="15874" max="15874" width="11.3984375" style="5" customWidth="1"/>
    <col min="15875" max="15875" width="9.59765625" style="5" customWidth="1"/>
    <col min="15876" max="15877" width="15" style="5" customWidth="1"/>
    <col min="15878" max="15878" width="18.59765625" style="5" customWidth="1"/>
    <col min="15879" max="15880" width="15" style="5" customWidth="1"/>
    <col min="15881" max="15881" width="18.59765625" style="5" customWidth="1"/>
    <col min="15882" max="15882" width="16.796875" style="5" customWidth="1"/>
    <col min="15883" max="15883" width="16.59765625" style="5" customWidth="1"/>
    <col min="15884" max="15884" width="22.19921875" style="5" customWidth="1"/>
    <col min="15885" max="15886" width="16.796875" style="5" customWidth="1"/>
    <col min="15887" max="15887" width="22.19921875" style="5" customWidth="1"/>
    <col min="15888" max="15888" width="5.09765625" style="5" customWidth="1"/>
    <col min="15889" max="15889" width="3.5" style="5" customWidth="1"/>
    <col min="15890" max="16128" width="9.69921875" style="5"/>
    <col min="16129" max="16129" width="1" style="5" customWidth="1"/>
    <col min="16130" max="16130" width="11.3984375" style="5" customWidth="1"/>
    <col min="16131" max="16131" width="9.59765625" style="5" customWidth="1"/>
    <col min="16132" max="16133" width="15" style="5" customWidth="1"/>
    <col min="16134" max="16134" width="18.59765625" style="5" customWidth="1"/>
    <col min="16135" max="16136" width="15" style="5" customWidth="1"/>
    <col min="16137" max="16137" width="18.59765625" style="5" customWidth="1"/>
    <col min="16138" max="16138" width="16.796875" style="5" customWidth="1"/>
    <col min="16139" max="16139" width="16.59765625" style="5" customWidth="1"/>
    <col min="16140" max="16140" width="22.19921875" style="5" customWidth="1"/>
    <col min="16141" max="16142" width="16.796875" style="5" customWidth="1"/>
    <col min="16143" max="16143" width="22.19921875" style="5" customWidth="1"/>
    <col min="16144" max="16144" width="5.09765625" style="5" customWidth="1"/>
    <col min="16145" max="16145" width="3.5" style="5" customWidth="1"/>
    <col min="16146" max="16384" width="9.69921875" style="5"/>
  </cols>
  <sheetData>
    <row r="1" spans="2:16" ht="24" customHeight="1" thickBot="1">
      <c r="B1" s="101" t="s">
        <v>114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113</v>
      </c>
      <c r="P1" s="4"/>
    </row>
    <row r="2" spans="2:16" ht="20.100000000000001" customHeight="1">
      <c r="B2" s="8"/>
      <c r="C2" s="9"/>
      <c r="D2" s="149" t="s">
        <v>75</v>
      </c>
      <c r="E2" s="150"/>
      <c r="F2" s="150"/>
      <c r="G2" s="150"/>
      <c r="H2" s="150"/>
      <c r="I2" s="151"/>
      <c r="J2" s="155" t="s">
        <v>2</v>
      </c>
      <c r="K2" s="150"/>
      <c r="L2" s="150"/>
      <c r="M2" s="150"/>
      <c r="N2" s="150"/>
      <c r="O2" s="156"/>
      <c r="P2" s="141" t="s">
        <v>3</v>
      </c>
    </row>
    <row r="3" spans="2:16" ht="20.100000000000001" customHeight="1">
      <c r="B3" s="8"/>
      <c r="C3" s="9"/>
      <c r="D3" s="152"/>
      <c r="E3" s="153"/>
      <c r="F3" s="153"/>
      <c r="G3" s="153"/>
      <c r="H3" s="153"/>
      <c r="I3" s="154"/>
      <c r="J3" s="157"/>
      <c r="K3" s="153"/>
      <c r="L3" s="153"/>
      <c r="M3" s="153"/>
      <c r="N3" s="153"/>
      <c r="O3" s="158"/>
      <c r="P3" s="142"/>
    </row>
    <row r="4" spans="2:16" ht="20.100000000000001" customHeight="1">
      <c r="B4" s="10" t="s">
        <v>5</v>
      </c>
      <c r="C4" s="9" t="s">
        <v>6</v>
      </c>
      <c r="D4" s="144" t="s">
        <v>76</v>
      </c>
      <c r="E4" s="145"/>
      <c r="F4" s="148"/>
      <c r="G4" s="144" t="s">
        <v>77</v>
      </c>
      <c r="H4" s="145"/>
      <c r="I4" s="146"/>
      <c r="J4" s="147" t="s">
        <v>78</v>
      </c>
      <c r="K4" s="145"/>
      <c r="L4" s="148"/>
      <c r="M4" s="144" t="s">
        <v>26</v>
      </c>
      <c r="N4" s="145"/>
      <c r="O4" s="148"/>
      <c r="P4" s="142"/>
    </row>
    <row r="5" spans="2:16" ht="20.100000000000001" customHeight="1">
      <c r="B5" s="8"/>
      <c r="C5" s="9"/>
      <c r="D5" s="9" t="s">
        <v>11</v>
      </c>
      <c r="E5" s="9" t="s">
        <v>79</v>
      </c>
      <c r="F5" s="9" t="s">
        <v>15</v>
      </c>
      <c r="G5" s="9" t="s">
        <v>11</v>
      </c>
      <c r="H5" s="9" t="s">
        <v>80</v>
      </c>
      <c r="I5" s="11" t="s">
        <v>15</v>
      </c>
      <c r="J5" s="10" t="s">
        <v>11</v>
      </c>
      <c r="K5" s="9" t="s">
        <v>12</v>
      </c>
      <c r="L5" s="9" t="s">
        <v>15</v>
      </c>
      <c r="M5" s="9" t="s">
        <v>81</v>
      </c>
      <c r="N5" s="9" t="s">
        <v>82</v>
      </c>
      <c r="O5" s="23" t="s">
        <v>15</v>
      </c>
      <c r="P5" s="142"/>
    </row>
    <row r="6" spans="2:16" ht="20.100000000000001" customHeight="1">
      <c r="B6" s="13"/>
      <c r="C6" s="14"/>
      <c r="D6" s="14" t="s">
        <v>16</v>
      </c>
      <c r="E6" s="14" t="s">
        <v>83</v>
      </c>
      <c r="F6" s="14" t="s">
        <v>18</v>
      </c>
      <c r="G6" s="14" t="s">
        <v>16</v>
      </c>
      <c r="H6" s="14" t="s">
        <v>84</v>
      </c>
      <c r="I6" s="15" t="s">
        <v>18</v>
      </c>
      <c r="J6" s="16" t="s">
        <v>16</v>
      </c>
      <c r="K6" s="14" t="s">
        <v>17</v>
      </c>
      <c r="L6" s="14" t="s">
        <v>18</v>
      </c>
      <c r="M6" s="14" t="s">
        <v>85</v>
      </c>
      <c r="N6" s="14" t="s">
        <v>86</v>
      </c>
      <c r="O6" s="33" t="s">
        <v>18</v>
      </c>
      <c r="P6" s="142"/>
    </row>
    <row r="7" spans="2:16" ht="17.100000000000001" customHeight="1">
      <c r="B7" s="8"/>
      <c r="C7" s="9"/>
      <c r="D7" s="34"/>
      <c r="E7" s="34"/>
      <c r="F7" s="34"/>
      <c r="G7" s="34"/>
      <c r="H7" s="34"/>
      <c r="I7" s="35"/>
      <c r="J7" s="102"/>
      <c r="K7" s="34"/>
      <c r="L7" s="34"/>
      <c r="M7" s="34"/>
      <c r="N7" s="34"/>
      <c r="O7" s="36"/>
      <c r="P7" s="142"/>
    </row>
    <row r="8" spans="2:16" ht="30" customHeight="1">
      <c r="B8" s="10" t="s">
        <v>21</v>
      </c>
      <c r="C8" s="9" t="s">
        <v>22</v>
      </c>
      <c r="D8" s="77">
        <v>797064</v>
      </c>
      <c r="E8" s="77">
        <v>951861</v>
      </c>
      <c r="F8" s="77">
        <v>8434389431</v>
      </c>
      <c r="G8" s="77">
        <v>33569</v>
      </c>
      <c r="H8" s="77">
        <v>1530064</v>
      </c>
      <c r="I8" s="103">
        <v>1031532865</v>
      </c>
      <c r="J8" s="104">
        <v>4273</v>
      </c>
      <c r="K8" s="77">
        <v>30332</v>
      </c>
      <c r="L8" s="77">
        <v>340598060</v>
      </c>
      <c r="M8" s="77">
        <v>2047833</v>
      </c>
      <c r="N8" s="77">
        <v>2546157</v>
      </c>
      <c r="O8" s="78">
        <v>49508805936</v>
      </c>
      <c r="P8" s="142"/>
    </row>
    <row r="9" spans="2:16" ht="30" customHeight="1">
      <c r="B9" s="10" t="s">
        <v>23</v>
      </c>
      <c r="C9" s="9" t="s">
        <v>22</v>
      </c>
      <c r="D9" s="77">
        <v>768770</v>
      </c>
      <c r="E9" s="77">
        <v>917481</v>
      </c>
      <c r="F9" s="77">
        <v>8320961266</v>
      </c>
      <c r="G9" s="77">
        <v>32697</v>
      </c>
      <c r="H9" s="77">
        <v>1477622</v>
      </c>
      <c r="I9" s="103">
        <v>997221062</v>
      </c>
      <c r="J9" s="104">
        <v>4670</v>
      </c>
      <c r="K9" s="77">
        <v>35101</v>
      </c>
      <c r="L9" s="77">
        <v>399635720</v>
      </c>
      <c r="M9" s="77">
        <v>2019936</v>
      </c>
      <c r="N9" s="77">
        <v>2550926</v>
      </c>
      <c r="O9" s="78">
        <v>49420103628</v>
      </c>
      <c r="P9" s="142"/>
    </row>
    <row r="10" spans="2:16" ht="30" customHeight="1">
      <c r="B10" s="10" t="s">
        <v>24</v>
      </c>
      <c r="C10" s="9" t="s">
        <v>22</v>
      </c>
      <c r="D10" s="38">
        <f t="shared" ref="D10:O10" si="0">SUM(D11:D12)</f>
        <v>735631</v>
      </c>
      <c r="E10" s="38">
        <f t="shared" si="0"/>
        <v>873761</v>
      </c>
      <c r="F10" s="38">
        <f t="shared" si="0"/>
        <v>7969085372</v>
      </c>
      <c r="G10" s="38">
        <f t="shared" si="0"/>
        <v>31706</v>
      </c>
      <c r="H10" s="38">
        <f t="shared" si="0"/>
        <v>1430300</v>
      </c>
      <c r="I10" s="39">
        <f t="shared" si="0"/>
        <v>997074837</v>
      </c>
      <c r="J10" s="80">
        <f t="shared" si="0"/>
        <v>4928</v>
      </c>
      <c r="K10" s="38">
        <f t="shared" si="0"/>
        <v>38238</v>
      </c>
      <c r="L10" s="38">
        <f t="shared" si="0"/>
        <v>438967300</v>
      </c>
      <c r="M10" s="38">
        <f t="shared" si="0"/>
        <v>1930426</v>
      </c>
      <c r="N10" s="38">
        <f t="shared" si="0"/>
        <v>2424027</v>
      </c>
      <c r="O10" s="41">
        <f t="shared" si="0"/>
        <v>48452803558</v>
      </c>
      <c r="P10" s="142"/>
    </row>
    <row r="11" spans="2:16" ht="30" customHeight="1">
      <c r="B11" s="10" t="s">
        <v>115</v>
      </c>
      <c r="C11" s="9" t="s">
        <v>26</v>
      </c>
      <c r="D11" s="38">
        <f t="shared" ref="D11:O11" si="1">SUM(D13:D32)</f>
        <v>721386</v>
      </c>
      <c r="E11" s="38">
        <f t="shared" si="1"/>
        <v>857016</v>
      </c>
      <c r="F11" s="38">
        <f t="shared" si="1"/>
        <v>7800061342</v>
      </c>
      <c r="G11" s="38">
        <f t="shared" si="1"/>
        <v>31223</v>
      </c>
      <c r="H11" s="38">
        <f t="shared" si="1"/>
        <v>1414359</v>
      </c>
      <c r="I11" s="39">
        <f t="shared" si="1"/>
        <v>985919254</v>
      </c>
      <c r="J11" s="80">
        <f t="shared" si="1"/>
        <v>4900</v>
      </c>
      <c r="K11" s="38">
        <f t="shared" si="1"/>
        <v>38028</v>
      </c>
      <c r="L11" s="38">
        <f t="shared" si="1"/>
        <v>436637940</v>
      </c>
      <c r="M11" s="38">
        <f t="shared" si="1"/>
        <v>1892987</v>
      </c>
      <c r="N11" s="38">
        <f t="shared" si="1"/>
        <v>2382175</v>
      </c>
      <c r="O11" s="41">
        <f t="shared" si="1"/>
        <v>47504917017</v>
      </c>
      <c r="P11" s="142"/>
    </row>
    <row r="12" spans="2:16" ht="30" customHeight="1">
      <c r="B12" s="16" t="s">
        <v>27</v>
      </c>
      <c r="C12" s="14" t="s">
        <v>26</v>
      </c>
      <c r="D12" s="42">
        <f t="shared" ref="D12:O12" si="2">SUM(D33:D35)</f>
        <v>14245</v>
      </c>
      <c r="E12" s="42">
        <f t="shared" si="2"/>
        <v>16745</v>
      </c>
      <c r="F12" s="42">
        <f t="shared" si="2"/>
        <v>169024030</v>
      </c>
      <c r="G12" s="42">
        <f t="shared" si="2"/>
        <v>483</v>
      </c>
      <c r="H12" s="42">
        <f t="shared" si="2"/>
        <v>15941</v>
      </c>
      <c r="I12" s="43">
        <f t="shared" si="2"/>
        <v>11155583</v>
      </c>
      <c r="J12" s="84">
        <f t="shared" si="2"/>
        <v>28</v>
      </c>
      <c r="K12" s="82">
        <f t="shared" si="2"/>
        <v>210</v>
      </c>
      <c r="L12" s="86">
        <f t="shared" si="2"/>
        <v>2329360</v>
      </c>
      <c r="M12" s="42">
        <f t="shared" si="2"/>
        <v>37439</v>
      </c>
      <c r="N12" s="42">
        <f t="shared" si="2"/>
        <v>41852</v>
      </c>
      <c r="O12" s="105">
        <f t="shared" si="2"/>
        <v>947886541</v>
      </c>
      <c r="P12" s="143"/>
    </row>
    <row r="13" spans="2:16" ht="30" customHeight="1">
      <c r="B13" s="20">
        <v>41001</v>
      </c>
      <c r="C13" s="21" t="s">
        <v>28</v>
      </c>
      <c r="D13" s="17">
        <v>192074</v>
      </c>
      <c r="E13" s="45">
        <v>230254</v>
      </c>
      <c r="F13" s="45">
        <v>2165316951</v>
      </c>
      <c r="G13" s="45">
        <v>7427</v>
      </c>
      <c r="H13" s="45">
        <v>322148</v>
      </c>
      <c r="I13" s="47">
        <v>224265734</v>
      </c>
      <c r="J13" s="48">
        <v>1249</v>
      </c>
      <c r="K13" s="46">
        <v>11350</v>
      </c>
      <c r="L13" s="49">
        <v>133790790</v>
      </c>
      <c r="M13" s="50">
        <f>'９表５'!M13+'９表６'!D13+'９表６'!J13</f>
        <v>496878</v>
      </c>
      <c r="N13" s="50">
        <f>'９表５'!N13+'９表６'!K13</f>
        <v>612591</v>
      </c>
      <c r="O13" s="51">
        <f>'９表５'!O13+'９表６'!F13+'９表６'!I13+'９表６'!L13</f>
        <v>12170333553</v>
      </c>
      <c r="P13" s="22" t="s">
        <v>29</v>
      </c>
    </row>
    <row r="14" spans="2:16" ht="30" customHeight="1">
      <c r="B14" s="8">
        <v>41002</v>
      </c>
      <c r="C14" s="23" t="s">
        <v>30</v>
      </c>
      <c r="D14" s="17">
        <v>108881</v>
      </c>
      <c r="E14" s="37">
        <v>132007</v>
      </c>
      <c r="F14" s="37">
        <v>1138631608</v>
      </c>
      <c r="G14" s="37">
        <v>4617</v>
      </c>
      <c r="H14" s="37">
        <v>211456</v>
      </c>
      <c r="I14" s="18">
        <v>147190744</v>
      </c>
      <c r="J14" s="53">
        <v>732</v>
      </c>
      <c r="K14" s="52">
        <v>4942</v>
      </c>
      <c r="L14" s="49">
        <v>54510430</v>
      </c>
      <c r="M14" s="54">
        <f>'９表５'!M14+'９表６'!D14+'９表６'!J14</f>
        <v>285539</v>
      </c>
      <c r="N14" s="54">
        <f>'９表５'!N14+'９表６'!K14</f>
        <v>352633</v>
      </c>
      <c r="O14" s="55">
        <f>'９表５'!O14+'９表６'!F14+'９表６'!I14+'９表６'!L14</f>
        <v>7156475786</v>
      </c>
      <c r="P14" s="22" t="s">
        <v>31</v>
      </c>
    </row>
    <row r="15" spans="2:16" ht="30" customHeight="1">
      <c r="B15" s="8">
        <v>41003</v>
      </c>
      <c r="C15" s="23" t="s">
        <v>32</v>
      </c>
      <c r="D15" s="37">
        <v>46614</v>
      </c>
      <c r="E15" s="52">
        <v>55405</v>
      </c>
      <c r="F15" s="37">
        <v>538794382</v>
      </c>
      <c r="G15" s="37">
        <v>2184</v>
      </c>
      <c r="H15" s="37">
        <v>106574</v>
      </c>
      <c r="I15" s="18">
        <v>74712619</v>
      </c>
      <c r="J15" s="53">
        <v>344</v>
      </c>
      <c r="K15" s="52">
        <v>2535</v>
      </c>
      <c r="L15" s="49">
        <v>28354610</v>
      </c>
      <c r="M15" s="54">
        <f>'９表５'!M15+'９表６'!D15+'９表６'!J15</f>
        <v>128686</v>
      </c>
      <c r="N15" s="54">
        <f>'９表５'!N15+'９表６'!K15</f>
        <v>175444</v>
      </c>
      <c r="O15" s="55">
        <f>'９表５'!O15+'９表６'!F15+'９表６'!I15+'９表６'!L15</f>
        <v>3333157071</v>
      </c>
      <c r="P15" s="22" t="s">
        <v>33</v>
      </c>
    </row>
    <row r="16" spans="2:16" ht="30" customHeight="1">
      <c r="B16" s="8">
        <v>41004</v>
      </c>
      <c r="C16" s="23" t="s">
        <v>34</v>
      </c>
      <c r="D16" s="17">
        <v>18833</v>
      </c>
      <c r="E16" s="37">
        <v>22180</v>
      </c>
      <c r="F16" s="37">
        <v>217228706</v>
      </c>
      <c r="G16" s="37">
        <v>960</v>
      </c>
      <c r="H16" s="37">
        <v>47856</v>
      </c>
      <c r="I16" s="18">
        <v>33297990</v>
      </c>
      <c r="J16" s="53">
        <v>211</v>
      </c>
      <c r="K16" s="52">
        <v>1620</v>
      </c>
      <c r="L16" s="49">
        <v>16403570</v>
      </c>
      <c r="M16" s="54">
        <f>'９表５'!M16+'９表６'!D16+'９表６'!J16</f>
        <v>51500</v>
      </c>
      <c r="N16" s="54">
        <f>'９表５'!N16+'９表６'!K16</f>
        <v>71751</v>
      </c>
      <c r="O16" s="55">
        <f>'９表５'!O16+'９表６'!F16+'９表６'!I16+'９表６'!L16</f>
        <v>1456033558</v>
      </c>
      <c r="P16" s="22" t="s">
        <v>35</v>
      </c>
    </row>
    <row r="17" spans="2:16" ht="30" customHeight="1">
      <c r="B17" s="8">
        <v>41005</v>
      </c>
      <c r="C17" s="23" t="s">
        <v>36</v>
      </c>
      <c r="D17" s="17">
        <v>47980</v>
      </c>
      <c r="E17" s="37">
        <v>55244</v>
      </c>
      <c r="F17" s="37">
        <v>445212609</v>
      </c>
      <c r="G17" s="37">
        <v>2319</v>
      </c>
      <c r="H17" s="37">
        <v>106270</v>
      </c>
      <c r="I17" s="18">
        <v>74410266</v>
      </c>
      <c r="J17" s="53">
        <v>496</v>
      </c>
      <c r="K17" s="52">
        <v>2719</v>
      </c>
      <c r="L17" s="49">
        <v>31202310</v>
      </c>
      <c r="M17" s="54">
        <f>'９表５'!M17+'９表６'!D17+'９表６'!J17</f>
        <v>127398</v>
      </c>
      <c r="N17" s="54">
        <f>'９表５'!N17+'９表６'!K17</f>
        <v>164454</v>
      </c>
      <c r="O17" s="55">
        <f>'９表５'!O17+'９表６'!F17+'９表６'!I17+'９表６'!L17</f>
        <v>3248359468</v>
      </c>
      <c r="P17" s="22" t="s">
        <v>37</v>
      </c>
    </row>
    <row r="18" spans="2:16" ht="30" customHeight="1">
      <c r="B18" s="8">
        <v>41006</v>
      </c>
      <c r="C18" s="23" t="s">
        <v>38</v>
      </c>
      <c r="D18" s="17">
        <v>53360</v>
      </c>
      <c r="E18" s="37">
        <v>62593</v>
      </c>
      <c r="F18" s="37">
        <v>495566113</v>
      </c>
      <c r="G18" s="37">
        <v>1930</v>
      </c>
      <c r="H18" s="37">
        <v>88455</v>
      </c>
      <c r="I18" s="18">
        <v>61743307</v>
      </c>
      <c r="J18" s="53">
        <v>315</v>
      </c>
      <c r="K18" s="52">
        <v>2249</v>
      </c>
      <c r="L18" s="49">
        <v>23092090</v>
      </c>
      <c r="M18" s="54">
        <f>'９表５'!M18+'９表６'!D18+'９表６'!J18</f>
        <v>131337</v>
      </c>
      <c r="N18" s="54">
        <f>'９表５'!N18+'９表６'!K18</f>
        <v>155468</v>
      </c>
      <c r="O18" s="55">
        <f>'９表５'!O18+'９表６'!F18+'９表６'!I18+'９表６'!L18</f>
        <v>2952608478</v>
      </c>
      <c r="P18" s="22" t="s">
        <v>39</v>
      </c>
    </row>
    <row r="19" spans="2:16" ht="30" customHeight="1">
      <c r="B19" s="8">
        <v>41007</v>
      </c>
      <c r="C19" s="23" t="s">
        <v>40</v>
      </c>
      <c r="D19" s="17">
        <v>25787</v>
      </c>
      <c r="E19" s="37">
        <v>30097</v>
      </c>
      <c r="F19" s="37">
        <v>300290280</v>
      </c>
      <c r="G19" s="37">
        <v>1441</v>
      </c>
      <c r="H19" s="37">
        <v>62653</v>
      </c>
      <c r="I19" s="18">
        <v>43635575</v>
      </c>
      <c r="J19" s="53">
        <v>93</v>
      </c>
      <c r="K19" s="52">
        <v>681</v>
      </c>
      <c r="L19" s="49">
        <v>11349550</v>
      </c>
      <c r="M19" s="54">
        <f>'９表５'!M19+'９表６'!D19+'９表６'!J19</f>
        <v>69481</v>
      </c>
      <c r="N19" s="54">
        <f>'９表５'!N19+'９表６'!K19</f>
        <v>86352</v>
      </c>
      <c r="O19" s="55">
        <f>'９表５'!O19+'９表６'!F19+'９表６'!I19+'９表６'!L19</f>
        <v>1848256395</v>
      </c>
      <c r="P19" s="22" t="s">
        <v>41</v>
      </c>
    </row>
    <row r="20" spans="2:16" ht="30" customHeight="1">
      <c r="B20" s="8">
        <v>41025</v>
      </c>
      <c r="C20" s="23" t="s">
        <v>116</v>
      </c>
      <c r="D20" s="17">
        <v>37418</v>
      </c>
      <c r="E20" s="37">
        <v>43853</v>
      </c>
      <c r="F20" s="37">
        <v>429660370</v>
      </c>
      <c r="G20" s="52">
        <v>1611</v>
      </c>
      <c r="H20" s="52">
        <v>67991</v>
      </c>
      <c r="I20" s="18">
        <v>47424010</v>
      </c>
      <c r="J20" s="53">
        <v>259</v>
      </c>
      <c r="K20" s="52">
        <v>2027</v>
      </c>
      <c r="L20" s="49">
        <v>23019620</v>
      </c>
      <c r="M20" s="54">
        <f>'９表５'!M20+'９表６'!D20+'９表６'!J20</f>
        <v>97611</v>
      </c>
      <c r="N20" s="54">
        <f>'９表５'!N20+'９表６'!K20</f>
        <v>121742</v>
      </c>
      <c r="O20" s="55">
        <f>'９表５'!O20+'９表６'!F20+'９表６'!I20+'９表６'!L20</f>
        <v>2419352840</v>
      </c>
      <c r="P20" s="22" t="s">
        <v>43</v>
      </c>
    </row>
    <row r="21" spans="2:16" ht="30" customHeight="1">
      <c r="B21" s="8">
        <v>41048</v>
      </c>
      <c r="C21" s="23" t="s">
        <v>117</v>
      </c>
      <c r="D21" s="17">
        <v>26028</v>
      </c>
      <c r="E21" s="37">
        <v>31526</v>
      </c>
      <c r="F21" s="37">
        <v>246267050</v>
      </c>
      <c r="G21" s="52">
        <v>1236</v>
      </c>
      <c r="H21" s="52">
        <v>57577</v>
      </c>
      <c r="I21" s="18">
        <v>40024570</v>
      </c>
      <c r="J21" s="53">
        <v>112</v>
      </c>
      <c r="K21" s="52">
        <v>880</v>
      </c>
      <c r="L21" s="49">
        <v>9318690</v>
      </c>
      <c r="M21" s="54">
        <f>'９表５'!M21+'９表６'!D21+'９表６'!J21</f>
        <v>67303</v>
      </c>
      <c r="N21" s="54">
        <f>'９表５'!N21+'９表６'!K21</f>
        <v>85817</v>
      </c>
      <c r="O21" s="55">
        <f>'９表５'!O21+'９表６'!F21+'９表６'!I21+'９表６'!L21</f>
        <v>1632898751</v>
      </c>
      <c r="P21" s="22" t="s">
        <v>45</v>
      </c>
    </row>
    <row r="22" spans="2:16" ht="30" customHeight="1">
      <c r="B22" s="8">
        <v>41014</v>
      </c>
      <c r="C22" s="23" t="s">
        <v>118</v>
      </c>
      <c r="D22" s="17">
        <v>29297</v>
      </c>
      <c r="E22" s="37">
        <v>35404</v>
      </c>
      <c r="F22" s="37">
        <v>308540742</v>
      </c>
      <c r="G22" s="52">
        <v>1288</v>
      </c>
      <c r="H22" s="52">
        <v>55888</v>
      </c>
      <c r="I22" s="18">
        <v>39232795</v>
      </c>
      <c r="J22" s="53">
        <v>226</v>
      </c>
      <c r="K22" s="52">
        <v>1859</v>
      </c>
      <c r="L22" s="49">
        <v>20716210</v>
      </c>
      <c r="M22" s="54">
        <f>'９表５'!M22+'９表６'!D22+'９表６'!J22</f>
        <v>79700</v>
      </c>
      <c r="N22" s="54">
        <f>'９表５'!N22+'９表６'!K22</f>
        <v>103283</v>
      </c>
      <c r="O22" s="55">
        <f>'９表５'!O22+'９表６'!F22+'９表６'!I22+'９表６'!L22</f>
        <v>2049869465</v>
      </c>
      <c r="P22" s="22" t="s">
        <v>47</v>
      </c>
    </row>
    <row r="23" spans="2:16" ht="30" customHeight="1">
      <c r="B23" s="8">
        <v>41016</v>
      </c>
      <c r="C23" s="23" t="s">
        <v>119</v>
      </c>
      <c r="D23" s="17">
        <v>12552</v>
      </c>
      <c r="E23" s="37">
        <v>14707</v>
      </c>
      <c r="F23" s="37">
        <v>128225357</v>
      </c>
      <c r="G23" s="52">
        <v>510</v>
      </c>
      <c r="H23" s="52">
        <v>23741</v>
      </c>
      <c r="I23" s="18">
        <v>16580284</v>
      </c>
      <c r="J23" s="53">
        <v>86</v>
      </c>
      <c r="K23" s="52">
        <v>767</v>
      </c>
      <c r="L23" s="49">
        <v>7770360</v>
      </c>
      <c r="M23" s="54">
        <f>'９表５'!M23+'９表６'!D23+'９表６'!J23</f>
        <v>33022</v>
      </c>
      <c r="N23" s="54">
        <f>'９表５'!N23+'９表６'!K23</f>
        <v>41738</v>
      </c>
      <c r="O23" s="55">
        <f>'９表５'!O23+'９表６'!F23+'９表６'!I23+'９表６'!L23</f>
        <v>786905361</v>
      </c>
      <c r="P23" s="22" t="s">
        <v>49</v>
      </c>
    </row>
    <row r="24" spans="2:16" ht="30" customHeight="1">
      <c r="B24" s="8">
        <v>41020</v>
      </c>
      <c r="C24" s="23" t="s">
        <v>50</v>
      </c>
      <c r="D24" s="17">
        <v>16475</v>
      </c>
      <c r="E24" s="37">
        <v>19212</v>
      </c>
      <c r="F24" s="37">
        <v>210296320</v>
      </c>
      <c r="G24" s="52">
        <v>722</v>
      </c>
      <c r="H24" s="52">
        <v>30193</v>
      </c>
      <c r="I24" s="18">
        <v>21346247</v>
      </c>
      <c r="J24" s="53">
        <v>139</v>
      </c>
      <c r="K24" s="52">
        <v>1393</v>
      </c>
      <c r="L24" s="49">
        <v>18355290</v>
      </c>
      <c r="M24" s="54">
        <f>'９表５'!M24+'９表６'!D24+'９表６'!J24</f>
        <v>43897</v>
      </c>
      <c r="N24" s="54">
        <f>'９表５'!N24+'９表６'!K24</f>
        <v>54491</v>
      </c>
      <c r="O24" s="55">
        <f>'９表５'!O24+'９表６'!F24+'９表６'!I24+'９表６'!L24</f>
        <v>1194468676</v>
      </c>
      <c r="P24" s="22" t="s">
        <v>51</v>
      </c>
    </row>
    <row r="25" spans="2:16" ht="30" customHeight="1">
      <c r="B25" s="8">
        <v>41024</v>
      </c>
      <c r="C25" s="23" t="s">
        <v>52</v>
      </c>
      <c r="D25" s="17">
        <v>7302</v>
      </c>
      <c r="E25" s="37">
        <v>8569</v>
      </c>
      <c r="F25" s="37">
        <v>101867650</v>
      </c>
      <c r="G25" s="52">
        <v>331</v>
      </c>
      <c r="H25" s="52">
        <v>15563</v>
      </c>
      <c r="I25" s="18">
        <v>10999277</v>
      </c>
      <c r="J25" s="53">
        <v>51</v>
      </c>
      <c r="K25" s="52">
        <v>203</v>
      </c>
      <c r="L25" s="49">
        <v>2300500</v>
      </c>
      <c r="M25" s="54">
        <f>'９表５'!M25+'９表６'!D25+'９表６'!J25</f>
        <v>20462</v>
      </c>
      <c r="N25" s="54">
        <f>'９表５'!N25+'９表６'!K25</f>
        <v>25842</v>
      </c>
      <c r="O25" s="55">
        <f>'９表５'!O25+'９表６'!F25+'９表６'!I25+'９表６'!L25</f>
        <v>522894517</v>
      </c>
      <c r="P25" s="22" t="s">
        <v>53</v>
      </c>
    </row>
    <row r="26" spans="2:16" ht="30" customHeight="1">
      <c r="B26" s="8">
        <v>41021</v>
      </c>
      <c r="C26" s="23" t="s">
        <v>120</v>
      </c>
      <c r="D26" s="17">
        <v>25809</v>
      </c>
      <c r="E26" s="37">
        <v>30437</v>
      </c>
      <c r="F26" s="37">
        <v>258279450</v>
      </c>
      <c r="G26" s="52">
        <v>1173</v>
      </c>
      <c r="H26" s="52">
        <v>58198</v>
      </c>
      <c r="I26" s="18">
        <v>40713670</v>
      </c>
      <c r="J26" s="53">
        <v>230</v>
      </c>
      <c r="K26" s="52">
        <v>1762</v>
      </c>
      <c r="L26" s="49">
        <v>17302700</v>
      </c>
      <c r="M26" s="54">
        <f>'９表５'!M26+'９表６'!D26+'９表６'!J26</f>
        <v>68811</v>
      </c>
      <c r="N26" s="54">
        <f>'９表５'!N26+'９表６'!K26</f>
        <v>89692</v>
      </c>
      <c r="O26" s="55">
        <f>'９表５'!O26+'９表６'!F26+'９表６'!I26+'９表６'!L26</f>
        <v>1730907319</v>
      </c>
      <c r="P26" s="22" t="s">
        <v>55</v>
      </c>
    </row>
    <row r="27" spans="2:16" ht="30" customHeight="1">
      <c r="B27" s="8">
        <v>41035</v>
      </c>
      <c r="C27" s="23" t="s">
        <v>56</v>
      </c>
      <c r="D27" s="17">
        <v>6446</v>
      </c>
      <c r="E27" s="37">
        <v>7829</v>
      </c>
      <c r="F27" s="37">
        <v>66234050</v>
      </c>
      <c r="G27" s="52">
        <v>206</v>
      </c>
      <c r="H27" s="52">
        <v>8118</v>
      </c>
      <c r="I27" s="18">
        <v>5581872</v>
      </c>
      <c r="J27" s="53">
        <v>16</v>
      </c>
      <c r="K27" s="52">
        <v>372</v>
      </c>
      <c r="L27" s="49">
        <v>10216380</v>
      </c>
      <c r="M27" s="54">
        <f>'９表５'!M27+'９表６'!D27+'９表６'!J27</f>
        <v>15672</v>
      </c>
      <c r="N27" s="54">
        <f>'９表５'!N27+'９表６'!K27</f>
        <v>17759</v>
      </c>
      <c r="O27" s="55">
        <f>'９表５'!O27+'９表６'!F27+'９表６'!I27+'９表６'!L27</f>
        <v>392985182</v>
      </c>
      <c r="P27" s="22" t="s">
        <v>57</v>
      </c>
    </row>
    <row r="28" spans="2:16" ht="30" customHeight="1">
      <c r="B28" s="8">
        <v>41038</v>
      </c>
      <c r="C28" s="23" t="s">
        <v>58</v>
      </c>
      <c r="D28" s="17">
        <v>20286</v>
      </c>
      <c r="E28" s="37">
        <v>23578</v>
      </c>
      <c r="F28" s="37">
        <v>203775608</v>
      </c>
      <c r="G28" s="52">
        <v>882</v>
      </c>
      <c r="H28" s="52">
        <v>39343</v>
      </c>
      <c r="I28" s="18">
        <v>27423131</v>
      </c>
      <c r="J28" s="53">
        <v>164</v>
      </c>
      <c r="K28" s="52">
        <v>1168</v>
      </c>
      <c r="L28" s="49">
        <v>12566100</v>
      </c>
      <c r="M28" s="54">
        <f>'９表５'!M28+'９表６'!D28+'９表６'!J28</f>
        <v>51019</v>
      </c>
      <c r="N28" s="54">
        <f>'９表５'!N28+'９表６'!K28</f>
        <v>61489</v>
      </c>
      <c r="O28" s="55">
        <f>'９表５'!O28+'９表６'!F28+'９表６'!I28+'９表６'!L28</f>
        <v>1309572633</v>
      </c>
      <c r="P28" s="22" t="s">
        <v>59</v>
      </c>
    </row>
    <row r="29" spans="2:16" ht="30" customHeight="1">
      <c r="B29" s="8">
        <v>41042</v>
      </c>
      <c r="C29" s="23" t="s">
        <v>60</v>
      </c>
      <c r="D29" s="17">
        <v>7137</v>
      </c>
      <c r="E29" s="37">
        <v>8316</v>
      </c>
      <c r="F29" s="37">
        <v>99328880</v>
      </c>
      <c r="G29" s="37">
        <v>353</v>
      </c>
      <c r="H29" s="52">
        <v>17237</v>
      </c>
      <c r="I29" s="18">
        <v>11780583</v>
      </c>
      <c r="J29" s="53">
        <v>32</v>
      </c>
      <c r="K29" s="52">
        <v>243</v>
      </c>
      <c r="L29" s="49">
        <v>2521860</v>
      </c>
      <c r="M29" s="54">
        <f>'９表５'!M29+'９表６'!D29+'９表６'!J29</f>
        <v>18312</v>
      </c>
      <c r="N29" s="54">
        <f>'９表５'!N29+'９表６'!K29</f>
        <v>24019</v>
      </c>
      <c r="O29" s="55">
        <f>'９表５'!O29+'９表６'!F29+'９表６'!I29+'９表６'!L29</f>
        <v>501430753</v>
      </c>
      <c r="P29" s="22" t="s">
        <v>61</v>
      </c>
    </row>
    <row r="30" spans="2:16" ht="30" customHeight="1">
      <c r="B30" s="8">
        <v>41043</v>
      </c>
      <c r="C30" s="23" t="s">
        <v>62</v>
      </c>
      <c r="D30" s="17">
        <v>8839</v>
      </c>
      <c r="E30" s="37">
        <v>10214</v>
      </c>
      <c r="F30" s="37">
        <v>98077600</v>
      </c>
      <c r="G30" s="37">
        <v>394</v>
      </c>
      <c r="H30" s="49">
        <v>18424</v>
      </c>
      <c r="I30" s="18">
        <v>12841044</v>
      </c>
      <c r="J30" s="53">
        <v>30</v>
      </c>
      <c r="K30" s="37">
        <v>280</v>
      </c>
      <c r="L30" s="49">
        <v>2714220</v>
      </c>
      <c r="M30" s="54">
        <f>'９表５'!M30+'９表６'!D30+'９表６'!J30</f>
        <v>22275</v>
      </c>
      <c r="N30" s="54">
        <f>'９表５'!N30+'９表６'!K30</f>
        <v>27060</v>
      </c>
      <c r="O30" s="55">
        <f>'９表５'!O30+'９表６'!F30+'９表６'!I30+'９表６'!L30</f>
        <v>545919754</v>
      </c>
      <c r="P30" s="22" t="s">
        <v>63</v>
      </c>
    </row>
    <row r="31" spans="2:16" ht="30" customHeight="1">
      <c r="B31" s="8">
        <v>41044</v>
      </c>
      <c r="C31" s="23" t="s">
        <v>64</v>
      </c>
      <c r="D31" s="17">
        <v>22737</v>
      </c>
      <c r="E31" s="37">
        <v>26601</v>
      </c>
      <c r="F31" s="37">
        <v>268285516</v>
      </c>
      <c r="G31" s="37">
        <v>1096</v>
      </c>
      <c r="H31" s="52">
        <v>51690</v>
      </c>
      <c r="I31" s="18">
        <v>35646033</v>
      </c>
      <c r="J31" s="53">
        <v>86</v>
      </c>
      <c r="K31" s="37">
        <v>719</v>
      </c>
      <c r="L31" s="49">
        <v>8600060</v>
      </c>
      <c r="M31" s="54">
        <f>'９表５'!M31+'９表６'!D31+'９表６'!J31</f>
        <v>63646</v>
      </c>
      <c r="N31" s="54">
        <f>'９表５'!N31+'９表６'!K31</f>
        <v>81438</v>
      </c>
      <c r="O31" s="55">
        <f>'９表５'!O31+'９表６'!F31+'９表６'!I31+'９表６'!L31</f>
        <v>1638688331</v>
      </c>
      <c r="P31" s="22" t="s">
        <v>65</v>
      </c>
    </row>
    <row r="32" spans="2:16" ht="30" customHeight="1">
      <c r="B32" s="24">
        <v>41047</v>
      </c>
      <c r="C32" s="25" t="s">
        <v>66</v>
      </c>
      <c r="D32" s="56">
        <v>7531</v>
      </c>
      <c r="E32" s="56">
        <v>8990</v>
      </c>
      <c r="F32" s="37">
        <v>80182100</v>
      </c>
      <c r="G32" s="56">
        <v>543</v>
      </c>
      <c r="H32" s="56">
        <v>24984</v>
      </c>
      <c r="I32" s="57">
        <v>17069503</v>
      </c>
      <c r="J32" s="58">
        <v>29</v>
      </c>
      <c r="K32" s="56">
        <v>259</v>
      </c>
      <c r="L32" s="49">
        <v>2532600</v>
      </c>
      <c r="M32" s="59">
        <f>'９表５'!M32+'９表６'!D32+'９表６'!J32</f>
        <v>20438</v>
      </c>
      <c r="N32" s="59">
        <f>'９表５'!N32+'９表６'!K32</f>
        <v>29112</v>
      </c>
      <c r="O32" s="60">
        <f>'９表５'!O32+'９表６'!F32+'９表６'!I32+'９表６'!L32</f>
        <v>613799126</v>
      </c>
      <c r="P32" s="26" t="s">
        <v>67</v>
      </c>
    </row>
    <row r="33" spans="2:16" ht="30" customHeight="1">
      <c r="B33" s="8">
        <v>41301</v>
      </c>
      <c r="C33" s="27" t="s">
        <v>68</v>
      </c>
      <c r="D33" s="17">
        <v>1832</v>
      </c>
      <c r="E33" s="61">
        <v>2239</v>
      </c>
      <c r="F33" s="61">
        <v>42713880</v>
      </c>
      <c r="G33" s="52">
        <v>54</v>
      </c>
      <c r="H33" s="52">
        <v>1241</v>
      </c>
      <c r="I33" s="62">
        <v>889800</v>
      </c>
      <c r="J33" s="63">
        <v>0</v>
      </c>
      <c r="K33" s="37">
        <v>0</v>
      </c>
      <c r="L33" s="61">
        <v>0</v>
      </c>
      <c r="M33" s="54">
        <f>'９表５'!M33+'９表６'!D33+'９表６'!J33</f>
        <v>5634</v>
      </c>
      <c r="N33" s="54">
        <f>'９表５'!N33+'９表６'!K33</f>
        <v>6451</v>
      </c>
      <c r="O33" s="55">
        <f>'９表５'!O33+'９表６'!F33+'９表６'!I33+'９表６'!L33</f>
        <v>179653050</v>
      </c>
      <c r="P33" s="11" t="s">
        <v>69</v>
      </c>
    </row>
    <row r="34" spans="2:16" ht="30" customHeight="1">
      <c r="B34" s="8">
        <v>41302</v>
      </c>
      <c r="C34" s="23" t="s">
        <v>70</v>
      </c>
      <c r="D34" s="37">
        <v>1510</v>
      </c>
      <c r="E34" s="37">
        <v>1723</v>
      </c>
      <c r="F34" s="37">
        <v>16753820</v>
      </c>
      <c r="G34" s="52">
        <v>29</v>
      </c>
      <c r="H34" s="52">
        <v>533</v>
      </c>
      <c r="I34" s="18">
        <v>375438</v>
      </c>
      <c r="J34" s="53">
        <v>3</v>
      </c>
      <c r="K34" s="37">
        <v>55</v>
      </c>
      <c r="L34" s="49">
        <v>675490</v>
      </c>
      <c r="M34" s="54">
        <f>'９表５'!M34+'９表６'!D34+'９表６'!J34</f>
        <v>3798</v>
      </c>
      <c r="N34" s="54">
        <f>'９表５'!N34+'９表６'!K34</f>
        <v>3815</v>
      </c>
      <c r="O34" s="55">
        <f>'９表５'!O34+'９表６'!F34+'９表６'!I34+'９表６'!L34</f>
        <v>83702758</v>
      </c>
      <c r="P34" s="11" t="s">
        <v>71</v>
      </c>
    </row>
    <row r="35" spans="2:16" ht="30" customHeight="1" thickBot="1">
      <c r="B35" s="28">
        <v>41303</v>
      </c>
      <c r="C35" s="29" t="s">
        <v>72</v>
      </c>
      <c r="D35" s="65">
        <v>10903</v>
      </c>
      <c r="E35" s="65">
        <v>12783</v>
      </c>
      <c r="F35" s="65">
        <v>109556330</v>
      </c>
      <c r="G35" s="94">
        <v>400</v>
      </c>
      <c r="H35" s="65">
        <v>14167</v>
      </c>
      <c r="I35" s="66">
        <v>9890345</v>
      </c>
      <c r="J35" s="67">
        <v>25</v>
      </c>
      <c r="K35" s="65">
        <v>155</v>
      </c>
      <c r="L35" s="65">
        <v>1653870</v>
      </c>
      <c r="M35" s="69">
        <f>'９表５'!M35+'９表６'!D35+'９表６'!J35</f>
        <v>28007</v>
      </c>
      <c r="N35" s="69">
        <f>'９表５'!N35+'９表６'!K35</f>
        <v>31586</v>
      </c>
      <c r="O35" s="69">
        <f>'９表５'!O35+'９表６'!F35+'９表６'!I35+'９表６'!L35</f>
        <v>684530733</v>
      </c>
      <c r="P35" s="70" t="s">
        <v>73</v>
      </c>
    </row>
    <row r="36" spans="2:16" ht="17.100000000000001" customHeight="1">
      <c r="F36" s="71"/>
      <c r="G36" s="71"/>
      <c r="I36" s="71"/>
      <c r="J36" s="71"/>
      <c r="K36" s="71"/>
      <c r="L36" s="71"/>
    </row>
  </sheetData>
  <mergeCells count="7">
    <mergeCell ref="D2:I3"/>
    <mergeCell ref="J2:O3"/>
    <mergeCell ref="P2:P12"/>
    <mergeCell ref="D4:F4"/>
    <mergeCell ref="G4:I4"/>
    <mergeCell ref="J4:L4"/>
    <mergeCell ref="M4:O4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6" orientation="portrait" r:id="rId1"/>
  <headerFooter alignWithMargins="0"/>
  <colBreaks count="1" manualBreakCount="1">
    <brk id="9" max="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F5B2C-2689-444B-A36A-6D9E765284CA}">
  <sheetPr>
    <tabColor theme="4"/>
  </sheetPr>
  <dimension ref="B1:Q36"/>
  <sheetViews>
    <sheetView showGridLines="0" view="pageBreakPreview" zoomScale="85" zoomScaleNormal="75" zoomScaleSheetLayoutView="85" workbookViewId="0">
      <pane xSplit="3" ySplit="12" topLeftCell="D13" activePane="bottomRight" state="frozen"/>
      <selection activeCell="D2" sqref="D2:O5"/>
      <selection pane="topRight" activeCell="D2" sqref="D2:O5"/>
      <selection pane="bottomLeft" activeCell="D2" sqref="D2:O5"/>
      <selection pane="bottomRight" activeCell="B4" sqref="B4"/>
    </sheetView>
  </sheetViews>
  <sheetFormatPr defaultColWidth="9.69921875" defaultRowHeight="17.100000000000001" customHeight="1"/>
  <cols>
    <col min="1" max="1" width="1.09765625" style="5" customWidth="1"/>
    <col min="2" max="2" width="11.3984375" style="5" customWidth="1"/>
    <col min="3" max="3" width="9.59765625" style="5" customWidth="1"/>
    <col min="4" max="5" width="11.5" style="202" customWidth="1"/>
    <col min="6" max="6" width="17.69921875" style="202" customWidth="1"/>
    <col min="7" max="7" width="11.59765625" style="202" customWidth="1"/>
    <col min="8" max="8" width="11.796875" style="202" customWidth="1"/>
    <col min="9" max="9" width="11.59765625" style="202" customWidth="1"/>
    <col min="10" max="10" width="11.796875" style="202" customWidth="1"/>
    <col min="11" max="11" width="13.19921875" style="202" customWidth="1"/>
    <col min="12" max="15" width="22.19921875" style="202" customWidth="1"/>
    <col min="16" max="16" width="5.09765625" style="12" customWidth="1"/>
    <col min="17" max="17" width="2.59765625" style="5" customWidth="1"/>
    <col min="18" max="250" width="9.69921875" style="5" customWidth="1"/>
    <col min="251" max="256" width="9.69921875" style="5"/>
    <col min="257" max="257" width="1.09765625" style="5" customWidth="1"/>
    <col min="258" max="258" width="11.3984375" style="5" customWidth="1"/>
    <col min="259" max="259" width="9.59765625" style="5" customWidth="1"/>
    <col min="260" max="261" width="11.5" style="5" customWidth="1"/>
    <col min="262" max="262" width="17.69921875" style="5" customWidth="1"/>
    <col min="263" max="263" width="11.59765625" style="5" customWidth="1"/>
    <col min="264" max="264" width="11.796875" style="5" customWidth="1"/>
    <col min="265" max="265" width="11.59765625" style="5" customWidth="1"/>
    <col min="266" max="266" width="11.796875" style="5" customWidth="1"/>
    <col min="267" max="267" width="13.19921875" style="5" customWidth="1"/>
    <col min="268" max="271" width="22.19921875" style="5" customWidth="1"/>
    <col min="272" max="272" width="5.09765625" style="5" customWidth="1"/>
    <col min="273" max="273" width="2.59765625" style="5" customWidth="1"/>
    <col min="274" max="512" width="9.69921875" style="5"/>
    <col min="513" max="513" width="1.09765625" style="5" customWidth="1"/>
    <col min="514" max="514" width="11.3984375" style="5" customWidth="1"/>
    <col min="515" max="515" width="9.59765625" style="5" customWidth="1"/>
    <col min="516" max="517" width="11.5" style="5" customWidth="1"/>
    <col min="518" max="518" width="17.69921875" style="5" customWidth="1"/>
    <col min="519" max="519" width="11.59765625" style="5" customWidth="1"/>
    <col min="520" max="520" width="11.796875" style="5" customWidth="1"/>
    <col min="521" max="521" width="11.59765625" style="5" customWidth="1"/>
    <col min="522" max="522" width="11.796875" style="5" customWidth="1"/>
    <col min="523" max="523" width="13.19921875" style="5" customWidth="1"/>
    <col min="524" max="527" width="22.19921875" style="5" customWidth="1"/>
    <col min="528" max="528" width="5.09765625" style="5" customWidth="1"/>
    <col min="529" max="529" width="2.59765625" style="5" customWidth="1"/>
    <col min="530" max="768" width="9.69921875" style="5"/>
    <col min="769" max="769" width="1.09765625" style="5" customWidth="1"/>
    <col min="770" max="770" width="11.3984375" style="5" customWidth="1"/>
    <col min="771" max="771" width="9.59765625" style="5" customWidth="1"/>
    <col min="772" max="773" width="11.5" style="5" customWidth="1"/>
    <col min="774" max="774" width="17.69921875" style="5" customWidth="1"/>
    <col min="775" max="775" width="11.59765625" style="5" customWidth="1"/>
    <col min="776" max="776" width="11.796875" style="5" customWidth="1"/>
    <col min="777" max="777" width="11.59765625" style="5" customWidth="1"/>
    <col min="778" max="778" width="11.796875" style="5" customWidth="1"/>
    <col min="779" max="779" width="13.19921875" style="5" customWidth="1"/>
    <col min="780" max="783" width="22.19921875" style="5" customWidth="1"/>
    <col min="784" max="784" width="5.09765625" style="5" customWidth="1"/>
    <col min="785" max="785" width="2.59765625" style="5" customWidth="1"/>
    <col min="786" max="1024" width="9.69921875" style="5"/>
    <col min="1025" max="1025" width="1.09765625" style="5" customWidth="1"/>
    <col min="1026" max="1026" width="11.3984375" style="5" customWidth="1"/>
    <col min="1027" max="1027" width="9.59765625" style="5" customWidth="1"/>
    <col min="1028" max="1029" width="11.5" style="5" customWidth="1"/>
    <col min="1030" max="1030" width="17.69921875" style="5" customWidth="1"/>
    <col min="1031" max="1031" width="11.59765625" style="5" customWidth="1"/>
    <col min="1032" max="1032" width="11.796875" style="5" customWidth="1"/>
    <col min="1033" max="1033" width="11.59765625" style="5" customWidth="1"/>
    <col min="1034" max="1034" width="11.796875" style="5" customWidth="1"/>
    <col min="1035" max="1035" width="13.19921875" style="5" customWidth="1"/>
    <col min="1036" max="1039" width="22.19921875" style="5" customWidth="1"/>
    <col min="1040" max="1040" width="5.09765625" style="5" customWidth="1"/>
    <col min="1041" max="1041" width="2.59765625" style="5" customWidth="1"/>
    <col min="1042" max="1280" width="9.69921875" style="5"/>
    <col min="1281" max="1281" width="1.09765625" style="5" customWidth="1"/>
    <col min="1282" max="1282" width="11.3984375" style="5" customWidth="1"/>
    <col min="1283" max="1283" width="9.59765625" style="5" customWidth="1"/>
    <col min="1284" max="1285" width="11.5" style="5" customWidth="1"/>
    <col min="1286" max="1286" width="17.69921875" style="5" customWidth="1"/>
    <col min="1287" max="1287" width="11.59765625" style="5" customWidth="1"/>
    <col min="1288" max="1288" width="11.796875" style="5" customWidth="1"/>
    <col min="1289" max="1289" width="11.59765625" style="5" customWidth="1"/>
    <col min="1290" max="1290" width="11.796875" style="5" customWidth="1"/>
    <col min="1291" max="1291" width="13.19921875" style="5" customWidth="1"/>
    <col min="1292" max="1295" width="22.19921875" style="5" customWidth="1"/>
    <col min="1296" max="1296" width="5.09765625" style="5" customWidth="1"/>
    <col min="1297" max="1297" width="2.59765625" style="5" customWidth="1"/>
    <col min="1298" max="1536" width="9.69921875" style="5"/>
    <col min="1537" max="1537" width="1.09765625" style="5" customWidth="1"/>
    <col min="1538" max="1538" width="11.3984375" style="5" customWidth="1"/>
    <col min="1539" max="1539" width="9.59765625" style="5" customWidth="1"/>
    <col min="1540" max="1541" width="11.5" style="5" customWidth="1"/>
    <col min="1542" max="1542" width="17.69921875" style="5" customWidth="1"/>
    <col min="1543" max="1543" width="11.59765625" style="5" customWidth="1"/>
    <col min="1544" max="1544" width="11.796875" style="5" customWidth="1"/>
    <col min="1545" max="1545" width="11.59765625" style="5" customWidth="1"/>
    <col min="1546" max="1546" width="11.796875" style="5" customWidth="1"/>
    <col min="1547" max="1547" width="13.19921875" style="5" customWidth="1"/>
    <col min="1548" max="1551" width="22.19921875" style="5" customWidth="1"/>
    <col min="1552" max="1552" width="5.09765625" style="5" customWidth="1"/>
    <col min="1553" max="1553" width="2.59765625" style="5" customWidth="1"/>
    <col min="1554" max="1792" width="9.69921875" style="5"/>
    <col min="1793" max="1793" width="1.09765625" style="5" customWidth="1"/>
    <col min="1794" max="1794" width="11.3984375" style="5" customWidth="1"/>
    <col min="1795" max="1795" width="9.59765625" style="5" customWidth="1"/>
    <col min="1796" max="1797" width="11.5" style="5" customWidth="1"/>
    <col min="1798" max="1798" width="17.69921875" style="5" customWidth="1"/>
    <col min="1799" max="1799" width="11.59765625" style="5" customWidth="1"/>
    <col min="1800" max="1800" width="11.796875" style="5" customWidth="1"/>
    <col min="1801" max="1801" width="11.59765625" style="5" customWidth="1"/>
    <col min="1802" max="1802" width="11.796875" style="5" customWidth="1"/>
    <col min="1803" max="1803" width="13.19921875" style="5" customWidth="1"/>
    <col min="1804" max="1807" width="22.19921875" style="5" customWidth="1"/>
    <col min="1808" max="1808" width="5.09765625" style="5" customWidth="1"/>
    <col min="1809" max="1809" width="2.59765625" style="5" customWidth="1"/>
    <col min="1810" max="2048" width="9.69921875" style="5"/>
    <col min="2049" max="2049" width="1.09765625" style="5" customWidth="1"/>
    <col min="2050" max="2050" width="11.3984375" style="5" customWidth="1"/>
    <col min="2051" max="2051" width="9.59765625" style="5" customWidth="1"/>
    <col min="2052" max="2053" width="11.5" style="5" customWidth="1"/>
    <col min="2054" max="2054" width="17.69921875" style="5" customWidth="1"/>
    <col min="2055" max="2055" width="11.59765625" style="5" customWidth="1"/>
    <col min="2056" max="2056" width="11.796875" style="5" customWidth="1"/>
    <col min="2057" max="2057" width="11.59765625" style="5" customWidth="1"/>
    <col min="2058" max="2058" width="11.796875" style="5" customWidth="1"/>
    <col min="2059" max="2059" width="13.19921875" style="5" customWidth="1"/>
    <col min="2060" max="2063" width="22.19921875" style="5" customWidth="1"/>
    <col min="2064" max="2064" width="5.09765625" style="5" customWidth="1"/>
    <col min="2065" max="2065" width="2.59765625" style="5" customWidth="1"/>
    <col min="2066" max="2304" width="9.69921875" style="5"/>
    <col min="2305" max="2305" width="1.09765625" style="5" customWidth="1"/>
    <col min="2306" max="2306" width="11.3984375" style="5" customWidth="1"/>
    <col min="2307" max="2307" width="9.59765625" style="5" customWidth="1"/>
    <col min="2308" max="2309" width="11.5" style="5" customWidth="1"/>
    <col min="2310" max="2310" width="17.69921875" style="5" customWidth="1"/>
    <col min="2311" max="2311" width="11.59765625" style="5" customWidth="1"/>
    <col min="2312" max="2312" width="11.796875" style="5" customWidth="1"/>
    <col min="2313" max="2313" width="11.59765625" style="5" customWidth="1"/>
    <col min="2314" max="2314" width="11.796875" style="5" customWidth="1"/>
    <col min="2315" max="2315" width="13.19921875" style="5" customWidth="1"/>
    <col min="2316" max="2319" width="22.19921875" style="5" customWidth="1"/>
    <col min="2320" max="2320" width="5.09765625" style="5" customWidth="1"/>
    <col min="2321" max="2321" width="2.59765625" style="5" customWidth="1"/>
    <col min="2322" max="2560" width="9.69921875" style="5"/>
    <col min="2561" max="2561" width="1.09765625" style="5" customWidth="1"/>
    <col min="2562" max="2562" width="11.3984375" style="5" customWidth="1"/>
    <col min="2563" max="2563" width="9.59765625" style="5" customWidth="1"/>
    <col min="2564" max="2565" width="11.5" style="5" customWidth="1"/>
    <col min="2566" max="2566" width="17.69921875" style="5" customWidth="1"/>
    <col min="2567" max="2567" width="11.59765625" style="5" customWidth="1"/>
    <col min="2568" max="2568" width="11.796875" style="5" customWidth="1"/>
    <col min="2569" max="2569" width="11.59765625" style="5" customWidth="1"/>
    <col min="2570" max="2570" width="11.796875" style="5" customWidth="1"/>
    <col min="2571" max="2571" width="13.19921875" style="5" customWidth="1"/>
    <col min="2572" max="2575" width="22.19921875" style="5" customWidth="1"/>
    <col min="2576" max="2576" width="5.09765625" style="5" customWidth="1"/>
    <col min="2577" max="2577" width="2.59765625" style="5" customWidth="1"/>
    <col min="2578" max="2816" width="9.69921875" style="5"/>
    <col min="2817" max="2817" width="1.09765625" style="5" customWidth="1"/>
    <col min="2818" max="2818" width="11.3984375" style="5" customWidth="1"/>
    <col min="2819" max="2819" width="9.59765625" style="5" customWidth="1"/>
    <col min="2820" max="2821" width="11.5" style="5" customWidth="1"/>
    <col min="2822" max="2822" width="17.69921875" style="5" customWidth="1"/>
    <col min="2823" max="2823" width="11.59765625" style="5" customWidth="1"/>
    <col min="2824" max="2824" width="11.796875" style="5" customWidth="1"/>
    <col min="2825" max="2825" width="11.59765625" style="5" customWidth="1"/>
    <col min="2826" max="2826" width="11.796875" style="5" customWidth="1"/>
    <col min="2827" max="2827" width="13.19921875" style="5" customWidth="1"/>
    <col min="2828" max="2831" width="22.19921875" style="5" customWidth="1"/>
    <col min="2832" max="2832" width="5.09765625" style="5" customWidth="1"/>
    <col min="2833" max="2833" width="2.59765625" style="5" customWidth="1"/>
    <col min="2834" max="3072" width="9.69921875" style="5"/>
    <col min="3073" max="3073" width="1.09765625" style="5" customWidth="1"/>
    <col min="3074" max="3074" width="11.3984375" style="5" customWidth="1"/>
    <col min="3075" max="3075" width="9.59765625" style="5" customWidth="1"/>
    <col min="3076" max="3077" width="11.5" style="5" customWidth="1"/>
    <col min="3078" max="3078" width="17.69921875" style="5" customWidth="1"/>
    <col min="3079" max="3079" width="11.59765625" style="5" customWidth="1"/>
    <col min="3080" max="3080" width="11.796875" style="5" customWidth="1"/>
    <col min="3081" max="3081" width="11.59765625" style="5" customWidth="1"/>
    <col min="3082" max="3082" width="11.796875" style="5" customWidth="1"/>
    <col min="3083" max="3083" width="13.19921875" style="5" customWidth="1"/>
    <col min="3084" max="3087" width="22.19921875" style="5" customWidth="1"/>
    <col min="3088" max="3088" width="5.09765625" style="5" customWidth="1"/>
    <col min="3089" max="3089" width="2.59765625" style="5" customWidth="1"/>
    <col min="3090" max="3328" width="9.69921875" style="5"/>
    <col min="3329" max="3329" width="1.09765625" style="5" customWidth="1"/>
    <col min="3330" max="3330" width="11.3984375" style="5" customWidth="1"/>
    <col min="3331" max="3331" width="9.59765625" style="5" customWidth="1"/>
    <col min="3332" max="3333" width="11.5" style="5" customWidth="1"/>
    <col min="3334" max="3334" width="17.69921875" style="5" customWidth="1"/>
    <col min="3335" max="3335" width="11.59765625" style="5" customWidth="1"/>
    <col min="3336" max="3336" width="11.796875" style="5" customWidth="1"/>
    <col min="3337" max="3337" width="11.59765625" style="5" customWidth="1"/>
    <col min="3338" max="3338" width="11.796875" style="5" customWidth="1"/>
    <col min="3339" max="3339" width="13.19921875" style="5" customWidth="1"/>
    <col min="3340" max="3343" width="22.19921875" style="5" customWidth="1"/>
    <col min="3344" max="3344" width="5.09765625" style="5" customWidth="1"/>
    <col min="3345" max="3345" width="2.59765625" style="5" customWidth="1"/>
    <col min="3346" max="3584" width="9.69921875" style="5"/>
    <col min="3585" max="3585" width="1.09765625" style="5" customWidth="1"/>
    <col min="3586" max="3586" width="11.3984375" style="5" customWidth="1"/>
    <col min="3587" max="3587" width="9.59765625" style="5" customWidth="1"/>
    <col min="3588" max="3589" width="11.5" style="5" customWidth="1"/>
    <col min="3590" max="3590" width="17.69921875" style="5" customWidth="1"/>
    <col min="3591" max="3591" width="11.59765625" style="5" customWidth="1"/>
    <col min="3592" max="3592" width="11.796875" style="5" customWidth="1"/>
    <col min="3593" max="3593" width="11.59765625" style="5" customWidth="1"/>
    <col min="3594" max="3594" width="11.796875" style="5" customWidth="1"/>
    <col min="3595" max="3595" width="13.19921875" style="5" customWidth="1"/>
    <col min="3596" max="3599" width="22.19921875" style="5" customWidth="1"/>
    <col min="3600" max="3600" width="5.09765625" style="5" customWidth="1"/>
    <col min="3601" max="3601" width="2.59765625" style="5" customWidth="1"/>
    <col min="3602" max="3840" width="9.69921875" style="5"/>
    <col min="3841" max="3841" width="1.09765625" style="5" customWidth="1"/>
    <col min="3842" max="3842" width="11.3984375" style="5" customWidth="1"/>
    <col min="3843" max="3843" width="9.59765625" style="5" customWidth="1"/>
    <col min="3844" max="3845" width="11.5" style="5" customWidth="1"/>
    <col min="3846" max="3846" width="17.69921875" style="5" customWidth="1"/>
    <col min="3847" max="3847" width="11.59765625" style="5" customWidth="1"/>
    <col min="3848" max="3848" width="11.796875" style="5" customWidth="1"/>
    <col min="3849" max="3849" width="11.59765625" style="5" customWidth="1"/>
    <col min="3850" max="3850" width="11.796875" style="5" customWidth="1"/>
    <col min="3851" max="3851" width="13.19921875" style="5" customWidth="1"/>
    <col min="3852" max="3855" width="22.19921875" style="5" customWidth="1"/>
    <col min="3856" max="3856" width="5.09765625" style="5" customWidth="1"/>
    <col min="3857" max="3857" width="2.59765625" style="5" customWidth="1"/>
    <col min="3858" max="4096" width="9.69921875" style="5"/>
    <col min="4097" max="4097" width="1.09765625" style="5" customWidth="1"/>
    <col min="4098" max="4098" width="11.3984375" style="5" customWidth="1"/>
    <col min="4099" max="4099" width="9.59765625" style="5" customWidth="1"/>
    <col min="4100" max="4101" width="11.5" style="5" customWidth="1"/>
    <col min="4102" max="4102" width="17.69921875" style="5" customWidth="1"/>
    <col min="4103" max="4103" width="11.59765625" style="5" customWidth="1"/>
    <col min="4104" max="4104" width="11.796875" style="5" customWidth="1"/>
    <col min="4105" max="4105" width="11.59765625" style="5" customWidth="1"/>
    <col min="4106" max="4106" width="11.796875" style="5" customWidth="1"/>
    <col min="4107" max="4107" width="13.19921875" style="5" customWidth="1"/>
    <col min="4108" max="4111" width="22.19921875" style="5" customWidth="1"/>
    <col min="4112" max="4112" width="5.09765625" style="5" customWidth="1"/>
    <col min="4113" max="4113" width="2.59765625" style="5" customWidth="1"/>
    <col min="4114" max="4352" width="9.69921875" style="5"/>
    <col min="4353" max="4353" width="1.09765625" style="5" customWidth="1"/>
    <col min="4354" max="4354" width="11.3984375" style="5" customWidth="1"/>
    <col min="4355" max="4355" width="9.59765625" style="5" customWidth="1"/>
    <col min="4356" max="4357" width="11.5" style="5" customWidth="1"/>
    <col min="4358" max="4358" width="17.69921875" style="5" customWidth="1"/>
    <col min="4359" max="4359" width="11.59765625" style="5" customWidth="1"/>
    <col min="4360" max="4360" width="11.796875" style="5" customWidth="1"/>
    <col min="4361" max="4361" width="11.59765625" style="5" customWidth="1"/>
    <col min="4362" max="4362" width="11.796875" style="5" customWidth="1"/>
    <col min="4363" max="4363" width="13.19921875" style="5" customWidth="1"/>
    <col min="4364" max="4367" width="22.19921875" style="5" customWidth="1"/>
    <col min="4368" max="4368" width="5.09765625" style="5" customWidth="1"/>
    <col min="4369" max="4369" width="2.59765625" style="5" customWidth="1"/>
    <col min="4370" max="4608" width="9.69921875" style="5"/>
    <col min="4609" max="4609" width="1.09765625" style="5" customWidth="1"/>
    <col min="4610" max="4610" width="11.3984375" style="5" customWidth="1"/>
    <col min="4611" max="4611" width="9.59765625" style="5" customWidth="1"/>
    <col min="4612" max="4613" width="11.5" style="5" customWidth="1"/>
    <col min="4614" max="4614" width="17.69921875" style="5" customWidth="1"/>
    <col min="4615" max="4615" width="11.59765625" style="5" customWidth="1"/>
    <col min="4616" max="4616" width="11.796875" style="5" customWidth="1"/>
    <col min="4617" max="4617" width="11.59765625" style="5" customWidth="1"/>
    <col min="4618" max="4618" width="11.796875" style="5" customWidth="1"/>
    <col min="4619" max="4619" width="13.19921875" style="5" customWidth="1"/>
    <col min="4620" max="4623" width="22.19921875" style="5" customWidth="1"/>
    <col min="4624" max="4624" width="5.09765625" style="5" customWidth="1"/>
    <col min="4625" max="4625" width="2.59765625" style="5" customWidth="1"/>
    <col min="4626" max="4864" width="9.69921875" style="5"/>
    <col min="4865" max="4865" width="1.09765625" style="5" customWidth="1"/>
    <col min="4866" max="4866" width="11.3984375" style="5" customWidth="1"/>
    <col min="4867" max="4867" width="9.59765625" style="5" customWidth="1"/>
    <col min="4868" max="4869" width="11.5" style="5" customWidth="1"/>
    <col min="4870" max="4870" width="17.69921875" style="5" customWidth="1"/>
    <col min="4871" max="4871" width="11.59765625" style="5" customWidth="1"/>
    <col min="4872" max="4872" width="11.796875" style="5" customWidth="1"/>
    <col min="4873" max="4873" width="11.59765625" style="5" customWidth="1"/>
    <col min="4874" max="4874" width="11.796875" style="5" customWidth="1"/>
    <col min="4875" max="4875" width="13.19921875" style="5" customWidth="1"/>
    <col min="4876" max="4879" width="22.19921875" style="5" customWidth="1"/>
    <col min="4880" max="4880" width="5.09765625" style="5" customWidth="1"/>
    <col min="4881" max="4881" width="2.59765625" style="5" customWidth="1"/>
    <col min="4882" max="5120" width="9.69921875" style="5"/>
    <col min="5121" max="5121" width="1.09765625" style="5" customWidth="1"/>
    <col min="5122" max="5122" width="11.3984375" style="5" customWidth="1"/>
    <col min="5123" max="5123" width="9.59765625" style="5" customWidth="1"/>
    <col min="5124" max="5125" width="11.5" style="5" customWidth="1"/>
    <col min="5126" max="5126" width="17.69921875" style="5" customWidth="1"/>
    <col min="5127" max="5127" width="11.59765625" style="5" customWidth="1"/>
    <col min="5128" max="5128" width="11.796875" style="5" customWidth="1"/>
    <col min="5129" max="5129" width="11.59765625" style="5" customWidth="1"/>
    <col min="5130" max="5130" width="11.796875" style="5" customWidth="1"/>
    <col min="5131" max="5131" width="13.19921875" style="5" customWidth="1"/>
    <col min="5132" max="5135" width="22.19921875" style="5" customWidth="1"/>
    <col min="5136" max="5136" width="5.09765625" style="5" customWidth="1"/>
    <col min="5137" max="5137" width="2.59765625" style="5" customWidth="1"/>
    <col min="5138" max="5376" width="9.69921875" style="5"/>
    <col min="5377" max="5377" width="1.09765625" style="5" customWidth="1"/>
    <col min="5378" max="5378" width="11.3984375" style="5" customWidth="1"/>
    <col min="5379" max="5379" width="9.59765625" style="5" customWidth="1"/>
    <col min="5380" max="5381" width="11.5" style="5" customWidth="1"/>
    <col min="5382" max="5382" width="17.69921875" style="5" customWidth="1"/>
    <col min="5383" max="5383" width="11.59765625" style="5" customWidth="1"/>
    <col min="5384" max="5384" width="11.796875" style="5" customWidth="1"/>
    <col min="5385" max="5385" width="11.59765625" style="5" customWidth="1"/>
    <col min="5386" max="5386" width="11.796875" style="5" customWidth="1"/>
    <col min="5387" max="5387" width="13.19921875" style="5" customWidth="1"/>
    <col min="5388" max="5391" width="22.19921875" style="5" customWidth="1"/>
    <col min="5392" max="5392" width="5.09765625" style="5" customWidth="1"/>
    <col min="5393" max="5393" width="2.59765625" style="5" customWidth="1"/>
    <col min="5394" max="5632" width="9.69921875" style="5"/>
    <col min="5633" max="5633" width="1.09765625" style="5" customWidth="1"/>
    <col min="5634" max="5634" width="11.3984375" style="5" customWidth="1"/>
    <col min="5635" max="5635" width="9.59765625" style="5" customWidth="1"/>
    <col min="5636" max="5637" width="11.5" style="5" customWidth="1"/>
    <col min="5638" max="5638" width="17.69921875" style="5" customWidth="1"/>
    <col min="5639" max="5639" width="11.59765625" style="5" customWidth="1"/>
    <col min="5640" max="5640" width="11.796875" style="5" customWidth="1"/>
    <col min="5641" max="5641" width="11.59765625" style="5" customWidth="1"/>
    <col min="5642" max="5642" width="11.796875" style="5" customWidth="1"/>
    <col min="5643" max="5643" width="13.19921875" style="5" customWidth="1"/>
    <col min="5644" max="5647" width="22.19921875" style="5" customWidth="1"/>
    <col min="5648" max="5648" width="5.09765625" style="5" customWidth="1"/>
    <col min="5649" max="5649" width="2.59765625" style="5" customWidth="1"/>
    <col min="5650" max="5888" width="9.69921875" style="5"/>
    <col min="5889" max="5889" width="1.09765625" style="5" customWidth="1"/>
    <col min="5890" max="5890" width="11.3984375" style="5" customWidth="1"/>
    <col min="5891" max="5891" width="9.59765625" style="5" customWidth="1"/>
    <col min="5892" max="5893" width="11.5" style="5" customWidth="1"/>
    <col min="5894" max="5894" width="17.69921875" style="5" customWidth="1"/>
    <col min="5895" max="5895" width="11.59765625" style="5" customWidth="1"/>
    <col min="5896" max="5896" width="11.796875" style="5" customWidth="1"/>
    <col min="5897" max="5897" width="11.59765625" style="5" customWidth="1"/>
    <col min="5898" max="5898" width="11.796875" style="5" customWidth="1"/>
    <col min="5899" max="5899" width="13.19921875" style="5" customWidth="1"/>
    <col min="5900" max="5903" width="22.19921875" style="5" customWidth="1"/>
    <col min="5904" max="5904" width="5.09765625" style="5" customWidth="1"/>
    <col min="5905" max="5905" width="2.59765625" style="5" customWidth="1"/>
    <col min="5906" max="6144" width="9.69921875" style="5"/>
    <col min="6145" max="6145" width="1.09765625" style="5" customWidth="1"/>
    <col min="6146" max="6146" width="11.3984375" style="5" customWidth="1"/>
    <col min="6147" max="6147" width="9.59765625" style="5" customWidth="1"/>
    <col min="6148" max="6149" width="11.5" style="5" customWidth="1"/>
    <col min="6150" max="6150" width="17.69921875" style="5" customWidth="1"/>
    <col min="6151" max="6151" width="11.59765625" style="5" customWidth="1"/>
    <col min="6152" max="6152" width="11.796875" style="5" customWidth="1"/>
    <col min="6153" max="6153" width="11.59765625" style="5" customWidth="1"/>
    <col min="6154" max="6154" width="11.796875" style="5" customWidth="1"/>
    <col min="6155" max="6155" width="13.19921875" style="5" customWidth="1"/>
    <col min="6156" max="6159" width="22.19921875" style="5" customWidth="1"/>
    <col min="6160" max="6160" width="5.09765625" style="5" customWidth="1"/>
    <col min="6161" max="6161" width="2.59765625" style="5" customWidth="1"/>
    <col min="6162" max="6400" width="9.69921875" style="5"/>
    <col min="6401" max="6401" width="1.09765625" style="5" customWidth="1"/>
    <col min="6402" max="6402" width="11.3984375" style="5" customWidth="1"/>
    <col min="6403" max="6403" width="9.59765625" style="5" customWidth="1"/>
    <col min="6404" max="6405" width="11.5" style="5" customWidth="1"/>
    <col min="6406" max="6406" width="17.69921875" style="5" customWidth="1"/>
    <col min="6407" max="6407" width="11.59765625" style="5" customWidth="1"/>
    <col min="6408" max="6408" width="11.796875" style="5" customWidth="1"/>
    <col min="6409" max="6409" width="11.59765625" style="5" customWidth="1"/>
    <col min="6410" max="6410" width="11.796875" style="5" customWidth="1"/>
    <col min="6411" max="6411" width="13.19921875" style="5" customWidth="1"/>
    <col min="6412" max="6415" width="22.19921875" style="5" customWidth="1"/>
    <col min="6416" max="6416" width="5.09765625" style="5" customWidth="1"/>
    <col min="6417" max="6417" width="2.59765625" style="5" customWidth="1"/>
    <col min="6418" max="6656" width="9.69921875" style="5"/>
    <col min="6657" max="6657" width="1.09765625" style="5" customWidth="1"/>
    <col min="6658" max="6658" width="11.3984375" style="5" customWidth="1"/>
    <col min="6659" max="6659" width="9.59765625" style="5" customWidth="1"/>
    <col min="6660" max="6661" width="11.5" style="5" customWidth="1"/>
    <col min="6662" max="6662" width="17.69921875" style="5" customWidth="1"/>
    <col min="6663" max="6663" width="11.59765625" style="5" customWidth="1"/>
    <col min="6664" max="6664" width="11.796875" style="5" customWidth="1"/>
    <col min="6665" max="6665" width="11.59765625" style="5" customWidth="1"/>
    <col min="6666" max="6666" width="11.796875" style="5" customWidth="1"/>
    <col min="6667" max="6667" width="13.19921875" style="5" customWidth="1"/>
    <col min="6668" max="6671" width="22.19921875" style="5" customWidth="1"/>
    <col min="6672" max="6672" width="5.09765625" style="5" customWidth="1"/>
    <col min="6673" max="6673" width="2.59765625" style="5" customWidth="1"/>
    <col min="6674" max="6912" width="9.69921875" style="5"/>
    <col min="6913" max="6913" width="1.09765625" style="5" customWidth="1"/>
    <col min="6914" max="6914" width="11.3984375" style="5" customWidth="1"/>
    <col min="6915" max="6915" width="9.59765625" style="5" customWidth="1"/>
    <col min="6916" max="6917" width="11.5" style="5" customWidth="1"/>
    <col min="6918" max="6918" width="17.69921875" style="5" customWidth="1"/>
    <col min="6919" max="6919" width="11.59765625" style="5" customWidth="1"/>
    <col min="6920" max="6920" width="11.796875" style="5" customWidth="1"/>
    <col min="6921" max="6921" width="11.59765625" style="5" customWidth="1"/>
    <col min="6922" max="6922" width="11.796875" style="5" customWidth="1"/>
    <col min="6923" max="6923" width="13.19921875" style="5" customWidth="1"/>
    <col min="6924" max="6927" width="22.19921875" style="5" customWidth="1"/>
    <col min="6928" max="6928" width="5.09765625" style="5" customWidth="1"/>
    <col min="6929" max="6929" width="2.59765625" style="5" customWidth="1"/>
    <col min="6930" max="7168" width="9.69921875" style="5"/>
    <col min="7169" max="7169" width="1.09765625" style="5" customWidth="1"/>
    <col min="7170" max="7170" width="11.3984375" style="5" customWidth="1"/>
    <col min="7171" max="7171" width="9.59765625" style="5" customWidth="1"/>
    <col min="7172" max="7173" width="11.5" style="5" customWidth="1"/>
    <col min="7174" max="7174" width="17.69921875" style="5" customWidth="1"/>
    <col min="7175" max="7175" width="11.59765625" style="5" customWidth="1"/>
    <col min="7176" max="7176" width="11.796875" style="5" customWidth="1"/>
    <col min="7177" max="7177" width="11.59765625" style="5" customWidth="1"/>
    <col min="7178" max="7178" width="11.796875" style="5" customWidth="1"/>
    <col min="7179" max="7179" width="13.19921875" style="5" customWidth="1"/>
    <col min="7180" max="7183" width="22.19921875" style="5" customWidth="1"/>
    <col min="7184" max="7184" width="5.09765625" style="5" customWidth="1"/>
    <col min="7185" max="7185" width="2.59765625" style="5" customWidth="1"/>
    <col min="7186" max="7424" width="9.69921875" style="5"/>
    <col min="7425" max="7425" width="1.09765625" style="5" customWidth="1"/>
    <col min="7426" max="7426" width="11.3984375" style="5" customWidth="1"/>
    <col min="7427" max="7427" width="9.59765625" style="5" customWidth="1"/>
    <col min="7428" max="7429" width="11.5" style="5" customWidth="1"/>
    <col min="7430" max="7430" width="17.69921875" style="5" customWidth="1"/>
    <col min="7431" max="7431" width="11.59765625" style="5" customWidth="1"/>
    <col min="7432" max="7432" width="11.796875" style="5" customWidth="1"/>
    <col min="7433" max="7433" width="11.59765625" style="5" customWidth="1"/>
    <col min="7434" max="7434" width="11.796875" style="5" customWidth="1"/>
    <col min="7435" max="7435" width="13.19921875" style="5" customWidth="1"/>
    <col min="7436" max="7439" width="22.19921875" style="5" customWidth="1"/>
    <col min="7440" max="7440" width="5.09765625" style="5" customWidth="1"/>
    <col min="7441" max="7441" width="2.59765625" style="5" customWidth="1"/>
    <col min="7442" max="7680" width="9.69921875" style="5"/>
    <col min="7681" max="7681" width="1.09765625" style="5" customWidth="1"/>
    <col min="7682" max="7682" width="11.3984375" style="5" customWidth="1"/>
    <col min="7683" max="7683" width="9.59765625" style="5" customWidth="1"/>
    <col min="7684" max="7685" width="11.5" style="5" customWidth="1"/>
    <col min="7686" max="7686" width="17.69921875" style="5" customWidth="1"/>
    <col min="7687" max="7687" width="11.59765625" style="5" customWidth="1"/>
    <col min="7688" max="7688" width="11.796875" style="5" customWidth="1"/>
    <col min="7689" max="7689" width="11.59765625" style="5" customWidth="1"/>
    <col min="7690" max="7690" width="11.796875" style="5" customWidth="1"/>
    <col min="7691" max="7691" width="13.19921875" style="5" customWidth="1"/>
    <col min="7692" max="7695" width="22.19921875" style="5" customWidth="1"/>
    <col min="7696" max="7696" width="5.09765625" style="5" customWidth="1"/>
    <col min="7697" max="7697" width="2.59765625" style="5" customWidth="1"/>
    <col min="7698" max="7936" width="9.69921875" style="5"/>
    <col min="7937" max="7937" width="1.09765625" style="5" customWidth="1"/>
    <col min="7938" max="7938" width="11.3984375" style="5" customWidth="1"/>
    <col min="7939" max="7939" width="9.59765625" style="5" customWidth="1"/>
    <col min="7940" max="7941" width="11.5" style="5" customWidth="1"/>
    <col min="7942" max="7942" width="17.69921875" style="5" customWidth="1"/>
    <col min="7943" max="7943" width="11.59765625" style="5" customWidth="1"/>
    <col min="7944" max="7944" width="11.796875" style="5" customWidth="1"/>
    <col min="7945" max="7945" width="11.59765625" style="5" customWidth="1"/>
    <col min="7946" max="7946" width="11.796875" style="5" customWidth="1"/>
    <col min="7947" max="7947" width="13.19921875" style="5" customWidth="1"/>
    <col min="7948" max="7951" width="22.19921875" style="5" customWidth="1"/>
    <col min="7952" max="7952" width="5.09765625" style="5" customWidth="1"/>
    <col min="7953" max="7953" width="2.59765625" style="5" customWidth="1"/>
    <col min="7954" max="8192" width="9.69921875" style="5"/>
    <col min="8193" max="8193" width="1.09765625" style="5" customWidth="1"/>
    <col min="8194" max="8194" width="11.3984375" style="5" customWidth="1"/>
    <col min="8195" max="8195" width="9.59765625" style="5" customWidth="1"/>
    <col min="8196" max="8197" width="11.5" style="5" customWidth="1"/>
    <col min="8198" max="8198" width="17.69921875" style="5" customWidth="1"/>
    <col min="8199" max="8199" width="11.59765625" style="5" customWidth="1"/>
    <col min="8200" max="8200" width="11.796875" style="5" customWidth="1"/>
    <col min="8201" max="8201" width="11.59765625" style="5" customWidth="1"/>
    <col min="8202" max="8202" width="11.796875" style="5" customWidth="1"/>
    <col min="8203" max="8203" width="13.19921875" style="5" customWidth="1"/>
    <col min="8204" max="8207" width="22.19921875" style="5" customWidth="1"/>
    <col min="8208" max="8208" width="5.09765625" style="5" customWidth="1"/>
    <col min="8209" max="8209" width="2.59765625" style="5" customWidth="1"/>
    <col min="8210" max="8448" width="9.69921875" style="5"/>
    <col min="8449" max="8449" width="1.09765625" style="5" customWidth="1"/>
    <col min="8450" max="8450" width="11.3984375" style="5" customWidth="1"/>
    <col min="8451" max="8451" width="9.59765625" style="5" customWidth="1"/>
    <col min="8452" max="8453" width="11.5" style="5" customWidth="1"/>
    <col min="8454" max="8454" width="17.69921875" style="5" customWidth="1"/>
    <col min="8455" max="8455" width="11.59765625" style="5" customWidth="1"/>
    <col min="8456" max="8456" width="11.796875" style="5" customWidth="1"/>
    <col min="8457" max="8457" width="11.59765625" style="5" customWidth="1"/>
    <col min="8458" max="8458" width="11.796875" style="5" customWidth="1"/>
    <col min="8459" max="8459" width="13.19921875" style="5" customWidth="1"/>
    <col min="8460" max="8463" width="22.19921875" style="5" customWidth="1"/>
    <col min="8464" max="8464" width="5.09765625" style="5" customWidth="1"/>
    <col min="8465" max="8465" width="2.59765625" style="5" customWidth="1"/>
    <col min="8466" max="8704" width="9.69921875" style="5"/>
    <col min="8705" max="8705" width="1.09765625" style="5" customWidth="1"/>
    <col min="8706" max="8706" width="11.3984375" style="5" customWidth="1"/>
    <col min="8707" max="8707" width="9.59765625" style="5" customWidth="1"/>
    <col min="8708" max="8709" width="11.5" style="5" customWidth="1"/>
    <col min="8710" max="8710" width="17.69921875" style="5" customWidth="1"/>
    <col min="8711" max="8711" width="11.59765625" style="5" customWidth="1"/>
    <col min="8712" max="8712" width="11.796875" style="5" customWidth="1"/>
    <col min="8713" max="8713" width="11.59765625" style="5" customWidth="1"/>
    <col min="8714" max="8714" width="11.796875" style="5" customWidth="1"/>
    <col min="8715" max="8715" width="13.19921875" style="5" customWidth="1"/>
    <col min="8716" max="8719" width="22.19921875" style="5" customWidth="1"/>
    <col min="8720" max="8720" width="5.09765625" style="5" customWidth="1"/>
    <col min="8721" max="8721" width="2.59765625" style="5" customWidth="1"/>
    <col min="8722" max="8960" width="9.69921875" style="5"/>
    <col min="8961" max="8961" width="1.09765625" style="5" customWidth="1"/>
    <col min="8962" max="8962" width="11.3984375" style="5" customWidth="1"/>
    <col min="8963" max="8963" width="9.59765625" style="5" customWidth="1"/>
    <col min="8964" max="8965" width="11.5" style="5" customWidth="1"/>
    <col min="8966" max="8966" width="17.69921875" style="5" customWidth="1"/>
    <col min="8967" max="8967" width="11.59765625" style="5" customWidth="1"/>
    <col min="8968" max="8968" width="11.796875" style="5" customWidth="1"/>
    <col min="8969" max="8969" width="11.59765625" style="5" customWidth="1"/>
    <col min="8970" max="8970" width="11.796875" style="5" customWidth="1"/>
    <col min="8971" max="8971" width="13.19921875" style="5" customWidth="1"/>
    <col min="8972" max="8975" width="22.19921875" style="5" customWidth="1"/>
    <col min="8976" max="8976" width="5.09765625" style="5" customWidth="1"/>
    <col min="8977" max="8977" width="2.59765625" style="5" customWidth="1"/>
    <col min="8978" max="9216" width="9.69921875" style="5"/>
    <col min="9217" max="9217" width="1.09765625" style="5" customWidth="1"/>
    <col min="9218" max="9218" width="11.3984375" style="5" customWidth="1"/>
    <col min="9219" max="9219" width="9.59765625" style="5" customWidth="1"/>
    <col min="9220" max="9221" width="11.5" style="5" customWidth="1"/>
    <col min="9222" max="9222" width="17.69921875" style="5" customWidth="1"/>
    <col min="9223" max="9223" width="11.59765625" style="5" customWidth="1"/>
    <col min="9224" max="9224" width="11.796875" style="5" customWidth="1"/>
    <col min="9225" max="9225" width="11.59765625" style="5" customWidth="1"/>
    <col min="9226" max="9226" width="11.796875" style="5" customWidth="1"/>
    <col min="9227" max="9227" width="13.19921875" style="5" customWidth="1"/>
    <col min="9228" max="9231" width="22.19921875" style="5" customWidth="1"/>
    <col min="9232" max="9232" width="5.09765625" style="5" customWidth="1"/>
    <col min="9233" max="9233" width="2.59765625" style="5" customWidth="1"/>
    <col min="9234" max="9472" width="9.69921875" style="5"/>
    <col min="9473" max="9473" width="1.09765625" style="5" customWidth="1"/>
    <col min="9474" max="9474" width="11.3984375" style="5" customWidth="1"/>
    <col min="9475" max="9475" width="9.59765625" style="5" customWidth="1"/>
    <col min="9476" max="9477" width="11.5" style="5" customWidth="1"/>
    <col min="9478" max="9478" width="17.69921875" style="5" customWidth="1"/>
    <col min="9479" max="9479" width="11.59765625" style="5" customWidth="1"/>
    <col min="9480" max="9480" width="11.796875" style="5" customWidth="1"/>
    <col min="9481" max="9481" width="11.59765625" style="5" customWidth="1"/>
    <col min="9482" max="9482" width="11.796875" style="5" customWidth="1"/>
    <col min="9483" max="9483" width="13.19921875" style="5" customWidth="1"/>
    <col min="9484" max="9487" width="22.19921875" style="5" customWidth="1"/>
    <col min="9488" max="9488" width="5.09765625" style="5" customWidth="1"/>
    <col min="9489" max="9489" width="2.59765625" style="5" customWidth="1"/>
    <col min="9490" max="9728" width="9.69921875" style="5"/>
    <col min="9729" max="9729" width="1.09765625" style="5" customWidth="1"/>
    <col min="9730" max="9730" width="11.3984375" style="5" customWidth="1"/>
    <col min="9731" max="9731" width="9.59765625" style="5" customWidth="1"/>
    <col min="9732" max="9733" width="11.5" style="5" customWidth="1"/>
    <col min="9734" max="9734" width="17.69921875" style="5" customWidth="1"/>
    <col min="9735" max="9735" width="11.59765625" style="5" customWidth="1"/>
    <col min="9736" max="9736" width="11.796875" style="5" customWidth="1"/>
    <col min="9737" max="9737" width="11.59765625" style="5" customWidth="1"/>
    <col min="9738" max="9738" width="11.796875" style="5" customWidth="1"/>
    <col min="9739" max="9739" width="13.19921875" style="5" customWidth="1"/>
    <col min="9740" max="9743" width="22.19921875" style="5" customWidth="1"/>
    <col min="9744" max="9744" width="5.09765625" style="5" customWidth="1"/>
    <col min="9745" max="9745" width="2.59765625" style="5" customWidth="1"/>
    <col min="9746" max="9984" width="9.69921875" style="5"/>
    <col min="9985" max="9985" width="1.09765625" style="5" customWidth="1"/>
    <col min="9986" max="9986" width="11.3984375" style="5" customWidth="1"/>
    <col min="9987" max="9987" width="9.59765625" style="5" customWidth="1"/>
    <col min="9988" max="9989" width="11.5" style="5" customWidth="1"/>
    <col min="9990" max="9990" width="17.69921875" style="5" customWidth="1"/>
    <col min="9991" max="9991" width="11.59765625" style="5" customWidth="1"/>
    <col min="9992" max="9992" width="11.796875" style="5" customWidth="1"/>
    <col min="9993" max="9993" width="11.59765625" style="5" customWidth="1"/>
    <col min="9994" max="9994" width="11.796875" style="5" customWidth="1"/>
    <col min="9995" max="9995" width="13.19921875" style="5" customWidth="1"/>
    <col min="9996" max="9999" width="22.19921875" style="5" customWidth="1"/>
    <col min="10000" max="10000" width="5.09765625" style="5" customWidth="1"/>
    <col min="10001" max="10001" width="2.59765625" style="5" customWidth="1"/>
    <col min="10002" max="10240" width="9.69921875" style="5"/>
    <col min="10241" max="10241" width="1.09765625" style="5" customWidth="1"/>
    <col min="10242" max="10242" width="11.3984375" style="5" customWidth="1"/>
    <col min="10243" max="10243" width="9.59765625" style="5" customWidth="1"/>
    <col min="10244" max="10245" width="11.5" style="5" customWidth="1"/>
    <col min="10246" max="10246" width="17.69921875" style="5" customWidth="1"/>
    <col min="10247" max="10247" width="11.59765625" style="5" customWidth="1"/>
    <col min="10248" max="10248" width="11.796875" style="5" customWidth="1"/>
    <col min="10249" max="10249" width="11.59765625" style="5" customWidth="1"/>
    <col min="10250" max="10250" width="11.796875" style="5" customWidth="1"/>
    <col min="10251" max="10251" width="13.19921875" style="5" customWidth="1"/>
    <col min="10252" max="10255" width="22.19921875" style="5" customWidth="1"/>
    <col min="10256" max="10256" width="5.09765625" style="5" customWidth="1"/>
    <col min="10257" max="10257" width="2.59765625" style="5" customWidth="1"/>
    <col min="10258" max="10496" width="9.69921875" style="5"/>
    <col min="10497" max="10497" width="1.09765625" style="5" customWidth="1"/>
    <col min="10498" max="10498" width="11.3984375" style="5" customWidth="1"/>
    <col min="10499" max="10499" width="9.59765625" style="5" customWidth="1"/>
    <col min="10500" max="10501" width="11.5" style="5" customWidth="1"/>
    <col min="10502" max="10502" width="17.69921875" style="5" customWidth="1"/>
    <col min="10503" max="10503" width="11.59765625" style="5" customWidth="1"/>
    <col min="10504" max="10504" width="11.796875" style="5" customWidth="1"/>
    <col min="10505" max="10505" width="11.59765625" style="5" customWidth="1"/>
    <col min="10506" max="10506" width="11.796875" style="5" customWidth="1"/>
    <col min="10507" max="10507" width="13.19921875" style="5" customWidth="1"/>
    <col min="10508" max="10511" width="22.19921875" style="5" customWidth="1"/>
    <col min="10512" max="10512" width="5.09765625" style="5" customWidth="1"/>
    <col min="10513" max="10513" width="2.59765625" style="5" customWidth="1"/>
    <col min="10514" max="10752" width="9.69921875" style="5"/>
    <col min="10753" max="10753" width="1.09765625" style="5" customWidth="1"/>
    <col min="10754" max="10754" width="11.3984375" style="5" customWidth="1"/>
    <col min="10755" max="10755" width="9.59765625" style="5" customWidth="1"/>
    <col min="10756" max="10757" width="11.5" style="5" customWidth="1"/>
    <col min="10758" max="10758" width="17.69921875" style="5" customWidth="1"/>
    <col min="10759" max="10759" width="11.59765625" style="5" customWidth="1"/>
    <col min="10760" max="10760" width="11.796875" style="5" customWidth="1"/>
    <col min="10761" max="10761" width="11.59765625" style="5" customWidth="1"/>
    <col min="10762" max="10762" width="11.796875" style="5" customWidth="1"/>
    <col min="10763" max="10763" width="13.19921875" style="5" customWidth="1"/>
    <col min="10764" max="10767" width="22.19921875" style="5" customWidth="1"/>
    <col min="10768" max="10768" width="5.09765625" style="5" customWidth="1"/>
    <col min="10769" max="10769" width="2.59765625" style="5" customWidth="1"/>
    <col min="10770" max="11008" width="9.69921875" style="5"/>
    <col min="11009" max="11009" width="1.09765625" style="5" customWidth="1"/>
    <col min="11010" max="11010" width="11.3984375" style="5" customWidth="1"/>
    <col min="11011" max="11011" width="9.59765625" style="5" customWidth="1"/>
    <col min="11012" max="11013" width="11.5" style="5" customWidth="1"/>
    <col min="11014" max="11014" width="17.69921875" style="5" customWidth="1"/>
    <col min="11015" max="11015" width="11.59765625" style="5" customWidth="1"/>
    <col min="11016" max="11016" width="11.796875" style="5" customWidth="1"/>
    <col min="11017" max="11017" width="11.59765625" style="5" customWidth="1"/>
    <col min="11018" max="11018" width="11.796875" style="5" customWidth="1"/>
    <col min="11019" max="11019" width="13.19921875" style="5" customWidth="1"/>
    <col min="11020" max="11023" width="22.19921875" style="5" customWidth="1"/>
    <col min="11024" max="11024" width="5.09765625" style="5" customWidth="1"/>
    <col min="11025" max="11025" width="2.59765625" style="5" customWidth="1"/>
    <col min="11026" max="11264" width="9.69921875" style="5"/>
    <col min="11265" max="11265" width="1.09765625" style="5" customWidth="1"/>
    <col min="11266" max="11266" width="11.3984375" style="5" customWidth="1"/>
    <col min="11267" max="11267" width="9.59765625" style="5" customWidth="1"/>
    <col min="11268" max="11269" width="11.5" style="5" customWidth="1"/>
    <col min="11270" max="11270" width="17.69921875" style="5" customWidth="1"/>
    <col min="11271" max="11271" width="11.59765625" style="5" customWidth="1"/>
    <col min="11272" max="11272" width="11.796875" style="5" customWidth="1"/>
    <col min="11273" max="11273" width="11.59765625" style="5" customWidth="1"/>
    <col min="11274" max="11274" width="11.796875" style="5" customWidth="1"/>
    <col min="11275" max="11275" width="13.19921875" style="5" customWidth="1"/>
    <col min="11276" max="11279" width="22.19921875" style="5" customWidth="1"/>
    <col min="11280" max="11280" width="5.09765625" style="5" customWidth="1"/>
    <col min="11281" max="11281" width="2.59765625" style="5" customWidth="1"/>
    <col min="11282" max="11520" width="9.69921875" style="5"/>
    <col min="11521" max="11521" width="1.09765625" style="5" customWidth="1"/>
    <col min="11522" max="11522" width="11.3984375" style="5" customWidth="1"/>
    <col min="11523" max="11523" width="9.59765625" style="5" customWidth="1"/>
    <col min="11524" max="11525" width="11.5" style="5" customWidth="1"/>
    <col min="11526" max="11526" width="17.69921875" style="5" customWidth="1"/>
    <col min="11527" max="11527" width="11.59765625" style="5" customWidth="1"/>
    <col min="11528" max="11528" width="11.796875" style="5" customWidth="1"/>
    <col min="11529" max="11529" width="11.59765625" style="5" customWidth="1"/>
    <col min="11530" max="11530" width="11.796875" style="5" customWidth="1"/>
    <col min="11531" max="11531" width="13.19921875" style="5" customWidth="1"/>
    <col min="11532" max="11535" width="22.19921875" style="5" customWidth="1"/>
    <col min="11536" max="11536" width="5.09765625" style="5" customWidth="1"/>
    <col min="11537" max="11537" width="2.59765625" style="5" customWidth="1"/>
    <col min="11538" max="11776" width="9.69921875" style="5"/>
    <col min="11777" max="11777" width="1.09765625" style="5" customWidth="1"/>
    <col min="11778" max="11778" width="11.3984375" style="5" customWidth="1"/>
    <col min="11779" max="11779" width="9.59765625" style="5" customWidth="1"/>
    <col min="11780" max="11781" width="11.5" style="5" customWidth="1"/>
    <col min="11782" max="11782" width="17.69921875" style="5" customWidth="1"/>
    <col min="11783" max="11783" width="11.59765625" style="5" customWidth="1"/>
    <col min="11784" max="11784" width="11.796875" style="5" customWidth="1"/>
    <col min="11785" max="11785" width="11.59765625" style="5" customWidth="1"/>
    <col min="11786" max="11786" width="11.796875" style="5" customWidth="1"/>
    <col min="11787" max="11787" width="13.19921875" style="5" customWidth="1"/>
    <col min="11788" max="11791" width="22.19921875" style="5" customWidth="1"/>
    <col min="11792" max="11792" width="5.09765625" style="5" customWidth="1"/>
    <col min="11793" max="11793" width="2.59765625" style="5" customWidth="1"/>
    <col min="11794" max="12032" width="9.69921875" style="5"/>
    <col min="12033" max="12033" width="1.09765625" style="5" customWidth="1"/>
    <col min="12034" max="12034" width="11.3984375" style="5" customWidth="1"/>
    <col min="12035" max="12035" width="9.59765625" style="5" customWidth="1"/>
    <col min="12036" max="12037" width="11.5" style="5" customWidth="1"/>
    <col min="12038" max="12038" width="17.69921875" style="5" customWidth="1"/>
    <col min="12039" max="12039" width="11.59765625" style="5" customWidth="1"/>
    <col min="12040" max="12040" width="11.796875" style="5" customWidth="1"/>
    <col min="12041" max="12041" width="11.59765625" style="5" customWidth="1"/>
    <col min="12042" max="12042" width="11.796875" style="5" customWidth="1"/>
    <col min="12043" max="12043" width="13.19921875" style="5" customWidth="1"/>
    <col min="12044" max="12047" width="22.19921875" style="5" customWidth="1"/>
    <col min="12048" max="12048" width="5.09765625" style="5" customWidth="1"/>
    <col min="12049" max="12049" width="2.59765625" style="5" customWidth="1"/>
    <col min="12050" max="12288" width="9.69921875" style="5"/>
    <col min="12289" max="12289" width="1.09765625" style="5" customWidth="1"/>
    <col min="12290" max="12290" width="11.3984375" style="5" customWidth="1"/>
    <col min="12291" max="12291" width="9.59765625" style="5" customWidth="1"/>
    <col min="12292" max="12293" width="11.5" style="5" customWidth="1"/>
    <col min="12294" max="12294" width="17.69921875" style="5" customWidth="1"/>
    <col min="12295" max="12295" width="11.59765625" style="5" customWidth="1"/>
    <col min="12296" max="12296" width="11.796875" style="5" customWidth="1"/>
    <col min="12297" max="12297" width="11.59765625" style="5" customWidth="1"/>
    <col min="12298" max="12298" width="11.796875" style="5" customWidth="1"/>
    <col min="12299" max="12299" width="13.19921875" style="5" customWidth="1"/>
    <col min="12300" max="12303" width="22.19921875" style="5" customWidth="1"/>
    <col min="12304" max="12304" width="5.09765625" style="5" customWidth="1"/>
    <col min="12305" max="12305" width="2.59765625" style="5" customWidth="1"/>
    <col min="12306" max="12544" width="9.69921875" style="5"/>
    <col min="12545" max="12545" width="1.09765625" style="5" customWidth="1"/>
    <col min="12546" max="12546" width="11.3984375" style="5" customWidth="1"/>
    <col min="12547" max="12547" width="9.59765625" style="5" customWidth="1"/>
    <col min="12548" max="12549" width="11.5" style="5" customWidth="1"/>
    <col min="12550" max="12550" width="17.69921875" style="5" customWidth="1"/>
    <col min="12551" max="12551" width="11.59765625" style="5" customWidth="1"/>
    <col min="12552" max="12552" width="11.796875" style="5" customWidth="1"/>
    <col min="12553" max="12553" width="11.59765625" style="5" customWidth="1"/>
    <col min="12554" max="12554" width="11.796875" style="5" customWidth="1"/>
    <col min="12555" max="12555" width="13.19921875" style="5" customWidth="1"/>
    <col min="12556" max="12559" width="22.19921875" style="5" customWidth="1"/>
    <col min="12560" max="12560" width="5.09765625" style="5" customWidth="1"/>
    <col min="12561" max="12561" width="2.59765625" style="5" customWidth="1"/>
    <col min="12562" max="12800" width="9.69921875" style="5"/>
    <col min="12801" max="12801" width="1.09765625" style="5" customWidth="1"/>
    <col min="12802" max="12802" width="11.3984375" style="5" customWidth="1"/>
    <col min="12803" max="12803" width="9.59765625" style="5" customWidth="1"/>
    <col min="12804" max="12805" width="11.5" style="5" customWidth="1"/>
    <col min="12806" max="12806" width="17.69921875" style="5" customWidth="1"/>
    <col min="12807" max="12807" width="11.59765625" style="5" customWidth="1"/>
    <col min="12808" max="12808" width="11.796875" style="5" customWidth="1"/>
    <col min="12809" max="12809" width="11.59765625" style="5" customWidth="1"/>
    <col min="12810" max="12810" width="11.796875" style="5" customWidth="1"/>
    <col min="12811" max="12811" width="13.19921875" style="5" customWidth="1"/>
    <col min="12812" max="12815" width="22.19921875" style="5" customWidth="1"/>
    <col min="12816" max="12816" width="5.09765625" style="5" customWidth="1"/>
    <col min="12817" max="12817" width="2.59765625" style="5" customWidth="1"/>
    <col min="12818" max="13056" width="9.69921875" style="5"/>
    <col min="13057" max="13057" width="1.09765625" style="5" customWidth="1"/>
    <col min="13058" max="13058" width="11.3984375" style="5" customWidth="1"/>
    <col min="13059" max="13059" width="9.59765625" style="5" customWidth="1"/>
    <col min="13060" max="13061" width="11.5" style="5" customWidth="1"/>
    <col min="13062" max="13062" width="17.69921875" style="5" customWidth="1"/>
    <col min="13063" max="13063" width="11.59765625" style="5" customWidth="1"/>
    <col min="13064" max="13064" width="11.796875" style="5" customWidth="1"/>
    <col min="13065" max="13065" width="11.59765625" style="5" customWidth="1"/>
    <col min="13066" max="13066" width="11.796875" style="5" customWidth="1"/>
    <col min="13067" max="13067" width="13.19921875" style="5" customWidth="1"/>
    <col min="13068" max="13071" width="22.19921875" style="5" customWidth="1"/>
    <col min="13072" max="13072" width="5.09765625" style="5" customWidth="1"/>
    <col min="13073" max="13073" width="2.59765625" style="5" customWidth="1"/>
    <col min="13074" max="13312" width="9.69921875" style="5"/>
    <col min="13313" max="13313" width="1.09765625" style="5" customWidth="1"/>
    <col min="13314" max="13314" width="11.3984375" style="5" customWidth="1"/>
    <col min="13315" max="13315" width="9.59765625" style="5" customWidth="1"/>
    <col min="13316" max="13317" width="11.5" style="5" customWidth="1"/>
    <col min="13318" max="13318" width="17.69921875" style="5" customWidth="1"/>
    <col min="13319" max="13319" width="11.59765625" style="5" customWidth="1"/>
    <col min="13320" max="13320" width="11.796875" style="5" customWidth="1"/>
    <col min="13321" max="13321" width="11.59765625" style="5" customWidth="1"/>
    <col min="13322" max="13322" width="11.796875" style="5" customWidth="1"/>
    <col min="13323" max="13323" width="13.19921875" style="5" customWidth="1"/>
    <col min="13324" max="13327" width="22.19921875" style="5" customWidth="1"/>
    <col min="13328" max="13328" width="5.09765625" style="5" customWidth="1"/>
    <col min="13329" max="13329" width="2.59765625" style="5" customWidth="1"/>
    <col min="13330" max="13568" width="9.69921875" style="5"/>
    <col min="13569" max="13569" width="1.09765625" style="5" customWidth="1"/>
    <col min="13570" max="13570" width="11.3984375" style="5" customWidth="1"/>
    <col min="13571" max="13571" width="9.59765625" style="5" customWidth="1"/>
    <col min="13572" max="13573" width="11.5" style="5" customWidth="1"/>
    <col min="13574" max="13574" width="17.69921875" style="5" customWidth="1"/>
    <col min="13575" max="13575" width="11.59765625" style="5" customWidth="1"/>
    <col min="13576" max="13576" width="11.796875" style="5" customWidth="1"/>
    <col min="13577" max="13577" width="11.59765625" style="5" customWidth="1"/>
    <col min="13578" max="13578" width="11.796875" style="5" customWidth="1"/>
    <col min="13579" max="13579" width="13.19921875" style="5" customWidth="1"/>
    <col min="13580" max="13583" width="22.19921875" style="5" customWidth="1"/>
    <col min="13584" max="13584" width="5.09765625" style="5" customWidth="1"/>
    <col min="13585" max="13585" width="2.59765625" style="5" customWidth="1"/>
    <col min="13586" max="13824" width="9.69921875" style="5"/>
    <col min="13825" max="13825" width="1.09765625" style="5" customWidth="1"/>
    <col min="13826" max="13826" width="11.3984375" style="5" customWidth="1"/>
    <col min="13827" max="13827" width="9.59765625" style="5" customWidth="1"/>
    <col min="13828" max="13829" width="11.5" style="5" customWidth="1"/>
    <col min="13830" max="13830" width="17.69921875" style="5" customWidth="1"/>
    <col min="13831" max="13831" width="11.59765625" style="5" customWidth="1"/>
    <col min="13832" max="13832" width="11.796875" style="5" customWidth="1"/>
    <col min="13833" max="13833" width="11.59765625" style="5" customWidth="1"/>
    <col min="13834" max="13834" width="11.796875" style="5" customWidth="1"/>
    <col min="13835" max="13835" width="13.19921875" style="5" customWidth="1"/>
    <col min="13836" max="13839" width="22.19921875" style="5" customWidth="1"/>
    <col min="13840" max="13840" width="5.09765625" style="5" customWidth="1"/>
    <col min="13841" max="13841" width="2.59765625" style="5" customWidth="1"/>
    <col min="13842" max="14080" width="9.69921875" style="5"/>
    <col min="14081" max="14081" width="1.09765625" style="5" customWidth="1"/>
    <col min="14082" max="14082" width="11.3984375" style="5" customWidth="1"/>
    <col min="14083" max="14083" width="9.59765625" style="5" customWidth="1"/>
    <col min="14084" max="14085" width="11.5" style="5" customWidth="1"/>
    <col min="14086" max="14086" width="17.69921875" style="5" customWidth="1"/>
    <col min="14087" max="14087" width="11.59765625" style="5" customWidth="1"/>
    <col min="14088" max="14088" width="11.796875" style="5" customWidth="1"/>
    <col min="14089" max="14089" width="11.59765625" style="5" customWidth="1"/>
    <col min="14090" max="14090" width="11.796875" style="5" customWidth="1"/>
    <col min="14091" max="14091" width="13.19921875" style="5" customWidth="1"/>
    <col min="14092" max="14095" width="22.19921875" style="5" customWidth="1"/>
    <col min="14096" max="14096" width="5.09765625" style="5" customWidth="1"/>
    <col min="14097" max="14097" width="2.59765625" style="5" customWidth="1"/>
    <col min="14098" max="14336" width="9.69921875" style="5"/>
    <col min="14337" max="14337" width="1.09765625" style="5" customWidth="1"/>
    <col min="14338" max="14338" width="11.3984375" style="5" customWidth="1"/>
    <col min="14339" max="14339" width="9.59765625" style="5" customWidth="1"/>
    <col min="14340" max="14341" width="11.5" style="5" customWidth="1"/>
    <col min="14342" max="14342" width="17.69921875" style="5" customWidth="1"/>
    <col min="14343" max="14343" width="11.59765625" style="5" customWidth="1"/>
    <col min="14344" max="14344" width="11.796875" style="5" customWidth="1"/>
    <col min="14345" max="14345" width="11.59765625" style="5" customWidth="1"/>
    <col min="14346" max="14346" width="11.796875" style="5" customWidth="1"/>
    <col min="14347" max="14347" width="13.19921875" style="5" customWidth="1"/>
    <col min="14348" max="14351" width="22.19921875" style="5" customWidth="1"/>
    <col min="14352" max="14352" width="5.09765625" style="5" customWidth="1"/>
    <col min="14353" max="14353" width="2.59765625" style="5" customWidth="1"/>
    <col min="14354" max="14592" width="9.69921875" style="5"/>
    <col min="14593" max="14593" width="1.09765625" style="5" customWidth="1"/>
    <col min="14594" max="14594" width="11.3984375" style="5" customWidth="1"/>
    <col min="14595" max="14595" width="9.59765625" style="5" customWidth="1"/>
    <col min="14596" max="14597" width="11.5" style="5" customWidth="1"/>
    <col min="14598" max="14598" width="17.69921875" style="5" customWidth="1"/>
    <col min="14599" max="14599" width="11.59765625" style="5" customWidth="1"/>
    <col min="14600" max="14600" width="11.796875" style="5" customWidth="1"/>
    <col min="14601" max="14601" width="11.59765625" style="5" customWidth="1"/>
    <col min="14602" max="14602" width="11.796875" style="5" customWidth="1"/>
    <col min="14603" max="14603" width="13.19921875" style="5" customWidth="1"/>
    <col min="14604" max="14607" width="22.19921875" style="5" customWidth="1"/>
    <col min="14608" max="14608" width="5.09765625" style="5" customWidth="1"/>
    <col min="14609" max="14609" width="2.59765625" style="5" customWidth="1"/>
    <col min="14610" max="14848" width="9.69921875" style="5"/>
    <col min="14849" max="14849" width="1.09765625" style="5" customWidth="1"/>
    <col min="14850" max="14850" width="11.3984375" style="5" customWidth="1"/>
    <col min="14851" max="14851" width="9.59765625" style="5" customWidth="1"/>
    <col min="14852" max="14853" width="11.5" style="5" customWidth="1"/>
    <col min="14854" max="14854" width="17.69921875" style="5" customWidth="1"/>
    <col min="14855" max="14855" width="11.59765625" style="5" customWidth="1"/>
    <col min="14856" max="14856" width="11.796875" style="5" customWidth="1"/>
    <col min="14857" max="14857" width="11.59765625" style="5" customWidth="1"/>
    <col min="14858" max="14858" width="11.796875" style="5" customWidth="1"/>
    <col min="14859" max="14859" width="13.19921875" style="5" customWidth="1"/>
    <col min="14860" max="14863" width="22.19921875" style="5" customWidth="1"/>
    <col min="14864" max="14864" width="5.09765625" style="5" customWidth="1"/>
    <col min="14865" max="14865" width="2.59765625" style="5" customWidth="1"/>
    <col min="14866" max="15104" width="9.69921875" style="5"/>
    <col min="15105" max="15105" width="1.09765625" style="5" customWidth="1"/>
    <col min="15106" max="15106" width="11.3984375" style="5" customWidth="1"/>
    <col min="15107" max="15107" width="9.59765625" style="5" customWidth="1"/>
    <col min="15108" max="15109" width="11.5" style="5" customWidth="1"/>
    <col min="15110" max="15110" width="17.69921875" style="5" customWidth="1"/>
    <col min="15111" max="15111" width="11.59765625" style="5" customWidth="1"/>
    <col min="15112" max="15112" width="11.796875" style="5" customWidth="1"/>
    <col min="15113" max="15113" width="11.59765625" style="5" customWidth="1"/>
    <col min="15114" max="15114" width="11.796875" style="5" customWidth="1"/>
    <col min="15115" max="15115" width="13.19921875" style="5" customWidth="1"/>
    <col min="15116" max="15119" width="22.19921875" style="5" customWidth="1"/>
    <col min="15120" max="15120" width="5.09765625" style="5" customWidth="1"/>
    <col min="15121" max="15121" width="2.59765625" style="5" customWidth="1"/>
    <col min="15122" max="15360" width="9.69921875" style="5"/>
    <col min="15361" max="15361" width="1.09765625" style="5" customWidth="1"/>
    <col min="15362" max="15362" width="11.3984375" style="5" customWidth="1"/>
    <col min="15363" max="15363" width="9.59765625" style="5" customWidth="1"/>
    <col min="15364" max="15365" width="11.5" style="5" customWidth="1"/>
    <col min="15366" max="15366" width="17.69921875" style="5" customWidth="1"/>
    <col min="15367" max="15367" width="11.59765625" style="5" customWidth="1"/>
    <col min="15368" max="15368" width="11.796875" style="5" customWidth="1"/>
    <col min="15369" max="15369" width="11.59765625" style="5" customWidth="1"/>
    <col min="15370" max="15370" width="11.796875" style="5" customWidth="1"/>
    <col min="15371" max="15371" width="13.19921875" style="5" customWidth="1"/>
    <col min="15372" max="15375" width="22.19921875" style="5" customWidth="1"/>
    <col min="15376" max="15376" width="5.09765625" style="5" customWidth="1"/>
    <col min="15377" max="15377" width="2.59765625" style="5" customWidth="1"/>
    <col min="15378" max="15616" width="9.69921875" style="5"/>
    <col min="15617" max="15617" width="1.09765625" style="5" customWidth="1"/>
    <col min="15618" max="15618" width="11.3984375" style="5" customWidth="1"/>
    <col min="15619" max="15619" width="9.59765625" style="5" customWidth="1"/>
    <col min="15620" max="15621" width="11.5" style="5" customWidth="1"/>
    <col min="15622" max="15622" width="17.69921875" style="5" customWidth="1"/>
    <col min="15623" max="15623" width="11.59765625" style="5" customWidth="1"/>
    <col min="15624" max="15624" width="11.796875" style="5" customWidth="1"/>
    <col min="15625" max="15625" width="11.59765625" style="5" customWidth="1"/>
    <col min="15626" max="15626" width="11.796875" style="5" customWidth="1"/>
    <col min="15627" max="15627" width="13.19921875" style="5" customWidth="1"/>
    <col min="15628" max="15631" width="22.19921875" style="5" customWidth="1"/>
    <col min="15632" max="15632" width="5.09765625" style="5" customWidth="1"/>
    <col min="15633" max="15633" width="2.59765625" style="5" customWidth="1"/>
    <col min="15634" max="15872" width="9.69921875" style="5"/>
    <col min="15873" max="15873" width="1.09765625" style="5" customWidth="1"/>
    <col min="15874" max="15874" width="11.3984375" style="5" customWidth="1"/>
    <col min="15875" max="15875" width="9.59765625" style="5" customWidth="1"/>
    <col min="15876" max="15877" width="11.5" style="5" customWidth="1"/>
    <col min="15878" max="15878" width="17.69921875" style="5" customWidth="1"/>
    <col min="15879" max="15879" width="11.59765625" style="5" customWidth="1"/>
    <col min="15880" max="15880" width="11.796875" style="5" customWidth="1"/>
    <col min="15881" max="15881" width="11.59765625" style="5" customWidth="1"/>
    <col min="15882" max="15882" width="11.796875" style="5" customWidth="1"/>
    <col min="15883" max="15883" width="13.19921875" style="5" customWidth="1"/>
    <col min="15884" max="15887" width="22.19921875" style="5" customWidth="1"/>
    <col min="15888" max="15888" width="5.09765625" style="5" customWidth="1"/>
    <col min="15889" max="15889" width="2.59765625" style="5" customWidth="1"/>
    <col min="15890" max="16128" width="9.69921875" style="5"/>
    <col min="16129" max="16129" width="1.09765625" style="5" customWidth="1"/>
    <col min="16130" max="16130" width="11.3984375" style="5" customWidth="1"/>
    <col min="16131" max="16131" width="9.59765625" style="5" customWidth="1"/>
    <col min="16132" max="16133" width="11.5" style="5" customWidth="1"/>
    <col min="16134" max="16134" width="17.69921875" style="5" customWidth="1"/>
    <col min="16135" max="16135" width="11.59765625" style="5" customWidth="1"/>
    <col min="16136" max="16136" width="11.796875" style="5" customWidth="1"/>
    <col min="16137" max="16137" width="11.59765625" style="5" customWidth="1"/>
    <col min="16138" max="16138" width="11.796875" style="5" customWidth="1"/>
    <col min="16139" max="16139" width="13.19921875" style="5" customWidth="1"/>
    <col min="16140" max="16143" width="22.19921875" style="5" customWidth="1"/>
    <col min="16144" max="16144" width="5.09765625" style="5" customWidth="1"/>
    <col min="16145" max="16145" width="2.59765625" style="5" customWidth="1"/>
    <col min="16146" max="16384" width="9.69921875" style="5"/>
  </cols>
  <sheetData>
    <row r="1" spans="2:17" ht="24" customHeight="1" thickBot="1">
      <c r="B1" s="31" t="s">
        <v>121</v>
      </c>
      <c r="C1" s="2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6" t="s">
        <v>113</v>
      </c>
      <c r="P1" s="4"/>
    </row>
    <row r="2" spans="2:17" ht="20.100000000000001" customHeight="1">
      <c r="B2" s="6"/>
      <c r="C2" s="7"/>
      <c r="D2" s="177" t="s">
        <v>122</v>
      </c>
      <c r="E2" s="178"/>
      <c r="F2" s="178"/>
      <c r="G2" s="178"/>
      <c r="H2" s="178"/>
      <c r="I2" s="230"/>
      <c r="J2" s="231"/>
      <c r="K2" s="358" t="s">
        <v>106</v>
      </c>
      <c r="L2" s="359"/>
      <c r="M2" s="359"/>
      <c r="N2" s="359"/>
      <c r="O2" s="360"/>
      <c r="P2" s="141" t="s">
        <v>3</v>
      </c>
      <c r="Q2" s="8"/>
    </row>
    <row r="3" spans="2:17" ht="20.100000000000001" customHeight="1">
      <c r="B3" s="8"/>
      <c r="C3" s="9"/>
      <c r="D3" s="233" t="s">
        <v>90</v>
      </c>
      <c r="E3" s="239" t="s">
        <v>123</v>
      </c>
      <c r="F3" s="361"/>
      <c r="G3" s="362"/>
      <c r="H3" s="362"/>
      <c r="I3" s="239" t="s">
        <v>93</v>
      </c>
      <c r="J3" s="363"/>
      <c r="K3" s="364"/>
      <c r="L3" s="365"/>
      <c r="M3" s="365"/>
      <c r="N3" s="365"/>
      <c r="O3" s="242"/>
      <c r="P3" s="142"/>
      <c r="Q3" s="8"/>
    </row>
    <row r="4" spans="2:17" ht="20.100000000000001" customHeight="1">
      <c r="B4" s="10" t="s">
        <v>5</v>
      </c>
      <c r="C4" s="9" t="s">
        <v>6</v>
      </c>
      <c r="D4" s="240"/>
      <c r="E4" s="366"/>
      <c r="F4" s="367"/>
      <c r="G4" s="368" t="s">
        <v>101</v>
      </c>
      <c r="H4" s="369"/>
      <c r="I4" s="241"/>
      <c r="J4" s="370"/>
      <c r="K4" s="371" t="s">
        <v>107</v>
      </c>
      <c r="L4" s="372" t="s">
        <v>15</v>
      </c>
      <c r="M4" s="372" t="s">
        <v>108</v>
      </c>
      <c r="N4" s="372" t="s">
        <v>124</v>
      </c>
      <c r="O4" s="372" t="s">
        <v>125</v>
      </c>
      <c r="P4" s="142"/>
      <c r="Q4" s="8"/>
    </row>
    <row r="5" spans="2:17" ht="20.100000000000001" customHeight="1">
      <c r="B5" s="8"/>
      <c r="C5" s="9"/>
      <c r="D5" s="187" t="s">
        <v>11</v>
      </c>
      <c r="E5" s="187" t="s">
        <v>102</v>
      </c>
      <c r="F5" s="187" t="s">
        <v>15</v>
      </c>
      <c r="G5" s="187" t="s">
        <v>102</v>
      </c>
      <c r="H5" s="187" t="s">
        <v>126</v>
      </c>
      <c r="I5" s="187" t="s">
        <v>104</v>
      </c>
      <c r="J5" s="188" t="s">
        <v>126</v>
      </c>
      <c r="K5" s="373"/>
      <c r="L5" s="374"/>
      <c r="M5" s="374"/>
      <c r="N5" s="375"/>
      <c r="O5" s="374"/>
      <c r="P5" s="142"/>
      <c r="Q5" s="8"/>
    </row>
    <row r="6" spans="2:17" ht="20.100000000000001" customHeight="1">
      <c r="B6" s="13"/>
      <c r="C6" s="14"/>
      <c r="D6" s="190" t="s">
        <v>16</v>
      </c>
      <c r="E6" s="190" t="s">
        <v>16</v>
      </c>
      <c r="F6" s="190" t="s">
        <v>18</v>
      </c>
      <c r="G6" s="190" t="s">
        <v>16</v>
      </c>
      <c r="H6" s="190" t="s">
        <v>18</v>
      </c>
      <c r="I6" s="190" t="s">
        <v>16</v>
      </c>
      <c r="J6" s="191" t="s">
        <v>18</v>
      </c>
      <c r="K6" s="192" t="s">
        <v>16</v>
      </c>
      <c r="L6" s="190" t="s">
        <v>18</v>
      </c>
      <c r="M6" s="190" t="s">
        <v>18</v>
      </c>
      <c r="N6" s="190" t="s">
        <v>18</v>
      </c>
      <c r="O6" s="190" t="s">
        <v>18</v>
      </c>
      <c r="P6" s="142"/>
      <c r="Q6" s="8"/>
    </row>
    <row r="7" spans="2:17" ht="17.100000000000001" customHeight="1">
      <c r="B7" s="10"/>
      <c r="C7" s="9"/>
      <c r="D7" s="76"/>
      <c r="E7" s="76"/>
      <c r="F7" s="76"/>
      <c r="G7" s="76"/>
      <c r="H7" s="76"/>
      <c r="I7" s="76"/>
      <c r="J7" s="193"/>
      <c r="K7" s="194"/>
      <c r="L7" s="76"/>
      <c r="M7" s="76"/>
      <c r="N7" s="76"/>
      <c r="O7" s="76"/>
      <c r="P7" s="142"/>
      <c r="Q7" s="8"/>
    </row>
    <row r="8" spans="2:17" ht="30" customHeight="1">
      <c r="B8" s="107" t="s">
        <v>21</v>
      </c>
      <c r="C8" s="9" t="s">
        <v>22</v>
      </c>
      <c r="D8" s="116">
        <v>754</v>
      </c>
      <c r="E8" s="116">
        <v>75949</v>
      </c>
      <c r="F8" s="116">
        <v>662998365</v>
      </c>
      <c r="G8" s="246">
        <v>2</v>
      </c>
      <c r="H8" s="246">
        <v>132000</v>
      </c>
      <c r="I8" s="116">
        <v>6</v>
      </c>
      <c r="J8" s="351">
        <v>90000</v>
      </c>
      <c r="K8" s="352">
        <v>4076075</v>
      </c>
      <c r="L8" s="116">
        <v>98465791570</v>
      </c>
      <c r="M8" s="116">
        <v>74465627527</v>
      </c>
      <c r="N8" s="116">
        <v>23105471000</v>
      </c>
      <c r="O8" s="116">
        <v>894693043</v>
      </c>
      <c r="P8" s="142"/>
      <c r="Q8" s="8"/>
    </row>
    <row r="9" spans="2:17" ht="30" customHeight="1">
      <c r="B9" s="107" t="s">
        <v>23</v>
      </c>
      <c r="C9" s="9" t="s">
        <v>22</v>
      </c>
      <c r="D9" s="79">
        <v>377</v>
      </c>
      <c r="E9" s="79">
        <v>38405</v>
      </c>
      <c r="F9" s="79">
        <v>335016815</v>
      </c>
      <c r="G9" s="79">
        <v>1</v>
      </c>
      <c r="H9" s="79">
        <v>66000</v>
      </c>
      <c r="I9" s="253">
        <v>3</v>
      </c>
      <c r="J9" s="195">
        <v>45000</v>
      </c>
      <c r="K9" s="196">
        <v>2058721</v>
      </c>
      <c r="L9" s="79">
        <v>49755165443</v>
      </c>
      <c r="M9" s="79">
        <v>37612764866</v>
      </c>
      <c r="N9" s="79">
        <v>11689008486</v>
      </c>
      <c r="O9" s="79">
        <v>453392091</v>
      </c>
      <c r="P9" s="142"/>
      <c r="Q9" s="8"/>
    </row>
    <row r="10" spans="2:17" ht="30" customHeight="1">
      <c r="B10" s="107" t="s">
        <v>24</v>
      </c>
      <c r="C10" s="9" t="s">
        <v>22</v>
      </c>
      <c r="D10" s="79">
        <f t="shared" ref="D10:N10" si="0">SUM(D11:D12)</f>
        <v>227</v>
      </c>
      <c r="E10" s="79">
        <f t="shared" si="0"/>
        <v>37987</v>
      </c>
      <c r="F10" s="79">
        <f t="shared" si="0"/>
        <v>338629324</v>
      </c>
      <c r="G10" s="79">
        <f>SUM(G11:G12)</f>
        <v>3</v>
      </c>
      <c r="H10" s="79">
        <f>SUM(H11:H12)</f>
        <v>439392</v>
      </c>
      <c r="I10" s="253">
        <f t="shared" si="0"/>
        <v>0</v>
      </c>
      <c r="J10" s="195">
        <f t="shared" si="0"/>
        <v>0</v>
      </c>
      <c r="K10" s="196">
        <f t="shared" si="0"/>
        <v>1968640</v>
      </c>
      <c r="L10" s="79">
        <f t="shared" si="0"/>
        <v>48791432882</v>
      </c>
      <c r="M10" s="79">
        <f t="shared" si="0"/>
        <v>36860442927</v>
      </c>
      <c r="N10" s="79">
        <f t="shared" si="0"/>
        <v>11532519002</v>
      </c>
      <c r="O10" s="79">
        <f>SUM(O11:O12)</f>
        <v>398470953</v>
      </c>
      <c r="P10" s="142"/>
      <c r="Q10" s="8"/>
    </row>
    <row r="11" spans="2:17" ht="30" customHeight="1">
      <c r="B11" s="10" t="s">
        <v>115</v>
      </c>
      <c r="C11" s="9" t="s">
        <v>26</v>
      </c>
      <c r="D11" s="79">
        <f t="shared" ref="D11:N11" si="1">SUM(D13:D32)</f>
        <v>227</v>
      </c>
      <c r="E11" s="79">
        <f t="shared" si="1"/>
        <v>37114</v>
      </c>
      <c r="F11" s="79">
        <f t="shared" si="1"/>
        <v>330986721</v>
      </c>
      <c r="G11" s="79">
        <f>SUM(G13:G32)</f>
        <v>3</v>
      </c>
      <c r="H11" s="79">
        <f>SUM(H13:H32)</f>
        <v>439392</v>
      </c>
      <c r="I11" s="253">
        <f t="shared" si="1"/>
        <v>0</v>
      </c>
      <c r="J11" s="195">
        <f t="shared" si="1"/>
        <v>0</v>
      </c>
      <c r="K11" s="196">
        <f t="shared" si="1"/>
        <v>1930328</v>
      </c>
      <c r="L11" s="79">
        <f t="shared" si="1"/>
        <v>47835903738</v>
      </c>
      <c r="M11" s="79">
        <f t="shared" si="1"/>
        <v>36159796607</v>
      </c>
      <c r="N11" s="79">
        <f t="shared" si="1"/>
        <v>11286473842</v>
      </c>
      <c r="O11" s="79">
        <f>SUM(O13:O32)</f>
        <v>389633289</v>
      </c>
      <c r="P11" s="142"/>
      <c r="Q11" s="8"/>
    </row>
    <row r="12" spans="2:17" ht="30" customHeight="1">
      <c r="B12" s="16" t="s">
        <v>27</v>
      </c>
      <c r="C12" s="14" t="s">
        <v>26</v>
      </c>
      <c r="D12" s="81">
        <f t="shared" ref="D12:N12" si="2">SUM(D33:D35)</f>
        <v>0</v>
      </c>
      <c r="E12" s="136">
        <f t="shared" si="2"/>
        <v>873</v>
      </c>
      <c r="F12" s="136">
        <f t="shared" si="2"/>
        <v>7642603</v>
      </c>
      <c r="G12" s="136">
        <f>SUM(G33:G35)</f>
        <v>0</v>
      </c>
      <c r="H12" s="136">
        <f>SUM(H33:H35)</f>
        <v>0</v>
      </c>
      <c r="I12" s="81">
        <f t="shared" si="2"/>
        <v>0</v>
      </c>
      <c r="J12" s="251">
        <f t="shared" si="2"/>
        <v>0</v>
      </c>
      <c r="K12" s="198">
        <f t="shared" si="2"/>
        <v>38312</v>
      </c>
      <c r="L12" s="136">
        <f t="shared" si="2"/>
        <v>955529144</v>
      </c>
      <c r="M12" s="136">
        <f>SUM(M33:M35)</f>
        <v>700646320</v>
      </c>
      <c r="N12" s="136">
        <f t="shared" si="2"/>
        <v>246045160</v>
      </c>
      <c r="O12" s="136">
        <f>SUM(O33:O35)</f>
        <v>8837664</v>
      </c>
      <c r="P12" s="143"/>
      <c r="Q12" s="8"/>
    </row>
    <row r="13" spans="2:17" ht="30" customHeight="1">
      <c r="B13" s="20">
        <v>41001</v>
      </c>
      <c r="C13" s="21" t="s">
        <v>28</v>
      </c>
      <c r="D13" s="202">
        <v>-2</v>
      </c>
      <c r="E13" s="87">
        <v>10226</v>
      </c>
      <c r="F13" s="87">
        <v>87336088</v>
      </c>
      <c r="G13" s="87">
        <v>0</v>
      </c>
      <c r="H13" s="87">
        <v>0</v>
      </c>
      <c r="I13" s="87">
        <v>0</v>
      </c>
      <c r="J13" s="200">
        <v>0</v>
      </c>
      <c r="K13" s="376">
        <f>SUM('９表６'!M13+'９表７'!D13+'９表７'!E13+'９表７'!I13)</f>
        <v>507102</v>
      </c>
      <c r="L13" s="377">
        <f>SUM('９表６'!O13+'９表７'!F13+'９表７'!J13)</f>
        <v>12257669641</v>
      </c>
      <c r="M13" s="87">
        <v>9255550400</v>
      </c>
      <c r="N13" s="87">
        <v>2894032296</v>
      </c>
      <c r="O13" s="87">
        <v>108086945</v>
      </c>
      <c r="P13" s="22" t="s">
        <v>29</v>
      </c>
      <c r="Q13" s="8"/>
    </row>
    <row r="14" spans="2:17" ht="30" customHeight="1">
      <c r="B14" s="8">
        <v>41002</v>
      </c>
      <c r="C14" s="23" t="s">
        <v>30</v>
      </c>
      <c r="D14" s="202">
        <v>3</v>
      </c>
      <c r="E14" s="88">
        <v>4904</v>
      </c>
      <c r="F14" s="88">
        <v>36994484</v>
      </c>
      <c r="G14" s="88">
        <v>1</v>
      </c>
      <c r="H14" s="88">
        <v>58600</v>
      </c>
      <c r="I14" s="88">
        <v>0</v>
      </c>
      <c r="J14" s="193">
        <v>0</v>
      </c>
      <c r="K14" s="378">
        <f>SUM('９表６'!M14+'９表７'!D14+'９表７'!E14+'９表７'!I14)</f>
        <v>290446</v>
      </c>
      <c r="L14" s="379">
        <f>SUM('９表６'!O14+'９表７'!F14+'９表７'!J14)</f>
        <v>7193470270</v>
      </c>
      <c r="M14" s="88">
        <v>5425732980</v>
      </c>
      <c r="N14" s="88">
        <v>1712647857</v>
      </c>
      <c r="O14" s="88">
        <v>55089433</v>
      </c>
      <c r="P14" s="22" t="s">
        <v>31</v>
      </c>
      <c r="Q14" s="8"/>
    </row>
    <row r="15" spans="2:17" ht="30" customHeight="1">
      <c r="B15" s="8">
        <v>41003</v>
      </c>
      <c r="C15" s="23" t="s">
        <v>32</v>
      </c>
      <c r="D15" s="202">
        <v>44</v>
      </c>
      <c r="E15" s="88">
        <v>3112</v>
      </c>
      <c r="F15" s="88">
        <v>28626846</v>
      </c>
      <c r="G15" s="88">
        <v>0</v>
      </c>
      <c r="H15" s="88">
        <v>0</v>
      </c>
      <c r="I15" s="88">
        <v>0</v>
      </c>
      <c r="J15" s="193">
        <v>0</v>
      </c>
      <c r="K15" s="378">
        <f>SUM('９表６'!M15+'９表７'!D15+'９表７'!E15+'９表７'!I15)</f>
        <v>131842</v>
      </c>
      <c r="L15" s="379">
        <f>SUM('９表６'!O15+'９表７'!F15+'９表７'!J15)</f>
        <v>3361783917</v>
      </c>
      <c r="M15" s="88">
        <v>2549626914</v>
      </c>
      <c r="N15" s="88">
        <v>785098590</v>
      </c>
      <c r="O15" s="88">
        <v>27058413</v>
      </c>
      <c r="P15" s="22" t="s">
        <v>33</v>
      </c>
      <c r="Q15" s="8"/>
    </row>
    <row r="16" spans="2:17" ht="30" customHeight="1">
      <c r="B16" s="8">
        <v>41004</v>
      </c>
      <c r="C16" s="23" t="s">
        <v>34</v>
      </c>
      <c r="D16" s="202">
        <v>10</v>
      </c>
      <c r="E16" s="88">
        <v>659</v>
      </c>
      <c r="F16" s="88">
        <v>7134896</v>
      </c>
      <c r="G16" s="88">
        <v>0</v>
      </c>
      <c r="H16" s="88">
        <v>0</v>
      </c>
      <c r="I16" s="88">
        <v>0</v>
      </c>
      <c r="J16" s="193">
        <v>0</v>
      </c>
      <c r="K16" s="378">
        <f>SUM('９表６'!M16+'９表７'!D16+'９表７'!E16+'９表７'!I16)</f>
        <v>52169</v>
      </c>
      <c r="L16" s="379">
        <f>SUM('９表６'!O16+'９表７'!F16+'９表７'!J16)</f>
        <v>1463168454</v>
      </c>
      <c r="M16" s="88">
        <v>1114808742</v>
      </c>
      <c r="N16" s="88">
        <v>335275115</v>
      </c>
      <c r="O16" s="88">
        <v>13084597</v>
      </c>
      <c r="P16" s="22" t="s">
        <v>35</v>
      </c>
      <c r="Q16" s="8"/>
    </row>
    <row r="17" spans="2:17" ht="30" customHeight="1">
      <c r="B17" s="8">
        <v>41005</v>
      </c>
      <c r="C17" s="23" t="s">
        <v>36</v>
      </c>
      <c r="D17" s="202">
        <v>0</v>
      </c>
      <c r="E17" s="88">
        <v>2227</v>
      </c>
      <c r="F17" s="88">
        <v>32187103</v>
      </c>
      <c r="G17" s="88">
        <v>0</v>
      </c>
      <c r="H17" s="88">
        <v>0</v>
      </c>
      <c r="I17" s="88">
        <v>0</v>
      </c>
      <c r="J17" s="193">
        <v>0</v>
      </c>
      <c r="K17" s="378">
        <f>SUM('９表６'!M17+'９表７'!D17+'９表７'!E17+'９表７'!I17)</f>
        <v>129625</v>
      </c>
      <c r="L17" s="379">
        <f>SUM('９表６'!O17+'９表７'!F17+'９表７'!J17)</f>
        <v>3280546571</v>
      </c>
      <c r="M17" s="88">
        <v>2481669892</v>
      </c>
      <c r="N17" s="88">
        <v>767295678</v>
      </c>
      <c r="O17" s="88">
        <v>31581001</v>
      </c>
      <c r="P17" s="22" t="s">
        <v>37</v>
      </c>
      <c r="Q17" s="8"/>
    </row>
    <row r="18" spans="2:17" ht="30" customHeight="1">
      <c r="B18" s="8">
        <v>41006</v>
      </c>
      <c r="C18" s="23" t="s">
        <v>38</v>
      </c>
      <c r="D18" s="202">
        <v>2</v>
      </c>
      <c r="E18" s="88">
        <v>2298</v>
      </c>
      <c r="F18" s="88">
        <v>18125061</v>
      </c>
      <c r="G18" s="88">
        <v>0</v>
      </c>
      <c r="H18" s="88">
        <v>0</v>
      </c>
      <c r="I18" s="88">
        <v>0</v>
      </c>
      <c r="J18" s="193">
        <v>0</v>
      </c>
      <c r="K18" s="378">
        <f>SUM('９表６'!M18+'９表７'!D18+'９表７'!E18+'９表７'!I18)</f>
        <v>133637</v>
      </c>
      <c r="L18" s="379">
        <f>SUM('９表６'!O18+'９表７'!F18+'９表７'!J18)</f>
        <v>2970733539</v>
      </c>
      <c r="M18" s="88">
        <v>2250335092</v>
      </c>
      <c r="N18" s="88">
        <v>701734853</v>
      </c>
      <c r="O18" s="88">
        <v>18663594</v>
      </c>
      <c r="P18" s="22" t="s">
        <v>39</v>
      </c>
      <c r="Q18" s="8"/>
    </row>
    <row r="19" spans="2:17" ht="30" customHeight="1">
      <c r="B19" s="8">
        <v>41007</v>
      </c>
      <c r="C19" s="23" t="s">
        <v>40</v>
      </c>
      <c r="D19" s="202">
        <v>83</v>
      </c>
      <c r="E19" s="88">
        <v>2084</v>
      </c>
      <c r="F19" s="88">
        <v>17513453</v>
      </c>
      <c r="G19" s="88">
        <v>0</v>
      </c>
      <c r="H19" s="88">
        <v>0</v>
      </c>
      <c r="I19" s="88">
        <v>0</v>
      </c>
      <c r="J19" s="193">
        <v>0</v>
      </c>
      <c r="K19" s="378">
        <f>SUM('９表６'!M19+'９表７'!D19+'９表７'!E19+'９表７'!I19)</f>
        <v>71648</v>
      </c>
      <c r="L19" s="379">
        <f>SUM('９表６'!O19+'９表７'!F19+'９表７'!J19)</f>
        <v>1865769848</v>
      </c>
      <c r="M19" s="88">
        <v>1409421471</v>
      </c>
      <c r="N19" s="88">
        <v>446671960</v>
      </c>
      <c r="O19" s="88">
        <v>9676417</v>
      </c>
      <c r="P19" s="22" t="s">
        <v>41</v>
      </c>
      <c r="Q19" s="8"/>
    </row>
    <row r="20" spans="2:17" ht="30" customHeight="1">
      <c r="B20" s="8">
        <v>41025</v>
      </c>
      <c r="C20" s="23" t="s">
        <v>116</v>
      </c>
      <c r="D20" s="76">
        <v>13</v>
      </c>
      <c r="E20" s="88">
        <v>1817</v>
      </c>
      <c r="F20" s="88">
        <v>16154975</v>
      </c>
      <c r="G20" s="88">
        <v>0</v>
      </c>
      <c r="H20" s="88">
        <v>0</v>
      </c>
      <c r="I20" s="88">
        <v>0</v>
      </c>
      <c r="J20" s="193">
        <v>0</v>
      </c>
      <c r="K20" s="378">
        <f>SUM('９表６'!M20+'９表７'!D20+'９表７'!E20+'９表７'!I20)</f>
        <v>99441</v>
      </c>
      <c r="L20" s="379">
        <f>SUM('９表６'!O20+'９表７'!F20+'９表７'!J20)</f>
        <v>2435507815</v>
      </c>
      <c r="M20" s="88">
        <v>1837634482</v>
      </c>
      <c r="N20" s="88">
        <v>577094945</v>
      </c>
      <c r="O20" s="88">
        <v>20778388</v>
      </c>
      <c r="P20" s="22" t="s">
        <v>43</v>
      </c>
      <c r="Q20" s="8"/>
    </row>
    <row r="21" spans="2:17" ht="30" customHeight="1">
      <c r="B21" s="8">
        <v>41048</v>
      </c>
      <c r="C21" s="23" t="s">
        <v>117</v>
      </c>
      <c r="D21" s="202">
        <v>9</v>
      </c>
      <c r="E21" s="88">
        <v>1258</v>
      </c>
      <c r="F21" s="88">
        <v>9256882</v>
      </c>
      <c r="G21" s="88">
        <v>2</v>
      </c>
      <c r="H21" s="88">
        <v>380792</v>
      </c>
      <c r="I21" s="88">
        <v>0</v>
      </c>
      <c r="J21" s="193">
        <v>0</v>
      </c>
      <c r="K21" s="378">
        <f>SUM('９表６'!M21+'９表７'!D21+'９表７'!E21+'９表７'!I21)</f>
        <v>68570</v>
      </c>
      <c r="L21" s="379">
        <f>SUM('９表６'!O21+'９表７'!F21+'９表７'!J21)</f>
        <v>1642155633</v>
      </c>
      <c r="M21" s="88">
        <v>1233523126</v>
      </c>
      <c r="N21" s="88">
        <v>395264772</v>
      </c>
      <c r="O21" s="88">
        <v>13367735</v>
      </c>
      <c r="P21" s="22" t="s">
        <v>45</v>
      </c>
      <c r="Q21" s="8"/>
    </row>
    <row r="22" spans="2:17" ht="30" customHeight="1">
      <c r="B22" s="8">
        <v>41014</v>
      </c>
      <c r="C22" s="23" t="s">
        <v>118</v>
      </c>
      <c r="D22" s="202">
        <v>0</v>
      </c>
      <c r="E22" s="88">
        <v>1643</v>
      </c>
      <c r="F22" s="88">
        <v>16507466</v>
      </c>
      <c r="G22" s="88">
        <v>0</v>
      </c>
      <c r="H22" s="88">
        <v>0</v>
      </c>
      <c r="I22" s="89">
        <v>0</v>
      </c>
      <c r="J22" s="193">
        <v>0</v>
      </c>
      <c r="K22" s="378">
        <f>SUM('９表６'!M22+'９表７'!D22+'９表７'!E22+'９表７'!I22)</f>
        <v>81343</v>
      </c>
      <c r="L22" s="379">
        <f>SUM('９表６'!O22+'９表７'!F22+'９表７'!J22)</f>
        <v>2066376931</v>
      </c>
      <c r="M22" s="88">
        <v>1566643761</v>
      </c>
      <c r="N22" s="88">
        <v>481615310</v>
      </c>
      <c r="O22" s="88">
        <v>18117860</v>
      </c>
      <c r="P22" s="22" t="s">
        <v>47</v>
      </c>
      <c r="Q22" s="8"/>
    </row>
    <row r="23" spans="2:17" ht="30" customHeight="1">
      <c r="B23" s="8">
        <v>41016</v>
      </c>
      <c r="C23" s="23" t="s">
        <v>119</v>
      </c>
      <c r="D23" s="88">
        <v>24</v>
      </c>
      <c r="E23" s="88">
        <v>648</v>
      </c>
      <c r="F23" s="89">
        <v>5844396</v>
      </c>
      <c r="G23" s="88">
        <v>0</v>
      </c>
      <c r="H23" s="89">
        <v>0</v>
      </c>
      <c r="I23" s="89">
        <v>0</v>
      </c>
      <c r="J23" s="193">
        <v>0</v>
      </c>
      <c r="K23" s="378">
        <f>SUM('９表６'!M23+'９表７'!D23+'９表７'!E23+'９表７'!I23)</f>
        <v>33694</v>
      </c>
      <c r="L23" s="379">
        <f>SUM('９表６'!O23+'９表７'!F23+'９表７'!J23)</f>
        <v>792749757</v>
      </c>
      <c r="M23" s="89">
        <v>598655851</v>
      </c>
      <c r="N23" s="89">
        <v>186696188</v>
      </c>
      <c r="O23" s="89">
        <v>7397718</v>
      </c>
      <c r="P23" s="22" t="s">
        <v>49</v>
      </c>
      <c r="Q23" s="8"/>
    </row>
    <row r="24" spans="2:17" ht="30" customHeight="1">
      <c r="B24" s="8">
        <v>41020</v>
      </c>
      <c r="C24" s="23" t="s">
        <v>50</v>
      </c>
      <c r="D24" s="202">
        <v>2</v>
      </c>
      <c r="E24" s="88">
        <v>897</v>
      </c>
      <c r="F24" s="89">
        <v>8347224</v>
      </c>
      <c r="G24" s="88">
        <v>0</v>
      </c>
      <c r="H24" s="89">
        <v>0</v>
      </c>
      <c r="I24" s="89">
        <v>0</v>
      </c>
      <c r="J24" s="193">
        <v>0</v>
      </c>
      <c r="K24" s="378">
        <f>SUM('９表６'!M24+'９表７'!D24+'９表７'!E24+'９表７'!I24)</f>
        <v>44796</v>
      </c>
      <c r="L24" s="379">
        <f>SUM('９表６'!O24+'９表７'!F24+'９表７'!J24)</f>
        <v>1202815900</v>
      </c>
      <c r="M24" s="89">
        <v>912422310</v>
      </c>
      <c r="N24" s="89">
        <v>279550033</v>
      </c>
      <c r="O24" s="89">
        <v>10843557</v>
      </c>
      <c r="P24" s="22" t="s">
        <v>51</v>
      </c>
      <c r="Q24" s="8"/>
    </row>
    <row r="25" spans="2:17" ht="30" customHeight="1">
      <c r="B25" s="8">
        <v>41024</v>
      </c>
      <c r="C25" s="23" t="s">
        <v>52</v>
      </c>
      <c r="D25" s="202">
        <v>9</v>
      </c>
      <c r="E25" s="88">
        <v>431</v>
      </c>
      <c r="F25" s="89">
        <v>3728795</v>
      </c>
      <c r="G25" s="88">
        <v>0</v>
      </c>
      <c r="H25" s="89">
        <v>0</v>
      </c>
      <c r="I25" s="89">
        <v>0</v>
      </c>
      <c r="J25" s="193">
        <v>0</v>
      </c>
      <c r="K25" s="378">
        <f>SUM('９表６'!M25+'９表７'!D25+'９表７'!E25+'９表７'!I25)</f>
        <v>20902</v>
      </c>
      <c r="L25" s="379">
        <f>SUM('９表６'!O25+'９表７'!F25+'９表７'!J25)</f>
        <v>526623312</v>
      </c>
      <c r="M25" s="89">
        <v>401279695</v>
      </c>
      <c r="N25" s="89">
        <v>121776893</v>
      </c>
      <c r="O25" s="89">
        <v>3566724</v>
      </c>
      <c r="P25" s="22" t="s">
        <v>53</v>
      </c>
      <c r="Q25" s="8"/>
    </row>
    <row r="26" spans="2:17" ht="30" customHeight="1">
      <c r="B26" s="8">
        <v>41021</v>
      </c>
      <c r="C26" s="23" t="s">
        <v>120</v>
      </c>
      <c r="D26" s="202">
        <v>3</v>
      </c>
      <c r="E26" s="88">
        <v>1288</v>
      </c>
      <c r="F26" s="89">
        <v>12168189</v>
      </c>
      <c r="G26" s="88">
        <v>0</v>
      </c>
      <c r="H26" s="89">
        <v>0</v>
      </c>
      <c r="I26" s="89">
        <v>0</v>
      </c>
      <c r="J26" s="193">
        <v>0</v>
      </c>
      <c r="K26" s="378">
        <f>SUM('９表６'!M26+'９表７'!D26+'９表７'!E26+'９表７'!I26)</f>
        <v>70102</v>
      </c>
      <c r="L26" s="379">
        <f>SUM('９表６'!O26+'９表７'!F26+'９表７'!J26)</f>
        <v>1743075508</v>
      </c>
      <c r="M26" s="89">
        <v>1312748095</v>
      </c>
      <c r="N26" s="89">
        <v>414323325</v>
      </c>
      <c r="O26" s="89">
        <v>16004088</v>
      </c>
      <c r="P26" s="22" t="s">
        <v>55</v>
      </c>
      <c r="Q26" s="8"/>
    </row>
    <row r="27" spans="2:17" ht="30" customHeight="1">
      <c r="B27" s="8">
        <v>41035</v>
      </c>
      <c r="C27" s="23" t="s">
        <v>56</v>
      </c>
      <c r="D27" s="202">
        <v>0</v>
      </c>
      <c r="E27" s="88">
        <v>223</v>
      </c>
      <c r="F27" s="89">
        <v>1537633</v>
      </c>
      <c r="G27" s="88">
        <v>0</v>
      </c>
      <c r="H27" s="89">
        <v>0</v>
      </c>
      <c r="I27" s="89">
        <v>0</v>
      </c>
      <c r="J27" s="193">
        <v>0</v>
      </c>
      <c r="K27" s="378">
        <f>SUM('９表６'!M27+'９表７'!D27+'９表７'!E27+'９表７'!I27)</f>
        <v>15895</v>
      </c>
      <c r="L27" s="379">
        <f>SUM('９表６'!O27+'９表７'!F27+'９表７'!J27)</f>
        <v>394522815</v>
      </c>
      <c r="M27" s="89">
        <v>297695258</v>
      </c>
      <c r="N27" s="89">
        <v>93120335</v>
      </c>
      <c r="O27" s="89">
        <v>3707222</v>
      </c>
      <c r="P27" s="22" t="s">
        <v>57</v>
      </c>
      <c r="Q27" s="8"/>
    </row>
    <row r="28" spans="2:17" ht="30" customHeight="1">
      <c r="B28" s="8">
        <v>41038</v>
      </c>
      <c r="C28" s="23" t="s">
        <v>58</v>
      </c>
      <c r="D28" s="202">
        <v>3</v>
      </c>
      <c r="E28" s="88">
        <v>668</v>
      </c>
      <c r="F28" s="89">
        <v>6197092</v>
      </c>
      <c r="G28" s="88">
        <v>0</v>
      </c>
      <c r="H28" s="89">
        <v>0</v>
      </c>
      <c r="I28" s="89">
        <v>0</v>
      </c>
      <c r="J28" s="193">
        <v>0</v>
      </c>
      <c r="K28" s="378">
        <f>SUM('９表６'!M28+'９表７'!D28+'９表７'!E28+'９表７'!I28)</f>
        <v>51690</v>
      </c>
      <c r="L28" s="379">
        <f>SUM('９表６'!O28+'９表７'!F28+'９表７'!J28)</f>
        <v>1315769725</v>
      </c>
      <c r="M28" s="89">
        <v>1000620780</v>
      </c>
      <c r="N28" s="89">
        <v>302714756</v>
      </c>
      <c r="O28" s="89">
        <v>12434189</v>
      </c>
      <c r="P28" s="22" t="s">
        <v>59</v>
      </c>
      <c r="Q28" s="8"/>
    </row>
    <row r="29" spans="2:17" ht="30" customHeight="1">
      <c r="B29" s="8">
        <v>41042</v>
      </c>
      <c r="C29" s="23" t="s">
        <v>60</v>
      </c>
      <c r="D29" s="202">
        <v>3</v>
      </c>
      <c r="E29" s="88">
        <v>177</v>
      </c>
      <c r="F29" s="89">
        <v>1914309</v>
      </c>
      <c r="G29" s="88">
        <v>0</v>
      </c>
      <c r="H29" s="89">
        <v>0</v>
      </c>
      <c r="I29" s="89">
        <v>0</v>
      </c>
      <c r="J29" s="193">
        <v>0</v>
      </c>
      <c r="K29" s="378">
        <f>SUM('９表６'!M29+'９表７'!D29+'９表７'!E29+'９表７'!I29)</f>
        <v>18492</v>
      </c>
      <c r="L29" s="379">
        <f>SUM('９表６'!O29+'９表７'!F29+'９表７'!J29)</f>
        <v>503345062</v>
      </c>
      <c r="M29" s="89">
        <v>382258396</v>
      </c>
      <c r="N29" s="89">
        <v>117899488</v>
      </c>
      <c r="O29" s="89">
        <v>3187178</v>
      </c>
      <c r="P29" s="22" t="s">
        <v>61</v>
      </c>
      <c r="Q29" s="8"/>
    </row>
    <row r="30" spans="2:17" ht="30" customHeight="1">
      <c r="B30" s="8">
        <v>41043</v>
      </c>
      <c r="C30" s="23" t="s">
        <v>62</v>
      </c>
      <c r="D30" s="76">
        <v>0</v>
      </c>
      <c r="E30" s="88">
        <v>539</v>
      </c>
      <c r="F30" s="89">
        <v>4884332</v>
      </c>
      <c r="G30" s="88">
        <v>0</v>
      </c>
      <c r="H30" s="89">
        <v>0</v>
      </c>
      <c r="I30" s="89">
        <v>0</v>
      </c>
      <c r="J30" s="193">
        <v>0</v>
      </c>
      <c r="K30" s="378">
        <f>SUM('９表６'!M30+'９表７'!D30+'９表７'!E30+'９表７'!I30)</f>
        <v>22814</v>
      </c>
      <c r="L30" s="379">
        <f>SUM('９表６'!O30+'９表７'!F30+'９表７'!J30)</f>
        <v>550804086</v>
      </c>
      <c r="M30" s="89">
        <v>415665257</v>
      </c>
      <c r="N30" s="89">
        <v>132137229</v>
      </c>
      <c r="O30" s="89">
        <v>3001600</v>
      </c>
      <c r="P30" s="22" t="s">
        <v>63</v>
      </c>
      <c r="Q30" s="8"/>
    </row>
    <row r="31" spans="2:17" ht="30" customHeight="1">
      <c r="B31" s="8">
        <v>41044</v>
      </c>
      <c r="C31" s="23" t="s">
        <v>64</v>
      </c>
      <c r="D31" s="88">
        <v>13</v>
      </c>
      <c r="E31" s="88">
        <v>1347</v>
      </c>
      <c r="F31" s="88">
        <v>11432267</v>
      </c>
      <c r="G31" s="88">
        <v>0</v>
      </c>
      <c r="H31" s="88">
        <v>0</v>
      </c>
      <c r="I31" s="89">
        <v>0</v>
      </c>
      <c r="J31" s="193">
        <v>0</v>
      </c>
      <c r="K31" s="378">
        <f>SUM('９表６'!M31+'９表７'!D31+'９表７'!E31+'９表７'!I31)</f>
        <v>65006</v>
      </c>
      <c r="L31" s="379">
        <f>SUM('９表６'!O31+'９表７'!F31+'９表７'!J31)</f>
        <v>1650120598</v>
      </c>
      <c r="M31" s="89">
        <v>1243774491</v>
      </c>
      <c r="N31" s="89">
        <v>395199456</v>
      </c>
      <c r="O31" s="89">
        <v>11146651</v>
      </c>
      <c r="P31" s="22" t="s">
        <v>65</v>
      </c>
      <c r="Q31" s="8"/>
    </row>
    <row r="32" spans="2:17" ht="30" customHeight="1">
      <c r="B32" s="24">
        <v>41047</v>
      </c>
      <c r="C32" s="90" t="s">
        <v>66</v>
      </c>
      <c r="D32" s="91">
        <v>8</v>
      </c>
      <c r="E32" s="89">
        <v>668</v>
      </c>
      <c r="F32" s="88">
        <v>5095230</v>
      </c>
      <c r="G32" s="89">
        <v>0</v>
      </c>
      <c r="H32" s="88">
        <v>0</v>
      </c>
      <c r="I32" s="91">
        <v>0</v>
      </c>
      <c r="J32" s="208">
        <v>0</v>
      </c>
      <c r="K32" s="380">
        <f>SUM('９表６'!M32+'９表７'!D32+'９表７'!E32+'９表７'!I32)</f>
        <v>21114</v>
      </c>
      <c r="L32" s="381">
        <f>SUM('９表６'!O32+'９表７'!F32+'９表７'!J32)</f>
        <v>618894356</v>
      </c>
      <c r="M32" s="91">
        <v>469729614</v>
      </c>
      <c r="N32" s="88">
        <v>146324763</v>
      </c>
      <c r="O32" s="88">
        <v>2839979</v>
      </c>
      <c r="P32" s="26" t="s">
        <v>67</v>
      </c>
      <c r="Q32" s="8"/>
    </row>
    <row r="33" spans="2:17" ht="30" customHeight="1">
      <c r="B33" s="8">
        <v>41301</v>
      </c>
      <c r="C33" s="9" t="s">
        <v>68</v>
      </c>
      <c r="D33" s="76">
        <v>0</v>
      </c>
      <c r="E33" s="92">
        <v>58</v>
      </c>
      <c r="F33" s="92">
        <v>386059</v>
      </c>
      <c r="G33" s="92">
        <v>0</v>
      </c>
      <c r="H33" s="92">
        <v>0</v>
      </c>
      <c r="I33" s="88">
        <v>0</v>
      </c>
      <c r="J33" s="211">
        <v>0</v>
      </c>
      <c r="K33" s="382">
        <f>SUM('９表６'!M33+'９表７'!D33+'９表７'!E33+'９表７'!I33)</f>
        <v>5692</v>
      </c>
      <c r="L33" s="383">
        <f>SUM('９表６'!O33+'９表７'!F33+'９表７'!J33)</f>
        <v>180039109</v>
      </c>
      <c r="M33" s="88">
        <v>126523402</v>
      </c>
      <c r="N33" s="92">
        <v>49892169</v>
      </c>
      <c r="O33" s="92">
        <v>3623538</v>
      </c>
      <c r="P33" s="11" t="s">
        <v>69</v>
      </c>
      <c r="Q33" s="8"/>
    </row>
    <row r="34" spans="2:17" ht="30" customHeight="1">
      <c r="B34" s="8">
        <v>41302</v>
      </c>
      <c r="C34" s="23" t="s">
        <v>70</v>
      </c>
      <c r="D34" s="202">
        <v>0</v>
      </c>
      <c r="E34" s="88">
        <v>125</v>
      </c>
      <c r="F34" s="88">
        <v>1034562</v>
      </c>
      <c r="G34" s="88">
        <v>0</v>
      </c>
      <c r="H34" s="88">
        <v>0</v>
      </c>
      <c r="I34" s="88">
        <v>0</v>
      </c>
      <c r="J34" s="193">
        <v>0</v>
      </c>
      <c r="K34" s="378">
        <f>SUM('９表６'!M34+'９表７'!D34+'９表７'!E34+'９表７'!I34)</f>
        <v>3923</v>
      </c>
      <c r="L34" s="379">
        <f>SUM('９表６'!O34+'９表７'!F34+'９表７'!J34)</f>
        <v>84737320</v>
      </c>
      <c r="M34" s="88">
        <v>60494447</v>
      </c>
      <c r="N34" s="88">
        <v>23577665</v>
      </c>
      <c r="O34" s="202">
        <v>665208</v>
      </c>
      <c r="P34" s="11" t="s">
        <v>71</v>
      </c>
      <c r="Q34" s="8"/>
    </row>
    <row r="35" spans="2:17" ht="30" customHeight="1" thickBot="1">
      <c r="B35" s="28">
        <v>41303</v>
      </c>
      <c r="C35" s="64" t="s">
        <v>72</v>
      </c>
      <c r="D35" s="93">
        <v>0</v>
      </c>
      <c r="E35" s="93">
        <v>690</v>
      </c>
      <c r="F35" s="93">
        <v>6221982</v>
      </c>
      <c r="G35" s="93">
        <v>0</v>
      </c>
      <c r="H35" s="93">
        <v>0</v>
      </c>
      <c r="I35" s="93">
        <v>0</v>
      </c>
      <c r="J35" s="216">
        <v>0</v>
      </c>
      <c r="K35" s="384">
        <f>SUM('９表６'!M35+'９表７'!D35+'９表７'!E35+'９表７'!I35)</f>
        <v>28697</v>
      </c>
      <c r="L35" s="385">
        <f>SUM('９表６'!O35+'９表７'!F35+'９表７'!J35)</f>
        <v>690752715</v>
      </c>
      <c r="M35" s="93">
        <v>513628471</v>
      </c>
      <c r="N35" s="93">
        <v>172575326</v>
      </c>
      <c r="O35" s="93">
        <v>4548918</v>
      </c>
      <c r="P35" s="70" t="s">
        <v>73</v>
      </c>
      <c r="Q35" s="8"/>
    </row>
    <row r="36" spans="2:17" ht="17.100000000000001" customHeight="1"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</row>
  </sheetData>
  <mergeCells count="12">
    <mergeCell ref="N4:N5"/>
    <mergeCell ref="O4:O5"/>
    <mergeCell ref="D2:J2"/>
    <mergeCell ref="K2:O3"/>
    <mergeCell ref="P2:P12"/>
    <mergeCell ref="D3:D4"/>
    <mergeCell ref="E3:F4"/>
    <mergeCell ref="I3:J4"/>
    <mergeCell ref="G4:H4"/>
    <mergeCell ref="K4:K5"/>
    <mergeCell ref="L4:L5"/>
    <mergeCell ref="M4:M5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7" orientation="portrait" r:id="rId1"/>
  <headerFooter alignWithMargins="0"/>
  <colBreaks count="1" manualBreakCount="1">
    <brk id="10" max="3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609B-4B27-4E9F-9322-BDCC6EE83799}">
  <sheetPr>
    <tabColor theme="4"/>
  </sheetPr>
  <dimension ref="B1:AE36"/>
  <sheetViews>
    <sheetView showGridLines="0" view="pageBreakPreview" zoomScale="80" zoomScaleNormal="75" zoomScaleSheetLayoutView="80" workbookViewId="0">
      <pane xSplit="3" ySplit="12" topLeftCell="D13" activePane="bottomRight" state="frozen"/>
      <selection activeCell="D2" sqref="D2:O5"/>
      <selection pane="topRight" activeCell="D2" sqref="D2:O5"/>
      <selection pane="bottomLeft" activeCell="D2" sqref="D2:O5"/>
      <selection pane="bottomRight" activeCell="B4" sqref="B4"/>
    </sheetView>
  </sheetViews>
  <sheetFormatPr defaultColWidth="9.69921875" defaultRowHeight="17.100000000000001" customHeight="1"/>
  <cols>
    <col min="1" max="1" width="1.296875" style="5" customWidth="1"/>
    <col min="2" max="2" width="11.3984375" style="5" customWidth="1"/>
    <col min="3" max="3" width="9.59765625" style="5" customWidth="1"/>
    <col min="4" max="5" width="13.19921875" style="202" customWidth="1"/>
    <col min="6" max="6" width="22.19921875" style="202" customWidth="1"/>
    <col min="7" max="8" width="13.19921875" style="202" customWidth="1"/>
    <col min="9" max="9" width="22.19921875" style="202" customWidth="1"/>
    <col min="10" max="11" width="16.796875" style="202" customWidth="1"/>
    <col min="12" max="12" width="22.19921875" style="202" customWidth="1"/>
    <col min="13" max="14" width="16.796875" style="202" customWidth="1"/>
    <col min="15" max="15" width="22.19921875" style="202" customWidth="1"/>
    <col min="16" max="16" width="5.09765625" style="12" customWidth="1"/>
    <col min="17" max="17" width="3.59765625" style="5" customWidth="1"/>
    <col min="18" max="255" width="9.69921875" style="5" customWidth="1"/>
    <col min="256" max="256" width="9.69921875" style="5"/>
    <col min="257" max="257" width="1.296875" style="5" customWidth="1"/>
    <col min="258" max="258" width="11.3984375" style="5" customWidth="1"/>
    <col min="259" max="259" width="9.59765625" style="5" customWidth="1"/>
    <col min="260" max="261" width="13.19921875" style="5" customWidth="1"/>
    <col min="262" max="262" width="22.19921875" style="5" customWidth="1"/>
    <col min="263" max="264" width="13.19921875" style="5" customWidth="1"/>
    <col min="265" max="265" width="22.19921875" style="5" customWidth="1"/>
    <col min="266" max="267" width="16.796875" style="5" customWidth="1"/>
    <col min="268" max="268" width="22.19921875" style="5" customWidth="1"/>
    <col min="269" max="270" width="16.796875" style="5" customWidth="1"/>
    <col min="271" max="271" width="22.19921875" style="5" customWidth="1"/>
    <col min="272" max="272" width="5.09765625" style="5" customWidth="1"/>
    <col min="273" max="273" width="3.59765625" style="5" customWidth="1"/>
    <col min="274" max="512" width="9.69921875" style="5"/>
    <col min="513" max="513" width="1.296875" style="5" customWidth="1"/>
    <col min="514" max="514" width="11.3984375" style="5" customWidth="1"/>
    <col min="515" max="515" width="9.59765625" style="5" customWidth="1"/>
    <col min="516" max="517" width="13.19921875" style="5" customWidth="1"/>
    <col min="518" max="518" width="22.19921875" style="5" customWidth="1"/>
    <col min="519" max="520" width="13.19921875" style="5" customWidth="1"/>
    <col min="521" max="521" width="22.19921875" style="5" customWidth="1"/>
    <col min="522" max="523" width="16.796875" style="5" customWidth="1"/>
    <col min="524" max="524" width="22.19921875" style="5" customWidth="1"/>
    <col min="525" max="526" width="16.796875" style="5" customWidth="1"/>
    <col min="527" max="527" width="22.19921875" style="5" customWidth="1"/>
    <col min="528" max="528" width="5.09765625" style="5" customWidth="1"/>
    <col min="529" max="529" width="3.59765625" style="5" customWidth="1"/>
    <col min="530" max="768" width="9.69921875" style="5"/>
    <col min="769" max="769" width="1.296875" style="5" customWidth="1"/>
    <col min="770" max="770" width="11.3984375" style="5" customWidth="1"/>
    <col min="771" max="771" width="9.59765625" style="5" customWidth="1"/>
    <col min="772" max="773" width="13.19921875" style="5" customWidth="1"/>
    <col min="774" max="774" width="22.19921875" style="5" customWidth="1"/>
    <col min="775" max="776" width="13.19921875" style="5" customWidth="1"/>
    <col min="777" max="777" width="22.19921875" style="5" customWidth="1"/>
    <col min="778" max="779" width="16.796875" style="5" customWidth="1"/>
    <col min="780" max="780" width="22.19921875" style="5" customWidth="1"/>
    <col min="781" max="782" width="16.796875" style="5" customWidth="1"/>
    <col min="783" max="783" width="22.19921875" style="5" customWidth="1"/>
    <col min="784" max="784" width="5.09765625" style="5" customWidth="1"/>
    <col min="785" max="785" width="3.59765625" style="5" customWidth="1"/>
    <col min="786" max="1024" width="9.69921875" style="5"/>
    <col min="1025" max="1025" width="1.296875" style="5" customWidth="1"/>
    <col min="1026" max="1026" width="11.3984375" style="5" customWidth="1"/>
    <col min="1027" max="1027" width="9.59765625" style="5" customWidth="1"/>
    <col min="1028" max="1029" width="13.19921875" style="5" customWidth="1"/>
    <col min="1030" max="1030" width="22.19921875" style="5" customWidth="1"/>
    <col min="1031" max="1032" width="13.19921875" style="5" customWidth="1"/>
    <col min="1033" max="1033" width="22.19921875" style="5" customWidth="1"/>
    <col min="1034" max="1035" width="16.796875" style="5" customWidth="1"/>
    <col min="1036" max="1036" width="22.19921875" style="5" customWidth="1"/>
    <col min="1037" max="1038" width="16.796875" style="5" customWidth="1"/>
    <col min="1039" max="1039" width="22.19921875" style="5" customWidth="1"/>
    <col min="1040" max="1040" width="5.09765625" style="5" customWidth="1"/>
    <col min="1041" max="1041" width="3.59765625" style="5" customWidth="1"/>
    <col min="1042" max="1280" width="9.69921875" style="5"/>
    <col min="1281" max="1281" width="1.296875" style="5" customWidth="1"/>
    <col min="1282" max="1282" width="11.3984375" style="5" customWidth="1"/>
    <col min="1283" max="1283" width="9.59765625" style="5" customWidth="1"/>
    <col min="1284" max="1285" width="13.19921875" style="5" customWidth="1"/>
    <col min="1286" max="1286" width="22.19921875" style="5" customWidth="1"/>
    <col min="1287" max="1288" width="13.19921875" style="5" customWidth="1"/>
    <col min="1289" max="1289" width="22.19921875" style="5" customWidth="1"/>
    <col min="1290" max="1291" width="16.796875" style="5" customWidth="1"/>
    <col min="1292" max="1292" width="22.19921875" style="5" customWidth="1"/>
    <col min="1293" max="1294" width="16.796875" style="5" customWidth="1"/>
    <col min="1295" max="1295" width="22.19921875" style="5" customWidth="1"/>
    <col min="1296" max="1296" width="5.09765625" style="5" customWidth="1"/>
    <col min="1297" max="1297" width="3.59765625" style="5" customWidth="1"/>
    <col min="1298" max="1536" width="9.69921875" style="5"/>
    <col min="1537" max="1537" width="1.296875" style="5" customWidth="1"/>
    <col min="1538" max="1538" width="11.3984375" style="5" customWidth="1"/>
    <col min="1539" max="1539" width="9.59765625" style="5" customWidth="1"/>
    <col min="1540" max="1541" width="13.19921875" style="5" customWidth="1"/>
    <col min="1542" max="1542" width="22.19921875" style="5" customWidth="1"/>
    <col min="1543" max="1544" width="13.19921875" style="5" customWidth="1"/>
    <col min="1545" max="1545" width="22.19921875" style="5" customWidth="1"/>
    <col min="1546" max="1547" width="16.796875" style="5" customWidth="1"/>
    <col min="1548" max="1548" width="22.19921875" style="5" customWidth="1"/>
    <col min="1549" max="1550" width="16.796875" style="5" customWidth="1"/>
    <col min="1551" max="1551" width="22.19921875" style="5" customWidth="1"/>
    <col min="1552" max="1552" width="5.09765625" style="5" customWidth="1"/>
    <col min="1553" max="1553" width="3.59765625" style="5" customWidth="1"/>
    <col min="1554" max="1792" width="9.69921875" style="5"/>
    <col min="1793" max="1793" width="1.296875" style="5" customWidth="1"/>
    <col min="1794" max="1794" width="11.3984375" style="5" customWidth="1"/>
    <col min="1795" max="1795" width="9.59765625" style="5" customWidth="1"/>
    <col min="1796" max="1797" width="13.19921875" style="5" customWidth="1"/>
    <col min="1798" max="1798" width="22.19921875" style="5" customWidth="1"/>
    <col min="1799" max="1800" width="13.19921875" style="5" customWidth="1"/>
    <col min="1801" max="1801" width="22.19921875" style="5" customWidth="1"/>
    <col min="1802" max="1803" width="16.796875" style="5" customWidth="1"/>
    <col min="1804" max="1804" width="22.19921875" style="5" customWidth="1"/>
    <col min="1805" max="1806" width="16.796875" style="5" customWidth="1"/>
    <col min="1807" max="1807" width="22.19921875" style="5" customWidth="1"/>
    <col min="1808" max="1808" width="5.09765625" style="5" customWidth="1"/>
    <col min="1809" max="1809" width="3.59765625" style="5" customWidth="1"/>
    <col min="1810" max="2048" width="9.69921875" style="5"/>
    <col min="2049" max="2049" width="1.296875" style="5" customWidth="1"/>
    <col min="2050" max="2050" width="11.3984375" style="5" customWidth="1"/>
    <col min="2051" max="2051" width="9.59765625" style="5" customWidth="1"/>
    <col min="2052" max="2053" width="13.19921875" style="5" customWidth="1"/>
    <col min="2054" max="2054" width="22.19921875" style="5" customWidth="1"/>
    <col min="2055" max="2056" width="13.19921875" style="5" customWidth="1"/>
    <col min="2057" max="2057" width="22.19921875" style="5" customWidth="1"/>
    <col min="2058" max="2059" width="16.796875" style="5" customWidth="1"/>
    <col min="2060" max="2060" width="22.19921875" style="5" customWidth="1"/>
    <col min="2061" max="2062" width="16.796875" style="5" customWidth="1"/>
    <col min="2063" max="2063" width="22.19921875" style="5" customWidth="1"/>
    <col min="2064" max="2064" width="5.09765625" style="5" customWidth="1"/>
    <col min="2065" max="2065" width="3.59765625" style="5" customWidth="1"/>
    <col min="2066" max="2304" width="9.69921875" style="5"/>
    <col min="2305" max="2305" width="1.296875" style="5" customWidth="1"/>
    <col min="2306" max="2306" width="11.3984375" style="5" customWidth="1"/>
    <col min="2307" max="2307" width="9.59765625" style="5" customWidth="1"/>
    <col min="2308" max="2309" width="13.19921875" style="5" customWidth="1"/>
    <col min="2310" max="2310" width="22.19921875" style="5" customWidth="1"/>
    <col min="2311" max="2312" width="13.19921875" style="5" customWidth="1"/>
    <col min="2313" max="2313" width="22.19921875" style="5" customWidth="1"/>
    <col min="2314" max="2315" width="16.796875" style="5" customWidth="1"/>
    <col min="2316" max="2316" width="22.19921875" style="5" customWidth="1"/>
    <col min="2317" max="2318" width="16.796875" style="5" customWidth="1"/>
    <col min="2319" max="2319" width="22.19921875" style="5" customWidth="1"/>
    <col min="2320" max="2320" width="5.09765625" style="5" customWidth="1"/>
    <col min="2321" max="2321" width="3.59765625" style="5" customWidth="1"/>
    <col min="2322" max="2560" width="9.69921875" style="5"/>
    <col min="2561" max="2561" width="1.296875" style="5" customWidth="1"/>
    <col min="2562" max="2562" width="11.3984375" style="5" customWidth="1"/>
    <col min="2563" max="2563" width="9.59765625" style="5" customWidth="1"/>
    <col min="2564" max="2565" width="13.19921875" style="5" customWidth="1"/>
    <col min="2566" max="2566" width="22.19921875" style="5" customWidth="1"/>
    <col min="2567" max="2568" width="13.19921875" style="5" customWidth="1"/>
    <col min="2569" max="2569" width="22.19921875" style="5" customWidth="1"/>
    <col min="2570" max="2571" width="16.796875" style="5" customWidth="1"/>
    <col min="2572" max="2572" width="22.19921875" style="5" customWidth="1"/>
    <col min="2573" max="2574" width="16.796875" style="5" customWidth="1"/>
    <col min="2575" max="2575" width="22.19921875" style="5" customWidth="1"/>
    <col min="2576" max="2576" width="5.09765625" style="5" customWidth="1"/>
    <col min="2577" max="2577" width="3.59765625" style="5" customWidth="1"/>
    <col min="2578" max="2816" width="9.69921875" style="5"/>
    <col min="2817" max="2817" width="1.296875" style="5" customWidth="1"/>
    <col min="2818" max="2818" width="11.3984375" style="5" customWidth="1"/>
    <col min="2819" max="2819" width="9.59765625" style="5" customWidth="1"/>
    <col min="2820" max="2821" width="13.19921875" style="5" customWidth="1"/>
    <col min="2822" max="2822" width="22.19921875" style="5" customWidth="1"/>
    <col min="2823" max="2824" width="13.19921875" style="5" customWidth="1"/>
    <col min="2825" max="2825" width="22.19921875" style="5" customWidth="1"/>
    <col min="2826" max="2827" width="16.796875" style="5" customWidth="1"/>
    <col min="2828" max="2828" width="22.19921875" style="5" customWidth="1"/>
    <col min="2829" max="2830" width="16.796875" style="5" customWidth="1"/>
    <col min="2831" max="2831" width="22.19921875" style="5" customWidth="1"/>
    <col min="2832" max="2832" width="5.09765625" style="5" customWidth="1"/>
    <col min="2833" max="2833" width="3.59765625" style="5" customWidth="1"/>
    <col min="2834" max="3072" width="9.69921875" style="5"/>
    <col min="3073" max="3073" width="1.296875" style="5" customWidth="1"/>
    <col min="3074" max="3074" width="11.3984375" style="5" customWidth="1"/>
    <col min="3075" max="3075" width="9.59765625" style="5" customWidth="1"/>
    <col min="3076" max="3077" width="13.19921875" style="5" customWidth="1"/>
    <col min="3078" max="3078" width="22.19921875" style="5" customWidth="1"/>
    <col min="3079" max="3080" width="13.19921875" style="5" customWidth="1"/>
    <col min="3081" max="3081" width="22.19921875" style="5" customWidth="1"/>
    <col min="3082" max="3083" width="16.796875" style="5" customWidth="1"/>
    <col min="3084" max="3084" width="22.19921875" style="5" customWidth="1"/>
    <col min="3085" max="3086" width="16.796875" style="5" customWidth="1"/>
    <col min="3087" max="3087" width="22.19921875" style="5" customWidth="1"/>
    <col min="3088" max="3088" width="5.09765625" style="5" customWidth="1"/>
    <col min="3089" max="3089" width="3.59765625" style="5" customWidth="1"/>
    <col min="3090" max="3328" width="9.69921875" style="5"/>
    <col min="3329" max="3329" width="1.296875" style="5" customWidth="1"/>
    <col min="3330" max="3330" width="11.3984375" style="5" customWidth="1"/>
    <col min="3331" max="3331" width="9.59765625" style="5" customWidth="1"/>
    <col min="3332" max="3333" width="13.19921875" style="5" customWidth="1"/>
    <col min="3334" max="3334" width="22.19921875" style="5" customWidth="1"/>
    <col min="3335" max="3336" width="13.19921875" style="5" customWidth="1"/>
    <col min="3337" max="3337" width="22.19921875" style="5" customWidth="1"/>
    <col min="3338" max="3339" width="16.796875" style="5" customWidth="1"/>
    <col min="3340" max="3340" width="22.19921875" style="5" customWidth="1"/>
    <col min="3341" max="3342" width="16.796875" style="5" customWidth="1"/>
    <col min="3343" max="3343" width="22.19921875" style="5" customWidth="1"/>
    <col min="3344" max="3344" width="5.09765625" style="5" customWidth="1"/>
    <col min="3345" max="3345" width="3.59765625" style="5" customWidth="1"/>
    <col min="3346" max="3584" width="9.69921875" style="5"/>
    <col min="3585" max="3585" width="1.296875" style="5" customWidth="1"/>
    <col min="3586" max="3586" width="11.3984375" style="5" customWidth="1"/>
    <col min="3587" max="3587" width="9.59765625" style="5" customWidth="1"/>
    <col min="3588" max="3589" width="13.19921875" style="5" customWidth="1"/>
    <col min="3590" max="3590" width="22.19921875" style="5" customWidth="1"/>
    <col min="3591" max="3592" width="13.19921875" style="5" customWidth="1"/>
    <col min="3593" max="3593" width="22.19921875" style="5" customWidth="1"/>
    <col min="3594" max="3595" width="16.796875" style="5" customWidth="1"/>
    <col min="3596" max="3596" width="22.19921875" style="5" customWidth="1"/>
    <col min="3597" max="3598" width="16.796875" style="5" customWidth="1"/>
    <col min="3599" max="3599" width="22.19921875" style="5" customWidth="1"/>
    <col min="3600" max="3600" width="5.09765625" style="5" customWidth="1"/>
    <col min="3601" max="3601" width="3.59765625" style="5" customWidth="1"/>
    <col min="3602" max="3840" width="9.69921875" style="5"/>
    <col min="3841" max="3841" width="1.296875" style="5" customWidth="1"/>
    <col min="3842" max="3842" width="11.3984375" style="5" customWidth="1"/>
    <col min="3843" max="3843" width="9.59765625" style="5" customWidth="1"/>
    <col min="3844" max="3845" width="13.19921875" style="5" customWidth="1"/>
    <col min="3846" max="3846" width="22.19921875" style="5" customWidth="1"/>
    <col min="3847" max="3848" width="13.19921875" style="5" customWidth="1"/>
    <col min="3849" max="3849" width="22.19921875" style="5" customWidth="1"/>
    <col min="3850" max="3851" width="16.796875" style="5" customWidth="1"/>
    <col min="3852" max="3852" width="22.19921875" style="5" customWidth="1"/>
    <col min="3853" max="3854" width="16.796875" style="5" customWidth="1"/>
    <col min="3855" max="3855" width="22.19921875" style="5" customWidth="1"/>
    <col min="3856" max="3856" width="5.09765625" style="5" customWidth="1"/>
    <col min="3857" max="3857" width="3.59765625" style="5" customWidth="1"/>
    <col min="3858" max="4096" width="9.69921875" style="5"/>
    <col min="4097" max="4097" width="1.296875" style="5" customWidth="1"/>
    <col min="4098" max="4098" width="11.3984375" style="5" customWidth="1"/>
    <col min="4099" max="4099" width="9.59765625" style="5" customWidth="1"/>
    <col min="4100" max="4101" width="13.19921875" style="5" customWidth="1"/>
    <col min="4102" max="4102" width="22.19921875" style="5" customWidth="1"/>
    <col min="4103" max="4104" width="13.19921875" style="5" customWidth="1"/>
    <col min="4105" max="4105" width="22.19921875" style="5" customWidth="1"/>
    <col min="4106" max="4107" width="16.796875" style="5" customWidth="1"/>
    <col min="4108" max="4108" width="22.19921875" style="5" customWidth="1"/>
    <col min="4109" max="4110" width="16.796875" style="5" customWidth="1"/>
    <col min="4111" max="4111" width="22.19921875" style="5" customWidth="1"/>
    <col min="4112" max="4112" width="5.09765625" style="5" customWidth="1"/>
    <col min="4113" max="4113" width="3.59765625" style="5" customWidth="1"/>
    <col min="4114" max="4352" width="9.69921875" style="5"/>
    <col min="4353" max="4353" width="1.296875" style="5" customWidth="1"/>
    <col min="4354" max="4354" width="11.3984375" style="5" customWidth="1"/>
    <col min="4355" max="4355" width="9.59765625" style="5" customWidth="1"/>
    <col min="4356" max="4357" width="13.19921875" style="5" customWidth="1"/>
    <col min="4358" max="4358" width="22.19921875" style="5" customWidth="1"/>
    <col min="4359" max="4360" width="13.19921875" style="5" customWidth="1"/>
    <col min="4361" max="4361" width="22.19921875" style="5" customWidth="1"/>
    <col min="4362" max="4363" width="16.796875" style="5" customWidth="1"/>
    <col min="4364" max="4364" width="22.19921875" style="5" customWidth="1"/>
    <col min="4365" max="4366" width="16.796875" style="5" customWidth="1"/>
    <col min="4367" max="4367" width="22.19921875" style="5" customWidth="1"/>
    <col min="4368" max="4368" width="5.09765625" style="5" customWidth="1"/>
    <col min="4369" max="4369" width="3.59765625" style="5" customWidth="1"/>
    <col min="4370" max="4608" width="9.69921875" style="5"/>
    <col min="4609" max="4609" width="1.296875" style="5" customWidth="1"/>
    <col min="4610" max="4610" width="11.3984375" style="5" customWidth="1"/>
    <col min="4611" max="4611" width="9.59765625" style="5" customWidth="1"/>
    <col min="4612" max="4613" width="13.19921875" style="5" customWidth="1"/>
    <col min="4614" max="4614" width="22.19921875" style="5" customWidth="1"/>
    <col min="4615" max="4616" width="13.19921875" style="5" customWidth="1"/>
    <col min="4617" max="4617" width="22.19921875" style="5" customWidth="1"/>
    <col min="4618" max="4619" width="16.796875" style="5" customWidth="1"/>
    <col min="4620" max="4620" width="22.19921875" style="5" customWidth="1"/>
    <col min="4621" max="4622" width="16.796875" style="5" customWidth="1"/>
    <col min="4623" max="4623" width="22.19921875" style="5" customWidth="1"/>
    <col min="4624" max="4624" width="5.09765625" style="5" customWidth="1"/>
    <col min="4625" max="4625" width="3.59765625" style="5" customWidth="1"/>
    <col min="4626" max="4864" width="9.69921875" style="5"/>
    <col min="4865" max="4865" width="1.296875" style="5" customWidth="1"/>
    <col min="4866" max="4866" width="11.3984375" style="5" customWidth="1"/>
    <col min="4867" max="4867" width="9.59765625" style="5" customWidth="1"/>
    <col min="4868" max="4869" width="13.19921875" style="5" customWidth="1"/>
    <col min="4870" max="4870" width="22.19921875" style="5" customWidth="1"/>
    <col min="4871" max="4872" width="13.19921875" style="5" customWidth="1"/>
    <col min="4873" max="4873" width="22.19921875" style="5" customWidth="1"/>
    <col min="4874" max="4875" width="16.796875" style="5" customWidth="1"/>
    <col min="4876" max="4876" width="22.19921875" style="5" customWidth="1"/>
    <col min="4877" max="4878" width="16.796875" style="5" customWidth="1"/>
    <col min="4879" max="4879" width="22.19921875" style="5" customWidth="1"/>
    <col min="4880" max="4880" width="5.09765625" style="5" customWidth="1"/>
    <col min="4881" max="4881" width="3.59765625" style="5" customWidth="1"/>
    <col min="4882" max="5120" width="9.69921875" style="5"/>
    <col min="5121" max="5121" width="1.296875" style="5" customWidth="1"/>
    <col min="5122" max="5122" width="11.3984375" style="5" customWidth="1"/>
    <col min="5123" max="5123" width="9.59765625" style="5" customWidth="1"/>
    <col min="5124" max="5125" width="13.19921875" style="5" customWidth="1"/>
    <col min="5126" max="5126" width="22.19921875" style="5" customWidth="1"/>
    <col min="5127" max="5128" width="13.19921875" style="5" customWidth="1"/>
    <col min="5129" max="5129" width="22.19921875" style="5" customWidth="1"/>
    <col min="5130" max="5131" width="16.796875" style="5" customWidth="1"/>
    <col min="5132" max="5132" width="22.19921875" style="5" customWidth="1"/>
    <col min="5133" max="5134" width="16.796875" style="5" customWidth="1"/>
    <col min="5135" max="5135" width="22.19921875" style="5" customWidth="1"/>
    <col min="5136" max="5136" width="5.09765625" style="5" customWidth="1"/>
    <col min="5137" max="5137" width="3.59765625" style="5" customWidth="1"/>
    <col min="5138" max="5376" width="9.69921875" style="5"/>
    <col min="5377" max="5377" width="1.296875" style="5" customWidth="1"/>
    <col min="5378" max="5378" width="11.3984375" style="5" customWidth="1"/>
    <col min="5379" max="5379" width="9.59765625" style="5" customWidth="1"/>
    <col min="5380" max="5381" width="13.19921875" style="5" customWidth="1"/>
    <col min="5382" max="5382" width="22.19921875" style="5" customWidth="1"/>
    <col min="5383" max="5384" width="13.19921875" style="5" customWidth="1"/>
    <col min="5385" max="5385" width="22.19921875" style="5" customWidth="1"/>
    <col min="5386" max="5387" width="16.796875" style="5" customWidth="1"/>
    <col min="5388" max="5388" width="22.19921875" style="5" customWidth="1"/>
    <col min="5389" max="5390" width="16.796875" style="5" customWidth="1"/>
    <col min="5391" max="5391" width="22.19921875" style="5" customWidth="1"/>
    <col min="5392" max="5392" width="5.09765625" style="5" customWidth="1"/>
    <col min="5393" max="5393" width="3.59765625" style="5" customWidth="1"/>
    <col min="5394" max="5632" width="9.69921875" style="5"/>
    <col min="5633" max="5633" width="1.296875" style="5" customWidth="1"/>
    <col min="5634" max="5634" width="11.3984375" style="5" customWidth="1"/>
    <col min="5635" max="5635" width="9.59765625" style="5" customWidth="1"/>
    <col min="5636" max="5637" width="13.19921875" style="5" customWidth="1"/>
    <col min="5638" max="5638" width="22.19921875" style="5" customWidth="1"/>
    <col min="5639" max="5640" width="13.19921875" style="5" customWidth="1"/>
    <col min="5641" max="5641" width="22.19921875" style="5" customWidth="1"/>
    <col min="5642" max="5643" width="16.796875" style="5" customWidth="1"/>
    <col min="5644" max="5644" width="22.19921875" style="5" customWidth="1"/>
    <col min="5645" max="5646" width="16.796875" style="5" customWidth="1"/>
    <col min="5647" max="5647" width="22.19921875" style="5" customWidth="1"/>
    <col min="5648" max="5648" width="5.09765625" style="5" customWidth="1"/>
    <col min="5649" max="5649" width="3.59765625" style="5" customWidth="1"/>
    <col min="5650" max="5888" width="9.69921875" style="5"/>
    <col min="5889" max="5889" width="1.296875" style="5" customWidth="1"/>
    <col min="5890" max="5890" width="11.3984375" style="5" customWidth="1"/>
    <col min="5891" max="5891" width="9.59765625" style="5" customWidth="1"/>
    <col min="5892" max="5893" width="13.19921875" style="5" customWidth="1"/>
    <col min="5894" max="5894" width="22.19921875" style="5" customWidth="1"/>
    <col min="5895" max="5896" width="13.19921875" style="5" customWidth="1"/>
    <col min="5897" max="5897" width="22.19921875" style="5" customWidth="1"/>
    <col min="5898" max="5899" width="16.796875" style="5" customWidth="1"/>
    <col min="5900" max="5900" width="22.19921875" style="5" customWidth="1"/>
    <col min="5901" max="5902" width="16.796875" style="5" customWidth="1"/>
    <col min="5903" max="5903" width="22.19921875" style="5" customWidth="1"/>
    <col min="5904" max="5904" width="5.09765625" style="5" customWidth="1"/>
    <col min="5905" max="5905" width="3.59765625" style="5" customWidth="1"/>
    <col min="5906" max="6144" width="9.69921875" style="5"/>
    <col min="6145" max="6145" width="1.296875" style="5" customWidth="1"/>
    <col min="6146" max="6146" width="11.3984375" style="5" customWidth="1"/>
    <col min="6147" max="6147" width="9.59765625" style="5" customWidth="1"/>
    <col min="6148" max="6149" width="13.19921875" style="5" customWidth="1"/>
    <col min="6150" max="6150" width="22.19921875" style="5" customWidth="1"/>
    <col min="6151" max="6152" width="13.19921875" style="5" customWidth="1"/>
    <col min="6153" max="6153" width="22.19921875" style="5" customWidth="1"/>
    <col min="6154" max="6155" width="16.796875" style="5" customWidth="1"/>
    <col min="6156" max="6156" width="22.19921875" style="5" customWidth="1"/>
    <col min="6157" max="6158" width="16.796875" style="5" customWidth="1"/>
    <col min="6159" max="6159" width="22.19921875" style="5" customWidth="1"/>
    <col min="6160" max="6160" width="5.09765625" style="5" customWidth="1"/>
    <col min="6161" max="6161" width="3.59765625" style="5" customWidth="1"/>
    <col min="6162" max="6400" width="9.69921875" style="5"/>
    <col min="6401" max="6401" width="1.296875" style="5" customWidth="1"/>
    <col min="6402" max="6402" width="11.3984375" style="5" customWidth="1"/>
    <col min="6403" max="6403" width="9.59765625" style="5" customWidth="1"/>
    <col min="6404" max="6405" width="13.19921875" style="5" customWidth="1"/>
    <col min="6406" max="6406" width="22.19921875" style="5" customWidth="1"/>
    <col min="6407" max="6408" width="13.19921875" style="5" customWidth="1"/>
    <col min="6409" max="6409" width="22.19921875" style="5" customWidth="1"/>
    <col min="6410" max="6411" width="16.796875" style="5" customWidth="1"/>
    <col min="6412" max="6412" width="22.19921875" style="5" customWidth="1"/>
    <col min="6413" max="6414" width="16.796875" style="5" customWidth="1"/>
    <col min="6415" max="6415" width="22.19921875" style="5" customWidth="1"/>
    <col min="6416" max="6416" width="5.09765625" style="5" customWidth="1"/>
    <col min="6417" max="6417" width="3.59765625" style="5" customWidth="1"/>
    <col min="6418" max="6656" width="9.69921875" style="5"/>
    <col min="6657" max="6657" width="1.296875" style="5" customWidth="1"/>
    <col min="6658" max="6658" width="11.3984375" style="5" customWidth="1"/>
    <col min="6659" max="6659" width="9.59765625" style="5" customWidth="1"/>
    <col min="6660" max="6661" width="13.19921875" style="5" customWidth="1"/>
    <col min="6662" max="6662" width="22.19921875" style="5" customWidth="1"/>
    <col min="6663" max="6664" width="13.19921875" style="5" customWidth="1"/>
    <col min="6665" max="6665" width="22.19921875" style="5" customWidth="1"/>
    <col min="6666" max="6667" width="16.796875" style="5" customWidth="1"/>
    <col min="6668" max="6668" width="22.19921875" style="5" customWidth="1"/>
    <col min="6669" max="6670" width="16.796875" style="5" customWidth="1"/>
    <col min="6671" max="6671" width="22.19921875" style="5" customWidth="1"/>
    <col min="6672" max="6672" width="5.09765625" style="5" customWidth="1"/>
    <col min="6673" max="6673" width="3.59765625" style="5" customWidth="1"/>
    <col min="6674" max="6912" width="9.69921875" style="5"/>
    <col min="6913" max="6913" width="1.296875" style="5" customWidth="1"/>
    <col min="6914" max="6914" width="11.3984375" style="5" customWidth="1"/>
    <col min="6915" max="6915" width="9.59765625" style="5" customWidth="1"/>
    <col min="6916" max="6917" width="13.19921875" style="5" customWidth="1"/>
    <col min="6918" max="6918" width="22.19921875" style="5" customWidth="1"/>
    <col min="6919" max="6920" width="13.19921875" style="5" customWidth="1"/>
    <col min="6921" max="6921" width="22.19921875" style="5" customWidth="1"/>
    <col min="6922" max="6923" width="16.796875" style="5" customWidth="1"/>
    <col min="6924" max="6924" width="22.19921875" style="5" customWidth="1"/>
    <col min="6925" max="6926" width="16.796875" style="5" customWidth="1"/>
    <col min="6927" max="6927" width="22.19921875" style="5" customWidth="1"/>
    <col min="6928" max="6928" width="5.09765625" style="5" customWidth="1"/>
    <col min="6929" max="6929" width="3.59765625" style="5" customWidth="1"/>
    <col min="6930" max="7168" width="9.69921875" style="5"/>
    <col min="7169" max="7169" width="1.296875" style="5" customWidth="1"/>
    <col min="7170" max="7170" width="11.3984375" style="5" customWidth="1"/>
    <col min="7171" max="7171" width="9.59765625" style="5" customWidth="1"/>
    <col min="7172" max="7173" width="13.19921875" style="5" customWidth="1"/>
    <col min="7174" max="7174" width="22.19921875" style="5" customWidth="1"/>
    <col min="7175" max="7176" width="13.19921875" style="5" customWidth="1"/>
    <col min="7177" max="7177" width="22.19921875" style="5" customWidth="1"/>
    <col min="7178" max="7179" width="16.796875" style="5" customWidth="1"/>
    <col min="7180" max="7180" width="22.19921875" style="5" customWidth="1"/>
    <col min="7181" max="7182" width="16.796875" style="5" customWidth="1"/>
    <col min="7183" max="7183" width="22.19921875" style="5" customWidth="1"/>
    <col min="7184" max="7184" width="5.09765625" style="5" customWidth="1"/>
    <col min="7185" max="7185" width="3.59765625" style="5" customWidth="1"/>
    <col min="7186" max="7424" width="9.69921875" style="5"/>
    <col min="7425" max="7425" width="1.296875" style="5" customWidth="1"/>
    <col min="7426" max="7426" width="11.3984375" style="5" customWidth="1"/>
    <col min="7427" max="7427" width="9.59765625" style="5" customWidth="1"/>
    <col min="7428" max="7429" width="13.19921875" style="5" customWidth="1"/>
    <col min="7430" max="7430" width="22.19921875" style="5" customWidth="1"/>
    <col min="7431" max="7432" width="13.19921875" style="5" customWidth="1"/>
    <col min="7433" max="7433" width="22.19921875" style="5" customWidth="1"/>
    <col min="7434" max="7435" width="16.796875" style="5" customWidth="1"/>
    <col min="7436" max="7436" width="22.19921875" style="5" customWidth="1"/>
    <col min="7437" max="7438" width="16.796875" style="5" customWidth="1"/>
    <col min="7439" max="7439" width="22.19921875" style="5" customWidth="1"/>
    <col min="7440" max="7440" width="5.09765625" style="5" customWidth="1"/>
    <col min="7441" max="7441" width="3.59765625" style="5" customWidth="1"/>
    <col min="7442" max="7680" width="9.69921875" style="5"/>
    <col min="7681" max="7681" width="1.296875" style="5" customWidth="1"/>
    <col min="7682" max="7682" width="11.3984375" style="5" customWidth="1"/>
    <col min="7683" max="7683" width="9.59765625" style="5" customWidth="1"/>
    <col min="7684" max="7685" width="13.19921875" style="5" customWidth="1"/>
    <col min="7686" max="7686" width="22.19921875" style="5" customWidth="1"/>
    <col min="7687" max="7688" width="13.19921875" style="5" customWidth="1"/>
    <col min="7689" max="7689" width="22.19921875" style="5" customWidth="1"/>
    <col min="7690" max="7691" width="16.796875" style="5" customWidth="1"/>
    <col min="7692" max="7692" width="22.19921875" style="5" customWidth="1"/>
    <col min="7693" max="7694" width="16.796875" style="5" customWidth="1"/>
    <col min="7695" max="7695" width="22.19921875" style="5" customWidth="1"/>
    <col min="7696" max="7696" width="5.09765625" style="5" customWidth="1"/>
    <col min="7697" max="7697" width="3.59765625" style="5" customWidth="1"/>
    <col min="7698" max="7936" width="9.69921875" style="5"/>
    <col min="7937" max="7937" width="1.296875" style="5" customWidth="1"/>
    <col min="7938" max="7938" width="11.3984375" style="5" customWidth="1"/>
    <col min="7939" max="7939" width="9.59765625" style="5" customWidth="1"/>
    <col min="7940" max="7941" width="13.19921875" style="5" customWidth="1"/>
    <col min="7942" max="7942" width="22.19921875" style="5" customWidth="1"/>
    <col min="7943" max="7944" width="13.19921875" style="5" customWidth="1"/>
    <col min="7945" max="7945" width="22.19921875" style="5" customWidth="1"/>
    <col min="7946" max="7947" width="16.796875" style="5" customWidth="1"/>
    <col min="7948" max="7948" width="22.19921875" style="5" customWidth="1"/>
    <col min="7949" max="7950" width="16.796875" style="5" customWidth="1"/>
    <col min="7951" max="7951" width="22.19921875" style="5" customWidth="1"/>
    <col min="7952" max="7952" width="5.09765625" style="5" customWidth="1"/>
    <col min="7953" max="7953" width="3.59765625" style="5" customWidth="1"/>
    <col min="7954" max="8192" width="9.69921875" style="5"/>
    <col min="8193" max="8193" width="1.296875" style="5" customWidth="1"/>
    <col min="8194" max="8194" width="11.3984375" style="5" customWidth="1"/>
    <col min="8195" max="8195" width="9.59765625" style="5" customWidth="1"/>
    <col min="8196" max="8197" width="13.19921875" style="5" customWidth="1"/>
    <col min="8198" max="8198" width="22.19921875" style="5" customWidth="1"/>
    <col min="8199" max="8200" width="13.19921875" style="5" customWidth="1"/>
    <col min="8201" max="8201" width="22.19921875" style="5" customWidth="1"/>
    <col min="8202" max="8203" width="16.796875" style="5" customWidth="1"/>
    <col min="8204" max="8204" width="22.19921875" style="5" customWidth="1"/>
    <col min="8205" max="8206" width="16.796875" style="5" customWidth="1"/>
    <col min="8207" max="8207" width="22.19921875" style="5" customWidth="1"/>
    <col min="8208" max="8208" width="5.09765625" style="5" customWidth="1"/>
    <col min="8209" max="8209" width="3.59765625" style="5" customWidth="1"/>
    <col min="8210" max="8448" width="9.69921875" style="5"/>
    <col min="8449" max="8449" width="1.296875" style="5" customWidth="1"/>
    <col min="8450" max="8450" width="11.3984375" style="5" customWidth="1"/>
    <col min="8451" max="8451" width="9.59765625" style="5" customWidth="1"/>
    <col min="8452" max="8453" width="13.19921875" style="5" customWidth="1"/>
    <col min="8454" max="8454" width="22.19921875" style="5" customWidth="1"/>
    <col min="8455" max="8456" width="13.19921875" style="5" customWidth="1"/>
    <col min="8457" max="8457" width="22.19921875" style="5" customWidth="1"/>
    <col min="8458" max="8459" width="16.796875" style="5" customWidth="1"/>
    <col min="8460" max="8460" width="22.19921875" style="5" customWidth="1"/>
    <col min="8461" max="8462" width="16.796875" style="5" customWidth="1"/>
    <col min="8463" max="8463" width="22.19921875" style="5" customWidth="1"/>
    <col min="8464" max="8464" width="5.09765625" style="5" customWidth="1"/>
    <col min="8465" max="8465" width="3.59765625" style="5" customWidth="1"/>
    <col min="8466" max="8704" width="9.69921875" style="5"/>
    <col min="8705" max="8705" width="1.296875" style="5" customWidth="1"/>
    <col min="8706" max="8706" width="11.3984375" style="5" customWidth="1"/>
    <col min="8707" max="8707" width="9.59765625" style="5" customWidth="1"/>
    <col min="8708" max="8709" width="13.19921875" style="5" customWidth="1"/>
    <col min="8710" max="8710" width="22.19921875" style="5" customWidth="1"/>
    <col min="8711" max="8712" width="13.19921875" style="5" customWidth="1"/>
    <col min="8713" max="8713" width="22.19921875" style="5" customWidth="1"/>
    <col min="8714" max="8715" width="16.796875" style="5" customWidth="1"/>
    <col min="8716" max="8716" width="22.19921875" style="5" customWidth="1"/>
    <col min="8717" max="8718" width="16.796875" style="5" customWidth="1"/>
    <col min="8719" max="8719" width="22.19921875" style="5" customWidth="1"/>
    <col min="8720" max="8720" width="5.09765625" style="5" customWidth="1"/>
    <col min="8721" max="8721" width="3.59765625" style="5" customWidth="1"/>
    <col min="8722" max="8960" width="9.69921875" style="5"/>
    <col min="8961" max="8961" width="1.296875" style="5" customWidth="1"/>
    <col min="8962" max="8962" width="11.3984375" style="5" customWidth="1"/>
    <col min="8963" max="8963" width="9.59765625" style="5" customWidth="1"/>
    <col min="8964" max="8965" width="13.19921875" style="5" customWidth="1"/>
    <col min="8966" max="8966" width="22.19921875" style="5" customWidth="1"/>
    <col min="8967" max="8968" width="13.19921875" style="5" customWidth="1"/>
    <col min="8969" max="8969" width="22.19921875" style="5" customWidth="1"/>
    <col min="8970" max="8971" width="16.796875" style="5" customWidth="1"/>
    <col min="8972" max="8972" width="22.19921875" style="5" customWidth="1"/>
    <col min="8973" max="8974" width="16.796875" style="5" customWidth="1"/>
    <col min="8975" max="8975" width="22.19921875" style="5" customWidth="1"/>
    <col min="8976" max="8976" width="5.09765625" style="5" customWidth="1"/>
    <col min="8977" max="8977" width="3.59765625" style="5" customWidth="1"/>
    <col min="8978" max="9216" width="9.69921875" style="5"/>
    <col min="9217" max="9217" width="1.296875" style="5" customWidth="1"/>
    <col min="9218" max="9218" width="11.3984375" style="5" customWidth="1"/>
    <col min="9219" max="9219" width="9.59765625" style="5" customWidth="1"/>
    <col min="9220" max="9221" width="13.19921875" style="5" customWidth="1"/>
    <col min="9222" max="9222" width="22.19921875" style="5" customWidth="1"/>
    <col min="9223" max="9224" width="13.19921875" style="5" customWidth="1"/>
    <col min="9225" max="9225" width="22.19921875" style="5" customWidth="1"/>
    <col min="9226" max="9227" width="16.796875" style="5" customWidth="1"/>
    <col min="9228" max="9228" width="22.19921875" style="5" customWidth="1"/>
    <col min="9229" max="9230" width="16.796875" style="5" customWidth="1"/>
    <col min="9231" max="9231" width="22.19921875" style="5" customWidth="1"/>
    <col min="9232" max="9232" width="5.09765625" style="5" customWidth="1"/>
    <col min="9233" max="9233" width="3.59765625" style="5" customWidth="1"/>
    <col min="9234" max="9472" width="9.69921875" style="5"/>
    <col min="9473" max="9473" width="1.296875" style="5" customWidth="1"/>
    <col min="9474" max="9474" width="11.3984375" style="5" customWidth="1"/>
    <col min="9475" max="9475" width="9.59765625" style="5" customWidth="1"/>
    <col min="9476" max="9477" width="13.19921875" style="5" customWidth="1"/>
    <col min="9478" max="9478" width="22.19921875" style="5" customWidth="1"/>
    <col min="9479" max="9480" width="13.19921875" style="5" customWidth="1"/>
    <col min="9481" max="9481" width="22.19921875" style="5" customWidth="1"/>
    <col min="9482" max="9483" width="16.796875" style="5" customWidth="1"/>
    <col min="9484" max="9484" width="22.19921875" style="5" customWidth="1"/>
    <col min="9485" max="9486" width="16.796875" style="5" customWidth="1"/>
    <col min="9487" max="9487" width="22.19921875" style="5" customWidth="1"/>
    <col min="9488" max="9488" width="5.09765625" style="5" customWidth="1"/>
    <col min="9489" max="9489" width="3.59765625" style="5" customWidth="1"/>
    <col min="9490" max="9728" width="9.69921875" style="5"/>
    <col min="9729" max="9729" width="1.296875" style="5" customWidth="1"/>
    <col min="9730" max="9730" width="11.3984375" style="5" customWidth="1"/>
    <col min="9731" max="9731" width="9.59765625" style="5" customWidth="1"/>
    <col min="9732" max="9733" width="13.19921875" style="5" customWidth="1"/>
    <col min="9734" max="9734" width="22.19921875" style="5" customWidth="1"/>
    <col min="9735" max="9736" width="13.19921875" style="5" customWidth="1"/>
    <col min="9737" max="9737" width="22.19921875" style="5" customWidth="1"/>
    <col min="9738" max="9739" width="16.796875" style="5" customWidth="1"/>
    <col min="9740" max="9740" width="22.19921875" style="5" customWidth="1"/>
    <col min="9741" max="9742" width="16.796875" style="5" customWidth="1"/>
    <col min="9743" max="9743" width="22.19921875" style="5" customWidth="1"/>
    <col min="9744" max="9744" width="5.09765625" style="5" customWidth="1"/>
    <col min="9745" max="9745" width="3.59765625" style="5" customWidth="1"/>
    <col min="9746" max="9984" width="9.69921875" style="5"/>
    <col min="9985" max="9985" width="1.296875" style="5" customWidth="1"/>
    <col min="9986" max="9986" width="11.3984375" style="5" customWidth="1"/>
    <col min="9987" max="9987" width="9.59765625" style="5" customWidth="1"/>
    <col min="9988" max="9989" width="13.19921875" style="5" customWidth="1"/>
    <col min="9990" max="9990" width="22.19921875" style="5" customWidth="1"/>
    <col min="9991" max="9992" width="13.19921875" style="5" customWidth="1"/>
    <col min="9993" max="9993" width="22.19921875" style="5" customWidth="1"/>
    <col min="9994" max="9995" width="16.796875" style="5" customWidth="1"/>
    <col min="9996" max="9996" width="22.19921875" style="5" customWidth="1"/>
    <col min="9997" max="9998" width="16.796875" style="5" customWidth="1"/>
    <col min="9999" max="9999" width="22.19921875" style="5" customWidth="1"/>
    <col min="10000" max="10000" width="5.09765625" style="5" customWidth="1"/>
    <col min="10001" max="10001" width="3.59765625" style="5" customWidth="1"/>
    <col min="10002" max="10240" width="9.69921875" style="5"/>
    <col min="10241" max="10241" width="1.296875" style="5" customWidth="1"/>
    <col min="10242" max="10242" width="11.3984375" style="5" customWidth="1"/>
    <col min="10243" max="10243" width="9.59765625" style="5" customWidth="1"/>
    <col min="10244" max="10245" width="13.19921875" style="5" customWidth="1"/>
    <col min="10246" max="10246" width="22.19921875" style="5" customWidth="1"/>
    <col min="10247" max="10248" width="13.19921875" style="5" customWidth="1"/>
    <col min="10249" max="10249" width="22.19921875" style="5" customWidth="1"/>
    <col min="10250" max="10251" width="16.796875" style="5" customWidth="1"/>
    <col min="10252" max="10252" width="22.19921875" style="5" customWidth="1"/>
    <col min="10253" max="10254" width="16.796875" style="5" customWidth="1"/>
    <col min="10255" max="10255" width="22.19921875" style="5" customWidth="1"/>
    <col min="10256" max="10256" width="5.09765625" style="5" customWidth="1"/>
    <col min="10257" max="10257" width="3.59765625" style="5" customWidth="1"/>
    <col min="10258" max="10496" width="9.69921875" style="5"/>
    <col min="10497" max="10497" width="1.296875" style="5" customWidth="1"/>
    <col min="10498" max="10498" width="11.3984375" style="5" customWidth="1"/>
    <col min="10499" max="10499" width="9.59765625" style="5" customWidth="1"/>
    <col min="10500" max="10501" width="13.19921875" style="5" customWidth="1"/>
    <col min="10502" max="10502" width="22.19921875" style="5" customWidth="1"/>
    <col min="10503" max="10504" width="13.19921875" style="5" customWidth="1"/>
    <col min="10505" max="10505" width="22.19921875" style="5" customWidth="1"/>
    <col min="10506" max="10507" width="16.796875" style="5" customWidth="1"/>
    <col min="10508" max="10508" width="22.19921875" style="5" customWidth="1"/>
    <col min="10509" max="10510" width="16.796875" style="5" customWidth="1"/>
    <col min="10511" max="10511" width="22.19921875" style="5" customWidth="1"/>
    <col min="10512" max="10512" width="5.09765625" style="5" customWidth="1"/>
    <col min="10513" max="10513" width="3.59765625" style="5" customWidth="1"/>
    <col min="10514" max="10752" width="9.69921875" style="5"/>
    <col min="10753" max="10753" width="1.296875" style="5" customWidth="1"/>
    <col min="10754" max="10754" width="11.3984375" style="5" customWidth="1"/>
    <col min="10755" max="10755" width="9.59765625" style="5" customWidth="1"/>
    <col min="10756" max="10757" width="13.19921875" style="5" customWidth="1"/>
    <col min="10758" max="10758" width="22.19921875" style="5" customWidth="1"/>
    <col min="10759" max="10760" width="13.19921875" style="5" customWidth="1"/>
    <col min="10761" max="10761" width="22.19921875" style="5" customWidth="1"/>
    <col min="10762" max="10763" width="16.796875" style="5" customWidth="1"/>
    <col min="10764" max="10764" width="22.19921875" style="5" customWidth="1"/>
    <col min="10765" max="10766" width="16.796875" style="5" customWidth="1"/>
    <col min="10767" max="10767" width="22.19921875" style="5" customWidth="1"/>
    <col min="10768" max="10768" width="5.09765625" style="5" customWidth="1"/>
    <col min="10769" max="10769" width="3.59765625" style="5" customWidth="1"/>
    <col min="10770" max="11008" width="9.69921875" style="5"/>
    <col min="11009" max="11009" width="1.296875" style="5" customWidth="1"/>
    <col min="11010" max="11010" width="11.3984375" style="5" customWidth="1"/>
    <col min="11011" max="11011" width="9.59765625" style="5" customWidth="1"/>
    <col min="11012" max="11013" width="13.19921875" style="5" customWidth="1"/>
    <col min="11014" max="11014" width="22.19921875" style="5" customWidth="1"/>
    <col min="11015" max="11016" width="13.19921875" style="5" customWidth="1"/>
    <col min="11017" max="11017" width="22.19921875" style="5" customWidth="1"/>
    <col min="11018" max="11019" width="16.796875" style="5" customWidth="1"/>
    <col min="11020" max="11020" width="22.19921875" style="5" customWidth="1"/>
    <col min="11021" max="11022" width="16.796875" style="5" customWidth="1"/>
    <col min="11023" max="11023" width="22.19921875" style="5" customWidth="1"/>
    <col min="11024" max="11024" width="5.09765625" style="5" customWidth="1"/>
    <col min="11025" max="11025" width="3.59765625" style="5" customWidth="1"/>
    <col min="11026" max="11264" width="9.69921875" style="5"/>
    <col min="11265" max="11265" width="1.296875" style="5" customWidth="1"/>
    <col min="11266" max="11266" width="11.3984375" style="5" customWidth="1"/>
    <col min="11267" max="11267" width="9.59765625" style="5" customWidth="1"/>
    <col min="11268" max="11269" width="13.19921875" style="5" customWidth="1"/>
    <col min="11270" max="11270" width="22.19921875" style="5" customWidth="1"/>
    <col min="11271" max="11272" width="13.19921875" style="5" customWidth="1"/>
    <col min="11273" max="11273" width="22.19921875" style="5" customWidth="1"/>
    <col min="11274" max="11275" width="16.796875" style="5" customWidth="1"/>
    <col min="11276" max="11276" width="22.19921875" style="5" customWidth="1"/>
    <col min="11277" max="11278" width="16.796875" style="5" customWidth="1"/>
    <col min="11279" max="11279" width="22.19921875" style="5" customWidth="1"/>
    <col min="11280" max="11280" width="5.09765625" style="5" customWidth="1"/>
    <col min="11281" max="11281" width="3.59765625" style="5" customWidth="1"/>
    <col min="11282" max="11520" width="9.69921875" style="5"/>
    <col min="11521" max="11521" width="1.296875" style="5" customWidth="1"/>
    <col min="11522" max="11522" width="11.3984375" style="5" customWidth="1"/>
    <col min="11523" max="11523" width="9.59765625" style="5" customWidth="1"/>
    <col min="11524" max="11525" width="13.19921875" style="5" customWidth="1"/>
    <col min="11526" max="11526" width="22.19921875" style="5" customWidth="1"/>
    <col min="11527" max="11528" width="13.19921875" style="5" customWidth="1"/>
    <col min="11529" max="11529" width="22.19921875" style="5" customWidth="1"/>
    <col min="11530" max="11531" width="16.796875" style="5" customWidth="1"/>
    <col min="11532" max="11532" width="22.19921875" style="5" customWidth="1"/>
    <col min="11533" max="11534" width="16.796875" style="5" customWidth="1"/>
    <col min="11535" max="11535" width="22.19921875" style="5" customWidth="1"/>
    <col min="11536" max="11536" width="5.09765625" style="5" customWidth="1"/>
    <col min="11537" max="11537" width="3.59765625" style="5" customWidth="1"/>
    <col min="11538" max="11776" width="9.69921875" style="5"/>
    <col min="11777" max="11777" width="1.296875" style="5" customWidth="1"/>
    <col min="11778" max="11778" width="11.3984375" style="5" customWidth="1"/>
    <col min="11779" max="11779" width="9.59765625" style="5" customWidth="1"/>
    <col min="11780" max="11781" width="13.19921875" style="5" customWidth="1"/>
    <col min="11782" max="11782" width="22.19921875" style="5" customWidth="1"/>
    <col min="11783" max="11784" width="13.19921875" style="5" customWidth="1"/>
    <col min="11785" max="11785" width="22.19921875" style="5" customWidth="1"/>
    <col min="11786" max="11787" width="16.796875" style="5" customWidth="1"/>
    <col min="11788" max="11788" width="22.19921875" style="5" customWidth="1"/>
    <col min="11789" max="11790" width="16.796875" style="5" customWidth="1"/>
    <col min="11791" max="11791" width="22.19921875" style="5" customWidth="1"/>
    <col min="11792" max="11792" width="5.09765625" style="5" customWidth="1"/>
    <col min="11793" max="11793" width="3.59765625" style="5" customWidth="1"/>
    <col min="11794" max="12032" width="9.69921875" style="5"/>
    <col min="12033" max="12033" width="1.296875" style="5" customWidth="1"/>
    <col min="12034" max="12034" width="11.3984375" style="5" customWidth="1"/>
    <col min="12035" max="12035" width="9.59765625" style="5" customWidth="1"/>
    <col min="12036" max="12037" width="13.19921875" style="5" customWidth="1"/>
    <col min="12038" max="12038" width="22.19921875" style="5" customWidth="1"/>
    <col min="12039" max="12040" width="13.19921875" style="5" customWidth="1"/>
    <col min="12041" max="12041" width="22.19921875" style="5" customWidth="1"/>
    <col min="12042" max="12043" width="16.796875" style="5" customWidth="1"/>
    <col min="12044" max="12044" width="22.19921875" style="5" customWidth="1"/>
    <col min="12045" max="12046" width="16.796875" style="5" customWidth="1"/>
    <col min="12047" max="12047" width="22.19921875" style="5" customWidth="1"/>
    <col min="12048" max="12048" width="5.09765625" style="5" customWidth="1"/>
    <col min="12049" max="12049" width="3.59765625" style="5" customWidth="1"/>
    <col min="12050" max="12288" width="9.69921875" style="5"/>
    <col min="12289" max="12289" width="1.296875" style="5" customWidth="1"/>
    <col min="12290" max="12290" width="11.3984375" style="5" customWidth="1"/>
    <col min="12291" max="12291" width="9.59765625" style="5" customWidth="1"/>
    <col min="12292" max="12293" width="13.19921875" style="5" customWidth="1"/>
    <col min="12294" max="12294" width="22.19921875" style="5" customWidth="1"/>
    <col min="12295" max="12296" width="13.19921875" style="5" customWidth="1"/>
    <col min="12297" max="12297" width="22.19921875" style="5" customWidth="1"/>
    <col min="12298" max="12299" width="16.796875" style="5" customWidth="1"/>
    <col min="12300" max="12300" width="22.19921875" style="5" customWidth="1"/>
    <col min="12301" max="12302" width="16.796875" style="5" customWidth="1"/>
    <col min="12303" max="12303" width="22.19921875" style="5" customWidth="1"/>
    <col min="12304" max="12304" width="5.09765625" style="5" customWidth="1"/>
    <col min="12305" max="12305" width="3.59765625" style="5" customWidth="1"/>
    <col min="12306" max="12544" width="9.69921875" style="5"/>
    <col min="12545" max="12545" width="1.296875" style="5" customWidth="1"/>
    <col min="12546" max="12546" width="11.3984375" style="5" customWidth="1"/>
    <col min="12547" max="12547" width="9.59765625" style="5" customWidth="1"/>
    <col min="12548" max="12549" width="13.19921875" style="5" customWidth="1"/>
    <col min="12550" max="12550" width="22.19921875" style="5" customWidth="1"/>
    <col min="12551" max="12552" width="13.19921875" style="5" customWidth="1"/>
    <col min="12553" max="12553" width="22.19921875" style="5" customWidth="1"/>
    <col min="12554" max="12555" width="16.796875" style="5" customWidth="1"/>
    <col min="12556" max="12556" width="22.19921875" style="5" customWidth="1"/>
    <col min="12557" max="12558" width="16.796875" style="5" customWidth="1"/>
    <col min="12559" max="12559" width="22.19921875" style="5" customWidth="1"/>
    <col min="12560" max="12560" width="5.09765625" style="5" customWidth="1"/>
    <col min="12561" max="12561" width="3.59765625" style="5" customWidth="1"/>
    <col min="12562" max="12800" width="9.69921875" style="5"/>
    <col min="12801" max="12801" width="1.296875" style="5" customWidth="1"/>
    <col min="12802" max="12802" width="11.3984375" style="5" customWidth="1"/>
    <col min="12803" max="12803" width="9.59765625" style="5" customWidth="1"/>
    <col min="12804" max="12805" width="13.19921875" style="5" customWidth="1"/>
    <col min="12806" max="12806" width="22.19921875" style="5" customWidth="1"/>
    <col min="12807" max="12808" width="13.19921875" style="5" customWidth="1"/>
    <col min="12809" max="12809" width="22.19921875" style="5" customWidth="1"/>
    <col min="12810" max="12811" width="16.796875" style="5" customWidth="1"/>
    <col min="12812" max="12812" width="22.19921875" style="5" customWidth="1"/>
    <col min="12813" max="12814" width="16.796875" style="5" customWidth="1"/>
    <col min="12815" max="12815" width="22.19921875" style="5" customWidth="1"/>
    <col min="12816" max="12816" width="5.09765625" style="5" customWidth="1"/>
    <col min="12817" max="12817" width="3.59765625" style="5" customWidth="1"/>
    <col min="12818" max="13056" width="9.69921875" style="5"/>
    <col min="13057" max="13057" width="1.296875" style="5" customWidth="1"/>
    <col min="13058" max="13058" width="11.3984375" style="5" customWidth="1"/>
    <col min="13059" max="13059" width="9.59765625" style="5" customWidth="1"/>
    <col min="13060" max="13061" width="13.19921875" style="5" customWidth="1"/>
    <col min="13062" max="13062" width="22.19921875" style="5" customWidth="1"/>
    <col min="13063" max="13064" width="13.19921875" style="5" customWidth="1"/>
    <col min="13065" max="13065" width="22.19921875" style="5" customWidth="1"/>
    <col min="13066" max="13067" width="16.796875" style="5" customWidth="1"/>
    <col min="13068" max="13068" width="22.19921875" style="5" customWidth="1"/>
    <col min="13069" max="13070" width="16.796875" style="5" customWidth="1"/>
    <col min="13071" max="13071" width="22.19921875" style="5" customWidth="1"/>
    <col min="13072" max="13072" width="5.09765625" style="5" customWidth="1"/>
    <col min="13073" max="13073" width="3.59765625" style="5" customWidth="1"/>
    <col min="13074" max="13312" width="9.69921875" style="5"/>
    <col min="13313" max="13313" width="1.296875" style="5" customWidth="1"/>
    <col min="13314" max="13314" width="11.3984375" style="5" customWidth="1"/>
    <col min="13315" max="13315" width="9.59765625" style="5" customWidth="1"/>
    <col min="13316" max="13317" width="13.19921875" style="5" customWidth="1"/>
    <col min="13318" max="13318" width="22.19921875" style="5" customWidth="1"/>
    <col min="13319" max="13320" width="13.19921875" style="5" customWidth="1"/>
    <col min="13321" max="13321" width="22.19921875" style="5" customWidth="1"/>
    <col min="13322" max="13323" width="16.796875" style="5" customWidth="1"/>
    <col min="13324" max="13324" width="22.19921875" style="5" customWidth="1"/>
    <col min="13325" max="13326" width="16.796875" style="5" customWidth="1"/>
    <col min="13327" max="13327" width="22.19921875" style="5" customWidth="1"/>
    <col min="13328" max="13328" width="5.09765625" style="5" customWidth="1"/>
    <col min="13329" max="13329" width="3.59765625" style="5" customWidth="1"/>
    <col min="13330" max="13568" width="9.69921875" style="5"/>
    <col min="13569" max="13569" width="1.296875" style="5" customWidth="1"/>
    <col min="13570" max="13570" width="11.3984375" style="5" customWidth="1"/>
    <col min="13571" max="13571" width="9.59765625" style="5" customWidth="1"/>
    <col min="13572" max="13573" width="13.19921875" style="5" customWidth="1"/>
    <col min="13574" max="13574" width="22.19921875" style="5" customWidth="1"/>
    <col min="13575" max="13576" width="13.19921875" style="5" customWidth="1"/>
    <col min="13577" max="13577" width="22.19921875" style="5" customWidth="1"/>
    <col min="13578" max="13579" width="16.796875" style="5" customWidth="1"/>
    <col min="13580" max="13580" width="22.19921875" style="5" customWidth="1"/>
    <col min="13581" max="13582" width="16.796875" style="5" customWidth="1"/>
    <col min="13583" max="13583" width="22.19921875" style="5" customWidth="1"/>
    <col min="13584" max="13584" width="5.09765625" style="5" customWidth="1"/>
    <col min="13585" max="13585" width="3.59765625" style="5" customWidth="1"/>
    <col min="13586" max="13824" width="9.69921875" style="5"/>
    <col min="13825" max="13825" width="1.296875" style="5" customWidth="1"/>
    <col min="13826" max="13826" width="11.3984375" style="5" customWidth="1"/>
    <col min="13827" max="13827" width="9.59765625" style="5" customWidth="1"/>
    <col min="13828" max="13829" width="13.19921875" style="5" customWidth="1"/>
    <col min="13830" max="13830" width="22.19921875" style="5" customWidth="1"/>
    <col min="13831" max="13832" width="13.19921875" style="5" customWidth="1"/>
    <col min="13833" max="13833" width="22.19921875" style="5" customWidth="1"/>
    <col min="13834" max="13835" width="16.796875" style="5" customWidth="1"/>
    <col min="13836" max="13836" width="22.19921875" style="5" customWidth="1"/>
    <col min="13837" max="13838" width="16.796875" style="5" customWidth="1"/>
    <col min="13839" max="13839" width="22.19921875" style="5" customWidth="1"/>
    <col min="13840" max="13840" width="5.09765625" style="5" customWidth="1"/>
    <col min="13841" max="13841" width="3.59765625" style="5" customWidth="1"/>
    <col min="13842" max="14080" width="9.69921875" style="5"/>
    <col min="14081" max="14081" width="1.296875" style="5" customWidth="1"/>
    <col min="14082" max="14082" width="11.3984375" style="5" customWidth="1"/>
    <col min="14083" max="14083" width="9.59765625" style="5" customWidth="1"/>
    <col min="14084" max="14085" width="13.19921875" style="5" customWidth="1"/>
    <col min="14086" max="14086" width="22.19921875" style="5" customWidth="1"/>
    <col min="14087" max="14088" width="13.19921875" style="5" customWidth="1"/>
    <col min="14089" max="14089" width="22.19921875" style="5" customWidth="1"/>
    <col min="14090" max="14091" width="16.796875" style="5" customWidth="1"/>
    <col min="14092" max="14092" width="22.19921875" style="5" customWidth="1"/>
    <col min="14093" max="14094" width="16.796875" style="5" customWidth="1"/>
    <col min="14095" max="14095" width="22.19921875" style="5" customWidth="1"/>
    <col min="14096" max="14096" width="5.09765625" style="5" customWidth="1"/>
    <col min="14097" max="14097" width="3.59765625" style="5" customWidth="1"/>
    <col min="14098" max="14336" width="9.69921875" style="5"/>
    <col min="14337" max="14337" width="1.296875" style="5" customWidth="1"/>
    <col min="14338" max="14338" width="11.3984375" style="5" customWidth="1"/>
    <col min="14339" max="14339" width="9.59765625" style="5" customWidth="1"/>
    <col min="14340" max="14341" width="13.19921875" style="5" customWidth="1"/>
    <col min="14342" max="14342" width="22.19921875" style="5" customWidth="1"/>
    <col min="14343" max="14344" width="13.19921875" style="5" customWidth="1"/>
    <col min="14345" max="14345" width="22.19921875" style="5" customWidth="1"/>
    <col min="14346" max="14347" width="16.796875" style="5" customWidth="1"/>
    <col min="14348" max="14348" width="22.19921875" style="5" customWidth="1"/>
    <col min="14349" max="14350" width="16.796875" style="5" customWidth="1"/>
    <col min="14351" max="14351" width="22.19921875" style="5" customWidth="1"/>
    <col min="14352" max="14352" width="5.09765625" style="5" customWidth="1"/>
    <col min="14353" max="14353" width="3.59765625" style="5" customWidth="1"/>
    <col min="14354" max="14592" width="9.69921875" style="5"/>
    <col min="14593" max="14593" width="1.296875" style="5" customWidth="1"/>
    <col min="14594" max="14594" width="11.3984375" style="5" customWidth="1"/>
    <col min="14595" max="14595" width="9.59765625" style="5" customWidth="1"/>
    <col min="14596" max="14597" width="13.19921875" style="5" customWidth="1"/>
    <col min="14598" max="14598" width="22.19921875" style="5" customWidth="1"/>
    <col min="14599" max="14600" width="13.19921875" style="5" customWidth="1"/>
    <col min="14601" max="14601" width="22.19921875" style="5" customWidth="1"/>
    <col min="14602" max="14603" width="16.796875" style="5" customWidth="1"/>
    <col min="14604" max="14604" width="22.19921875" style="5" customWidth="1"/>
    <col min="14605" max="14606" width="16.796875" style="5" customWidth="1"/>
    <col min="14607" max="14607" width="22.19921875" style="5" customWidth="1"/>
    <col min="14608" max="14608" width="5.09765625" style="5" customWidth="1"/>
    <col min="14609" max="14609" width="3.59765625" style="5" customWidth="1"/>
    <col min="14610" max="14848" width="9.69921875" style="5"/>
    <col min="14849" max="14849" width="1.296875" style="5" customWidth="1"/>
    <col min="14850" max="14850" width="11.3984375" style="5" customWidth="1"/>
    <col min="14851" max="14851" width="9.59765625" style="5" customWidth="1"/>
    <col min="14852" max="14853" width="13.19921875" style="5" customWidth="1"/>
    <col min="14854" max="14854" width="22.19921875" style="5" customWidth="1"/>
    <col min="14855" max="14856" width="13.19921875" style="5" customWidth="1"/>
    <col min="14857" max="14857" width="22.19921875" style="5" customWidth="1"/>
    <col min="14858" max="14859" width="16.796875" style="5" customWidth="1"/>
    <col min="14860" max="14860" width="22.19921875" style="5" customWidth="1"/>
    <col min="14861" max="14862" width="16.796875" style="5" customWidth="1"/>
    <col min="14863" max="14863" width="22.19921875" style="5" customWidth="1"/>
    <col min="14864" max="14864" width="5.09765625" style="5" customWidth="1"/>
    <col min="14865" max="14865" width="3.59765625" style="5" customWidth="1"/>
    <col min="14866" max="15104" width="9.69921875" style="5"/>
    <col min="15105" max="15105" width="1.296875" style="5" customWidth="1"/>
    <col min="15106" max="15106" width="11.3984375" style="5" customWidth="1"/>
    <col min="15107" max="15107" width="9.59765625" style="5" customWidth="1"/>
    <col min="15108" max="15109" width="13.19921875" style="5" customWidth="1"/>
    <col min="15110" max="15110" width="22.19921875" style="5" customWidth="1"/>
    <col min="15111" max="15112" width="13.19921875" style="5" customWidth="1"/>
    <col min="15113" max="15113" width="22.19921875" style="5" customWidth="1"/>
    <col min="15114" max="15115" width="16.796875" style="5" customWidth="1"/>
    <col min="15116" max="15116" width="22.19921875" style="5" customWidth="1"/>
    <col min="15117" max="15118" width="16.796875" style="5" customWidth="1"/>
    <col min="15119" max="15119" width="22.19921875" style="5" customWidth="1"/>
    <col min="15120" max="15120" width="5.09765625" style="5" customWidth="1"/>
    <col min="15121" max="15121" width="3.59765625" style="5" customWidth="1"/>
    <col min="15122" max="15360" width="9.69921875" style="5"/>
    <col min="15361" max="15361" width="1.296875" style="5" customWidth="1"/>
    <col min="15362" max="15362" width="11.3984375" style="5" customWidth="1"/>
    <col min="15363" max="15363" width="9.59765625" style="5" customWidth="1"/>
    <col min="15364" max="15365" width="13.19921875" style="5" customWidth="1"/>
    <col min="15366" max="15366" width="22.19921875" style="5" customWidth="1"/>
    <col min="15367" max="15368" width="13.19921875" style="5" customWidth="1"/>
    <col min="15369" max="15369" width="22.19921875" style="5" customWidth="1"/>
    <col min="15370" max="15371" width="16.796875" style="5" customWidth="1"/>
    <col min="15372" max="15372" width="22.19921875" style="5" customWidth="1"/>
    <col min="15373" max="15374" width="16.796875" style="5" customWidth="1"/>
    <col min="15375" max="15375" width="22.19921875" style="5" customWidth="1"/>
    <col min="15376" max="15376" width="5.09765625" style="5" customWidth="1"/>
    <col min="15377" max="15377" width="3.59765625" style="5" customWidth="1"/>
    <col min="15378" max="15616" width="9.69921875" style="5"/>
    <col min="15617" max="15617" width="1.296875" style="5" customWidth="1"/>
    <col min="15618" max="15618" width="11.3984375" style="5" customWidth="1"/>
    <col min="15619" max="15619" width="9.59765625" style="5" customWidth="1"/>
    <col min="15620" max="15621" width="13.19921875" style="5" customWidth="1"/>
    <col min="15622" max="15622" width="22.19921875" style="5" customWidth="1"/>
    <col min="15623" max="15624" width="13.19921875" style="5" customWidth="1"/>
    <col min="15625" max="15625" width="22.19921875" style="5" customWidth="1"/>
    <col min="15626" max="15627" width="16.796875" style="5" customWidth="1"/>
    <col min="15628" max="15628" width="22.19921875" style="5" customWidth="1"/>
    <col min="15629" max="15630" width="16.796875" style="5" customWidth="1"/>
    <col min="15631" max="15631" width="22.19921875" style="5" customWidth="1"/>
    <col min="15632" max="15632" width="5.09765625" style="5" customWidth="1"/>
    <col min="15633" max="15633" width="3.59765625" style="5" customWidth="1"/>
    <col min="15634" max="15872" width="9.69921875" style="5"/>
    <col min="15873" max="15873" width="1.296875" style="5" customWidth="1"/>
    <col min="15874" max="15874" width="11.3984375" style="5" customWidth="1"/>
    <col min="15875" max="15875" width="9.59765625" style="5" customWidth="1"/>
    <col min="15876" max="15877" width="13.19921875" style="5" customWidth="1"/>
    <col min="15878" max="15878" width="22.19921875" style="5" customWidth="1"/>
    <col min="15879" max="15880" width="13.19921875" style="5" customWidth="1"/>
    <col min="15881" max="15881" width="22.19921875" style="5" customWidth="1"/>
    <col min="15882" max="15883" width="16.796875" style="5" customWidth="1"/>
    <col min="15884" max="15884" width="22.19921875" style="5" customWidth="1"/>
    <col min="15885" max="15886" width="16.796875" style="5" customWidth="1"/>
    <col min="15887" max="15887" width="22.19921875" style="5" customWidth="1"/>
    <col min="15888" max="15888" width="5.09765625" style="5" customWidth="1"/>
    <col min="15889" max="15889" width="3.59765625" style="5" customWidth="1"/>
    <col min="15890" max="16128" width="9.69921875" style="5"/>
    <col min="16129" max="16129" width="1.296875" style="5" customWidth="1"/>
    <col min="16130" max="16130" width="11.3984375" style="5" customWidth="1"/>
    <col min="16131" max="16131" width="9.59765625" style="5" customWidth="1"/>
    <col min="16132" max="16133" width="13.19921875" style="5" customWidth="1"/>
    <col min="16134" max="16134" width="22.19921875" style="5" customWidth="1"/>
    <col min="16135" max="16136" width="13.19921875" style="5" customWidth="1"/>
    <col min="16137" max="16137" width="22.19921875" style="5" customWidth="1"/>
    <col min="16138" max="16139" width="16.796875" style="5" customWidth="1"/>
    <col min="16140" max="16140" width="22.19921875" style="5" customWidth="1"/>
    <col min="16141" max="16142" width="16.796875" style="5" customWidth="1"/>
    <col min="16143" max="16143" width="22.19921875" style="5" customWidth="1"/>
    <col min="16144" max="16144" width="5.09765625" style="5" customWidth="1"/>
    <col min="16145" max="16145" width="3.59765625" style="5" customWidth="1"/>
    <col min="16146" max="16384" width="9.69921875" style="5"/>
  </cols>
  <sheetData>
    <row r="1" spans="2:31" ht="24" customHeight="1" thickBot="1">
      <c r="B1" s="114" t="s">
        <v>127</v>
      </c>
      <c r="C1" s="2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6" t="s">
        <v>128</v>
      </c>
      <c r="P1" s="4"/>
    </row>
    <row r="2" spans="2:31" ht="20.100000000000001" customHeight="1">
      <c r="B2" s="6"/>
      <c r="C2" s="7"/>
      <c r="D2" s="177" t="s">
        <v>2</v>
      </c>
      <c r="E2" s="178"/>
      <c r="F2" s="178"/>
      <c r="G2" s="178"/>
      <c r="H2" s="178"/>
      <c r="I2" s="179"/>
      <c r="J2" s="180" t="s">
        <v>2</v>
      </c>
      <c r="K2" s="178"/>
      <c r="L2" s="178"/>
      <c r="M2" s="178"/>
      <c r="N2" s="178"/>
      <c r="O2" s="181"/>
      <c r="P2" s="141" t="s">
        <v>3</v>
      </c>
    </row>
    <row r="3" spans="2:31" ht="20.100000000000001" customHeight="1">
      <c r="B3" s="8"/>
      <c r="C3" s="9"/>
      <c r="D3" s="182" t="s">
        <v>4</v>
      </c>
      <c r="E3" s="183"/>
      <c r="F3" s="183"/>
      <c r="G3" s="183"/>
      <c r="H3" s="183"/>
      <c r="I3" s="184"/>
      <c r="J3" s="185" t="s">
        <v>4</v>
      </c>
      <c r="K3" s="183"/>
      <c r="L3" s="183"/>
      <c r="M3" s="183"/>
      <c r="N3" s="183"/>
      <c r="O3" s="186"/>
      <c r="P3" s="142"/>
    </row>
    <row r="4" spans="2:31" ht="20.100000000000001" customHeight="1">
      <c r="B4" s="10" t="s">
        <v>5</v>
      </c>
      <c r="C4" s="9" t="s">
        <v>6</v>
      </c>
      <c r="D4" s="182" t="s">
        <v>7</v>
      </c>
      <c r="E4" s="183"/>
      <c r="F4" s="186"/>
      <c r="G4" s="182" t="s">
        <v>8</v>
      </c>
      <c r="H4" s="183"/>
      <c r="I4" s="184"/>
      <c r="J4" s="185" t="s">
        <v>9</v>
      </c>
      <c r="K4" s="183"/>
      <c r="L4" s="186"/>
      <c r="M4" s="182" t="s">
        <v>10</v>
      </c>
      <c r="N4" s="183"/>
      <c r="O4" s="186"/>
      <c r="P4" s="142"/>
    </row>
    <row r="5" spans="2:31" ht="20.100000000000001" customHeight="1">
      <c r="B5" s="8"/>
      <c r="C5" s="9"/>
      <c r="D5" s="187" t="s">
        <v>11</v>
      </c>
      <c r="E5" s="187" t="s">
        <v>12</v>
      </c>
      <c r="F5" s="187" t="s">
        <v>13</v>
      </c>
      <c r="G5" s="187" t="s">
        <v>11</v>
      </c>
      <c r="H5" s="187" t="s">
        <v>12</v>
      </c>
      <c r="I5" s="188" t="s">
        <v>13</v>
      </c>
      <c r="J5" s="189" t="s">
        <v>11</v>
      </c>
      <c r="K5" s="187" t="s">
        <v>12</v>
      </c>
      <c r="L5" s="187" t="s">
        <v>15</v>
      </c>
      <c r="M5" s="187" t="s">
        <v>11</v>
      </c>
      <c r="N5" s="187" t="s">
        <v>12</v>
      </c>
      <c r="O5" s="244" t="s">
        <v>13</v>
      </c>
      <c r="P5" s="14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2:31" ht="20.100000000000001" customHeight="1">
      <c r="B6" s="13"/>
      <c r="C6" s="14"/>
      <c r="D6" s="190" t="s">
        <v>16</v>
      </c>
      <c r="E6" s="190" t="s">
        <v>17</v>
      </c>
      <c r="F6" s="190" t="s">
        <v>18</v>
      </c>
      <c r="G6" s="190" t="s">
        <v>16</v>
      </c>
      <c r="H6" s="190" t="s">
        <v>17</v>
      </c>
      <c r="I6" s="191" t="s">
        <v>18</v>
      </c>
      <c r="J6" s="192" t="s">
        <v>16</v>
      </c>
      <c r="K6" s="190" t="s">
        <v>17</v>
      </c>
      <c r="L6" s="190" t="s">
        <v>18</v>
      </c>
      <c r="M6" s="190" t="s">
        <v>16</v>
      </c>
      <c r="N6" s="190" t="s">
        <v>17</v>
      </c>
      <c r="O6" s="245" t="s">
        <v>18</v>
      </c>
      <c r="P6" s="14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2:31" ht="16.5" customHeight="1">
      <c r="B7" s="8"/>
      <c r="C7" s="9"/>
      <c r="D7" s="76"/>
      <c r="E7" s="76"/>
      <c r="F7" s="76"/>
      <c r="G7" s="76"/>
      <c r="H7" s="76"/>
      <c r="I7" s="193"/>
      <c r="J7" s="194"/>
      <c r="K7" s="76"/>
      <c r="L7" s="76"/>
      <c r="M7" s="76"/>
      <c r="N7" s="76"/>
      <c r="O7" s="88"/>
      <c r="P7" s="142"/>
    </row>
    <row r="8" spans="2:31" ht="30" customHeight="1">
      <c r="B8" s="107" t="s">
        <v>21</v>
      </c>
      <c r="C8" s="9" t="s">
        <v>22</v>
      </c>
      <c r="D8" s="116">
        <v>21285</v>
      </c>
      <c r="E8" s="116">
        <v>344954</v>
      </c>
      <c r="F8" s="116">
        <v>13014073175</v>
      </c>
      <c r="G8" s="116">
        <v>629482</v>
      </c>
      <c r="H8" s="116">
        <v>1024474</v>
      </c>
      <c r="I8" s="351">
        <v>10229217551</v>
      </c>
      <c r="J8" s="352">
        <v>120264</v>
      </c>
      <c r="K8" s="116">
        <v>213220</v>
      </c>
      <c r="L8" s="116">
        <v>1614470570</v>
      </c>
      <c r="M8" s="116">
        <v>771031</v>
      </c>
      <c r="N8" s="116">
        <v>1582648</v>
      </c>
      <c r="O8" s="246">
        <v>24857761296</v>
      </c>
      <c r="P8" s="142"/>
    </row>
    <row r="9" spans="2:31" ht="30" customHeight="1">
      <c r="B9" s="107" t="s">
        <v>23</v>
      </c>
      <c r="C9" s="9" t="s">
        <v>22</v>
      </c>
      <c r="D9" s="116">
        <v>20367</v>
      </c>
      <c r="E9" s="116">
        <v>325826</v>
      </c>
      <c r="F9" s="116">
        <v>12414546882</v>
      </c>
      <c r="G9" s="116">
        <v>606825</v>
      </c>
      <c r="H9" s="116">
        <v>982990</v>
      </c>
      <c r="I9" s="351">
        <v>9815365259</v>
      </c>
      <c r="J9" s="352">
        <v>120209</v>
      </c>
      <c r="K9" s="116">
        <v>207615</v>
      </c>
      <c r="L9" s="116">
        <v>1581640332</v>
      </c>
      <c r="M9" s="116">
        <v>747401</v>
      </c>
      <c r="N9" s="116">
        <v>1516431</v>
      </c>
      <c r="O9" s="246">
        <v>23811552473</v>
      </c>
      <c r="P9" s="142"/>
    </row>
    <row r="10" spans="2:31" ht="30" customHeight="1">
      <c r="B10" s="107" t="s">
        <v>24</v>
      </c>
      <c r="C10" s="9" t="s">
        <v>22</v>
      </c>
      <c r="D10" s="79">
        <f>SUM(D11:D12)</f>
        <v>19910</v>
      </c>
      <c r="E10" s="79">
        <f t="shared" ref="E10:L10" si="0">SUM(E11:E12)</f>
        <v>314309</v>
      </c>
      <c r="F10" s="79">
        <f t="shared" si="0"/>
        <v>12497696059</v>
      </c>
      <c r="G10" s="79">
        <f t="shared" si="0"/>
        <v>577077</v>
      </c>
      <c r="H10" s="79">
        <f>SUM(H11:H12)</f>
        <v>925278</v>
      </c>
      <c r="I10" s="195">
        <f t="shared" si="0"/>
        <v>9524241055</v>
      </c>
      <c r="J10" s="353">
        <f t="shared" si="0"/>
        <v>115451</v>
      </c>
      <c r="K10" s="79">
        <f t="shared" si="0"/>
        <v>192325</v>
      </c>
      <c r="L10" s="79">
        <f t="shared" si="0"/>
        <v>1531288794</v>
      </c>
      <c r="M10" s="79">
        <f>SUM(M11:M12)</f>
        <v>712438</v>
      </c>
      <c r="N10" s="79">
        <f>SUM(N11:N12)</f>
        <v>1431912</v>
      </c>
      <c r="O10" s="79">
        <f>SUM(O11:O12)</f>
        <v>23553225908</v>
      </c>
      <c r="P10" s="142"/>
    </row>
    <row r="11" spans="2:31" ht="30" customHeight="1">
      <c r="B11" s="10" t="s">
        <v>25</v>
      </c>
      <c r="C11" s="9" t="s">
        <v>26</v>
      </c>
      <c r="D11" s="79">
        <f>SUM(D13:D32)</f>
        <v>19682</v>
      </c>
      <c r="E11" s="79">
        <f t="shared" ref="E11:O11" si="1">SUM(E13:E32)</f>
        <v>311228</v>
      </c>
      <c r="F11" s="79">
        <f t="shared" si="1"/>
        <v>12321190551</v>
      </c>
      <c r="G11" s="79">
        <f t="shared" si="1"/>
        <v>570616</v>
      </c>
      <c r="H11" s="79">
        <f>SUM(H13:H32)</f>
        <v>915216</v>
      </c>
      <c r="I11" s="195">
        <f t="shared" si="1"/>
        <v>9414498185</v>
      </c>
      <c r="J11" s="353">
        <f t="shared" si="1"/>
        <v>114192</v>
      </c>
      <c r="K11" s="79">
        <f t="shared" si="1"/>
        <v>190066</v>
      </c>
      <c r="L11" s="79">
        <f t="shared" si="1"/>
        <v>1514220284</v>
      </c>
      <c r="M11" s="79">
        <f t="shared" si="1"/>
        <v>704490</v>
      </c>
      <c r="N11" s="79">
        <f t="shared" si="1"/>
        <v>1416510</v>
      </c>
      <c r="O11" s="79">
        <f t="shared" si="1"/>
        <v>23249909020</v>
      </c>
      <c r="P11" s="142"/>
    </row>
    <row r="12" spans="2:31" ht="30" customHeight="1">
      <c r="B12" s="16" t="s">
        <v>27</v>
      </c>
      <c r="C12" s="14" t="s">
        <v>26</v>
      </c>
      <c r="D12" s="136">
        <f>SUM(D33:D35)</f>
        <v>228</v>
      </c>
      <c r="E12" s="136">
        <f t="shared" ref="E12:O12" si="2">SUM(E33:E35)</f>
        <v>3081</v>
      </c>
      <c r="F12" s="136">
        <f t="shared" si="2"/>
        <v>176505508</v>
      </c>
      <c r="G12" s="136">
        <f t="shared" si="2"/>
        <v>6461</v>
      </c>
      <c r="H12" s="136">
        <f t="shared" si="2"/>
        <v>10062</v>
      </c>
      <c r="I12" s="197">
        <f t="shared" si="2"/>
        <v>109742870</v>
      </c>
      <c r="J12" s="354">
        <f t="shared" si="2"/>
        <v>1259</v>
      </c>
      <c r="K12" s="136">
        <f t="shared" si="2"/>
        <v>2259</v>
      </c>
      <c r="L12" s="136">
        <f t="shared" si="2"/>
        <v>17068510</v>
      </c>
      <c r="M12" s="136">
        <f t="shared" si="2"/>
        <v>7948</v>
      </c>
      <c r="N12" s="136">
        <f t="shared" si="2"/>
        <v>15402</v>
      </c>
      <c r="O12" s="136">
        <f t="shared" si="2"/>
        <v>303316888</v>
      </c>
      <c r="P12" s="143"/>
    </row>
    <row r="13" spans="2:31" ht="30" customHeight="1">
      <c r="B13" s="20">
        <v>41001</v>
      </c>
      <c r="C13" s="21" t="s">
        <v>28</v>
      </c>
      <c r="D13" s="87">
        <v>4589</v>
      </c>
      <c r="E13" s="199">
        <v>68349</v>
      </c>
      <c r="F13" s="87">
        <v>2897352661</v>
      </c>
      <c r="G13" s="199">
        <v>146697</v>
      </c>
      <c r="H13" s="87">
        <v>237880</v>
      </c>
      <c r="I13" s="200">
        <v>2376264750</v>
      </c>
      <c r="J13" s="201">
        <v>30403</v>
      </c>
      <c r="K13" s="199">
        <v>51291</v>
      </c>
      <c r="L13" s="202">
        <v>406338410</v>
      </c>
      <c r="M13" s="203">
        <f>D13+G13+J13</f>
        <v>181689</v>
      </c>
      <c r="N13" s="203">
        <f>E13+H13+K13</f>
        <v>357520</v>
      </c>
      <c r="O13" s="204">
        <f>F13+I13+L13</f>
        <v>5679955821</v>
      </c>
      <c r="P13" s="22" t="s">
        <v>29</v>
      </c>
    </row>
    <row r="14" spans="2:31" ht="30" customHeight="1">
      <c r="B14" s="8">
        <v>41002</v>
      </c>
      <c r="C14" s="23" t="s">
        <v>30</v>
      </c>
      <c r="D14" s="88">
        <v>2802</v>
      </c>
      <c r="E14" s="89">
        <v>44705</v>
      </c>
      <c r="F14" s="88">
        <v>1682169834</v>
      </c>
      <c r="G14" s="89">
        <v>86171</v>
      </c>
      <c r="H14" s="88">
        <v>134325</v>
      </c>
      <c r="I14" s="193">
        <v>1483913086</v>
      </c>
      <c r="J14" s="205">
        <v>16967</v>
      </c>
      <c r="K14" s="89">
        <v>27230</v>
      </c>
      <c r="L14" s="202">
        <v>223242470</v>
      </c>
      <c r="M14" s="206">
        <f t="shared" ref="M14:O35" si="3">D14+G14+J14</f>
        <v>105940</v>
      </c>
      <c r="N14" s="206">
        <f t="shared" si="3"/>
        <v>206260</v>
      </c>
      <c r="O14" s="207">
        <f t="shared" si="3"/>
        <v>3389325390</v>
      </c>
      <c r="P14" s="22" t="s">
        <v>31</v>
      </c>
    </row>
    <row r="15" spans="2:31" ht="30" customHeight="1">
      <c r="B15" s="8">
        <v>41003</v>
      </c>
      <c r="C15" s="23" t="s">
        <v>32</v>
      </c>
      <c r="D15" s="88">
        <v>1409</v>
      </c>
      <c r="E15" s="89">
        <v>25087</v>
      </c>
      <c r="F15" s="88">
        <v>916496598</v>
      </c>
      <c r="G15" s="89">
        <v>40074</v>
      </c>
      <c r="H15" s="88">
        <v>69525</v>
      </c>
      <c r="I15" s="193">
        <v>686847936</v>
      </c>
      <c r="J15" s="205">
        <v>8480</v>
      </c>
      <c r="K15" s="89">
        <v>14236</v>
      </c>
      <c r="L15" s="202">
        <v>110010470</v>
      </c>
      <c r="M15" s="206">
        <f t="shared" si="3"/>
        <v>49963</v>
      </c>
      <c r="N15" s="206">
        <f t="shared" si="3"/>
        <v>108848</v>
      </c>
      <c r="O15" s="207">
        <f t="shared" si="3"/>
        <v>1713355004</v>
      </c>
      <c r="P15" s="22" t="s">
        <v>33</v>
      </c>
    </row>
    <row r="16" spans="2:31" ht="30" customHeight="1">
      <c r="B16" s="8">
        <v>41004</v>
      </c>
      <c r="C16" s="23" t="s">
        <v>34</v>
      </c>
      <c r="D16" s="88">
        <v>636</v>
      </c>
      <c r="E16" s="89">
        <v>11008</v>
      </c>
      <c r="F16" s="88">
        <v>386476520</v>
      </c>
      <c r="G16" s="89">
        <v>16714</v>
      </c>
      <c r="H16" s="88">
        <v>27756</v>
      </c>
      <c r="I16" s="193">
        <v>355493600</v>
      </c>
      <c r="J16" s="205">
        <v>3085</v>
      </c>
      <c r="K16" s="89">
        <v>5553</v>
      </c>
      <c r="L16" s="202">
        <v>47553470</v>
      </c>
      <c r="M16" s="206">
        <f t="shared" si="3"/>
        <v>20435</v>
      </c>
      <c r="N16" s="206">
        <f t="shared" si="3"/>
        <v>44317</v>
      </c>
      <c r="O16" s="207">
        <f t="shared" si="3"/>
        <v>789523590</v>
      </c>
      <c r="P16" s="22" t="s">
        <v>35</v>
      </c>
    </row>
    <row r="17" spans="2:16" ht="30" customHeight="1">
      <c r="B17" s="8">
        <v>41005</v>
      </c>
      <c r="C17" s="23" t="s">
        <v>36</v>
      </c>
      <c r="D17" s="88">
        <v>1484</v>
      </c>
      <c r="E17" s="89">
        <v>23332</v>
      </c>
      <c r="F17" s="88">
        <v>960875510</v>
      </c>
      <c r="G17" s="89">
        <v>38999</v>
      </c>
      <c r="H17" s="88">
        <v>61888</v>
      </c>
      <c r="I17" s="193">
        <v>641753873</v>
      </c>
      <c r="J17" s="205">
        <v>6592</v>
      </c>
      <c r="K17" s="89">
        <v>11501</v>
      </c>
      <c r="L17" s="202">
        <v>93438610</v>
      </c>
      <c r="M17" s="206">
        <f t="shared" si="3"/>
        <v>47075</v>
      </c>
      <c r="N17" s="206">
        <f t="shared" si="3"/>
        <v>96721</v>
      </c>
      <c r="O17" s="207">
        <f t="shared" si="3"/>
        <v>1696067993</v>
      </c>
      <c r="P17" s="22" t="s">
        <v>37</v>
      </c>
    </row>
    <row r="18" spans="2:16" ht="30" customHeight="1">
      <c r="B18" s="8">
        <v>41006</v>
      </c>
      <c r="C18" s="23" t="s">
        <v>38</v>
      </c>
      <c r="D18" s="88">
        <v>1220</v>
      </c>
      <c r="E18" s="88">
        <v>19540</v>
      </c>
      <c r="F18" s="88">
        <v>772799840</v>
      </c>
      <c r="G18" s="89">
        <v>38782</v>
      </c>
      <c r="H18" s="88">
        <v>63145</v>
      </c>
      <c r="I18" s="193">
        <v>615276865</v>
      </c>
      <c r="J18" s="205">
        <v>7671</v>
      </c>
      <c r="K18" s="89">
        <v>12453</v>
      </c>
      <c r="L18" s="202">
        <v>104862054</v>
      </c>
      <c r="M18" s="206">
        <f t="shared" si="3"/>
        <v>47673</v>
      </c>
      <c r="N18" s="206">
        <f t="shared" si="3"/>
        <v>95138</v>
      </c>
      <c r="O18" s="207">
        <f t="shared" si="3"/>
        <v>1492938759</v>
      </c>
      <c r="P18" s="22" t="s">
        <v>39</v>
      </c>
    </row>
    <row r="19" spans="2:16" ht="30" customHeight="1">
      <c r="B19" s="8">
        <v>41007</v>
      </c>
      <c r="C19" s="23" t="s">
        <v>40</v>
      </c>
      <c r="D19" s="88">
        <v>895</v>
      </c>
      <c r="E19" s="89">
        <v>13548</v>
      </c>
      <c r="F19" s="88">
        <v>528423550</v>
      </c>
      <c r="G19" s="89">
        <v>20849</v>
      </c>
      <c r="H19" s="88">
        <v>30578</v>
      </c>
      <c r="I19" s="193">
        <v>326508960</v>
      </c>
      <c r="J19" s="205">
        <v>4376</v>
      </c>
      <c r="K19" s="89">
        <v>6973</v>
      </c>
      <c r="L19" s="202">
        <v>56059610</v>
      </c>
      <c r="M19" s="206">
        <f t="shared" si="3"/>
        <v>26120</v>
      </c>
      <c r="N19" s="206">
        <f t="shared" si="3"/>
        <v>51099</v>
      </c>
      <c r="O19" s="207">
        <f t="shared" si="3"/>
        <v>910992120</v>
      </c>
      <c r="P19" s="22" t="s">
        <v>41</v>
      </c>
    </row>
    <row r="20" spans="2:16" ht="30" customHeight="1">
      <c r="B20" s="8">
        <v>41025</v>
      </c>
      <c r="C20" s="23" t="s">
        <v>42</v>
      </c>
      <c r="D20" s="88">
        <v>1029</v>
      </c>
      <c r="E20" s="89">
        <v>15611</v>
      </c>
      <c r="F20" s="88">
        <v>617517540</v>
      </c>
      <c r="G20" s="89">
        <v>28644</v>
      </c>
      <c r="H20" s="88">
        <v>45660</v>
      </c>
      <c r="I20" s="193">
        <v>445308910</v>
      </c>
      <c r="J20" s="205">
        <v>6171</v>
      </c>
      <c r="K20" s="89">
        <v>10428</v>
      </c>
      <c r="L20" s="202">
        <v>79056270</v>
      </c>
      <c r="M20" s="206">
        <f t="shared" si="3"/>
        <v>35844</v>
      </c>
      <c r="N20" s="206">
        <f t="shared" si="3"/>
        <v>71699</v>
      </c>
      <c r="O20" s="207">
        <f t="shared" si="3"/>
        <v>1141882720</v>
      </c>
      <c r="P20" s="22" t="s">
        <v>43</v>
      </c>
    </row>
    <row r="21" spans="2:16" ht="30" customHeight="1">
      <c r="B21" s="8">
        <v>41048</v>
      </c>
      <c r="C21" s="23" t="s">
        <v>44</v>
      </c>
      <c r="D21" s="88">
        <v>733</v>
      </c>
      <c r="E21" s="89">
        <v>11785</v>
      </c>
      <c r="F21" s="88">
        <v>407568870</v>
      </c>
      <c r="G21" s="89">
        <v>19433</v>
      </c>
      <c r="H21" s="88">
        <v>31240</v>
      </c>
      <c r="I21" s="193">
        <v>289674626</v>
      </c>
      <c r="J21" s="205">
        <v>4508</v>
      </c>
      <c r="K21" s="89">
        <v>7342</v>
      </c>
      <c r="L21" s="202">
        <v>58190220</v>
      </c>
      <c r="M21" s="206">
        <f t="shared" si="3"/>
        <v>24674</v>
      </c>
      <c r="N21" s="206">
        <f t="shared" si="3"/>
        <v>50367</v>
      </c>
      <c r="O21" s="207">
        <f t="shared" si="3"/>
        <v>755433716</v>
      </c>
      <c r="P21" s="22" t="s">
        <v>45</v>
      </c>
    </row>
    <row r="22" spans="2:16" ht="30" customHeight="1">
      <c r="B22" s="8">
        <v>41014</v>
      </c>
      <c r="C22" s="23" t="s">
        <v>46</v>
      </c>
      <c r="D22" s="89">
        <v>845</v>
      </c>
      <c r="E22" s="89">
        <v>12678</v>
      </c>
      <c r="F22" s="88">
        <v>586079710</v>
      </c>
      <c r="G22" s="89">
        <v>25057</v>
      </c>
      <c r="H22" s="88">
        <v>40896</v>
      </c>
      <c r="I22" s="193">
        <v>420187000</v>
      </c>
      <c r="J22" s="205">
        <v>4813</v>
      </c>
      <c r="K22" s="89">
        <v>8169</v>
      </c>
      <c r="L22" s="202">
        <v>60219220</v>
      </c>
      <c r="M22" s="206">
        <f t="shared" si="3"/>
        <v>30715</v>
      </c>
      <c r="N22" s="206">
        <f t="shared" si="3"/>
        <v>61743</v>
      </c>
      <c r="O22" s="207">
        <f t="shared" si="3"/>
        <v>1066485930</v>
      </c>
      <c r="P22" s="22" t="s">
        <v>47</v>
      </c>
    </row>
    <row r="23" spans="2:16" ht="30" customHeight="1">
      <c r="B23" s="8">
        <v>41016</v>
      </c>
      <c r="C23" s="23" t="s">
        <v>48</v>
      </c>
      <c r="D23" s="88">
        <v>358</v>
      </c>
      <c r="E23" s="88">
        <v>6024</v>
      </c>
      <c r="F23" s="88">
        <v>212562330</v>
      </c>
      <c r="G23" s="89">
        <v>9994</v>
      </c>
      <c r="H23" s="88">
        <v>15730</v>
      </c>
      <c r="I23" s="193">
        <v>146557270</v>
      </c>
      <c r="J23" s="205">
        <v>1964</v>
      </c>
      <c r="K23" s="89">
        <v>3168</v>
      </c>
      <c r="L23" s="202">
        <v>23774210</v>
      </c>
      <c r="M23" s="206">
        <f t="shared" si="3"/>
        <v>12316</v>
      </c>
      <c r="N23" s="206">
        <f t="shared" si="3"/>
        <v>24922</v>
      </c>
      <c r="O23" s="207">
        <f t="shared" si="3"/>
        <v>382893810</v>
      </c>
      <c r="P23" s="22" t="s">
        <v>49</v>
      </c>
    </row>
    <row r="24" spans="2:16" ht="30" customHeight="1">
      <c r="B24" s="8">
        <v>41020</v>
      </c>
      <c r="C24" s="23" t="s">
        <v>50</v>
      </c>
      <c r="D24" s="88">
        <v>504</v>
      </c>
      <c r="E24" s="88">
        <v>7778</v>
      </c>
      <c r="F24" s="89">
        <v>353533960</v>
      </c>
      <c r="G24" s="89">
        <v>13220</v>
      </c>
      <c r="H24" s="88">
        <v>20617</v>
      </c>
      <c r="I24" s="193">
        <v>229000984</v>
      </c>
      <c r="J24" s="205">
        <v>2468</v>
      </c>
      <c r="K24" s="89">
        <v>4092</v>
      </c>
      <c r="L24" s="202">
        <v>30249030</v>
      </c>
      <c r="M24" s="206">
        <f t="shared" si="3"/>
        <v>16192</v>
      </c>
      <c r="N24" s="206">
        <f t="shared" si="3"/>
        <v>32487</v>
      </c>
      <c r="O24" s="207">
        <f t="shared" si="3"/>
        <v>612783974</v>
      </c>
      <c r="P24" s="22" t="s">
        <v>51</v>
      </c>
    </row>
    <row r="25" spans="2:16" ht="30" customHeight="1">
      <c r="B25" s="8">
        <v>41024</v>
      </c>
      <c r="C25" s="23" t="s">
        <v>52</v>
      </c>
      <c r="D25" s="88">
        <v>252</v>
      </c>
      <c r="E25" s="89">
        <v>4186</v>
      </c>
      <c r="F25" s="89">
        <v>164271850</v>
      </c>
      <c r="G25" s="88">
        <v>6645</v>
      </c>
      <c r="H25" s="88">
        <v>10710</v>
      </c>
      <c r="I25" s="193">
        <v>108580540</v>
      </c>
      <c r="J25" s="205">
        <v>1464</v>
      </c>
      <c r="K25" s="89">
        <v>2194</v>
      </c>
      <c r="L25" s="202">
        <v>17676290</v>
      </c>
      <c r="M25" s="206">
        <f t="shared" si="3"/>
        <v>8361</v>
      </c>
      <c r="N25" s="206">
        <f t="shared" si="3"/>
        <v>17090</v>
      </c>
      <c r="O25" s="207">
        <f t="shared" si="3"/>
        <v>290528680</v>
      </c>
      <c r="P25" s="22" t="s">
        <v>53</v>
      </c>
    </row>
    <row r="26" spans="2:16" ht="30" customHeight="1">
      <c r="B26" s="8">
        <v>41021</v>
      </c>
      <c r="C26" s="23" t="s">
        <v>54</v>
      </c>
      <c r="D26" s="89">
        <v>706</v>
      </c>
      <c r="E26" s="88">
        <v>12240</v>
      </c>
      <c r="F26" s="89">
        <v>447617329</v>
      </c>
      <c r="G26" s="88">
        <v>22020</v>
      </c>
      <c r="H26" s="88">
        <v>35053</v>
      </c>
      <c r="I26" s="193">
        <v>326644191</v>
      </c>
      <c r="J26" s="205">
        <v>4175</v>
      </c>
      <c r="K26" s="89">
        <v>6817</v>
      </c>
      <c r="L26" s="202">
        <v>50774430</v>
      </c>
      <c r="M26" s="206">
        <f t="shared" si="3"/>
        <v>26901</v>
      </c>
      <c r="N26" s="206">
        <f t="shared" si="3"/>
        <v>54110</v>
      </c>
      <c r="O26" s="207">
        <f t="shared" si="3"/>
        <v>825035950</v>
      </c>
      <c r="P26" s="22" t="s">
        <v>55</v>
      </c>
    </row>
    <row r="27" spans="2:16" ht="30" customHeight="1">
      <c r="B27" s="8">
        <v>41035</v>
      </c>
      <c r="C27" s="23" t="s">
        <v>56</v>
      </c>
      <c r="D27" s="88">
        <v>128</v>
      </c>
      <c r="E27" s="88">
        <v>2006</v>
      </c>
      <c r="F27" s="89">
        <v>92113850</v>
      </c>
      <c r="G27" s="88">
        <v>4654</v>
      </c>
      <c r="H27" s="88">
        <v>7655</v>
      </c>
      <c r="I27" s="193">
        <v>88537240</v>
      </c>
      <c r="J27" s="205">
        <v>574</v>
      </c>
      <c r="K27" s="89">
        <v>990</v>
      </c>
      <c r="L27" s="202">
        <v>8687720</v>
      </c>
      <c r="M27" s="206">
        <f t="shared" si="3"/>
        <v>5356</v>
      </c>
      <c r="N27" s="206">
        <f t="shared" si="3"/>
        <v>10651</v>
      </c>
      <c r="O27" s="207">
        <f t="shared" si="3"/>
        <v>189338810</v>
      </c>
      <c r="P27" s="22" t="s">
        <v>57</v>
      </c>
    </row>
    <row r="28" spans="2:16" ht="30" customHeight="1">
      <c r="B28" s="8">
        <v>41038</v>
      </c>
      <c r="C28" s="9" t="s">
        <v>58</v>
      </c>
      <c r="D28" s="88">
        <v>587</v>
      </c>
      <c r="E28" s="88">
        <v>9231</v>
      </c>
      <c r="F28" s="89">
        <v>400659297</v>
      </c>
      <c r="G28" s="88">
        <v>15771</v>
      </c>
      <c r="H28" s="88">
        <v>24608</v>
      </c>
      <c r="I28" s="193">
        <v>259407031</v>
      </c>
      <c r="J28" s="205">
        <v>2979</v>
      </c>
      <c r="K28" s="89">
        <v>4538</v>
      </c>
      <c r="L28" s="202">
        <v>36738190</v>
      </c>
      <c r="M28" s="206">
        <f t="shared" si="3"/>
        <v>19337</v>
      </c>
      <c r="N28" s="206">
        <f t="shared" si="3"/>
        <v>38377</v>
      </c>
      <c r="O28" s="207">
        <f t="shared" si="3"/>
        <v>696804518</v>
      </c>
      <c r="P28" s="22" t="s">
        <v>59</v>
      </c>
    </row>
    <row r="29" spans="2:16" ht="30" customHeight="1">
      <c r="B29" s="8">
        <v>41042</v>
      </c>
      <c r="C29" s="23" t="s">
        <v>60</v>
      </c>
      <c r="D29" s="88">
        <v>231</v>
      </c>
      <c r="E29" s="89">
        <v>3621</v>
      </c>
      <c r="F29" s="89">
        <v>144770940</v>
      </c>
      <c r="G29" s="89">
        <v>5804</v>
      </c>
      <c r="H29" s="89">
        <v>9371</v>
      </c>
      <c r="I29" s="193">
        <v>82761060</v>
      </c>
      <c r="J29" s="205">
        <v>1355</v>
      </c>
      <c r="K29" s="89">
        <v>2541</v>
      </c>
      <c r="L29" s="202">
        <v>20156010</v>
      </c>
      <c r="M29" s="206">
        <f t="shared" si="3"/>
        <v>7390</v>
      </c>
      <c r="N29" s="206">
        <f t="shared" si="3"/>
        <v>15533</v>
      </c>
      <c r="O29" s="207">
        <f t="shared" si="3"/>
        <v>247688010</v>
      </c>
      <c r="P29" s="22" t="s">
        <v>61</v>
      </c>
    </row>
    <row r="30" spans="2:16" ht="30" customHeight="1">
      <c r="B30" s="8">
        <v>41043</v>
      </c>
      <c r="C30" s="23" t="s">
        <v>62</v>
      </c>
      <c r="D30" s="89">
        <v>205</v>
      </c>
      <c r="E30" s="89">
        <v>2758</v>
      </c>
      <c r="F30" s="89">
        <v>111141940</v>
      </c>
      <c r="G30" s="89">
        <v>6507</v>
      </c>
      <c r="H30" s="89">
        <v>9614</v>
      </c>
      <c r="I30" s="193">
        <v>121705990</v>
      </c>
      <c r="J30" s="205">
        <v>1246</v>
      </c>
      <c r="K30" s="89">
        <v>2400</v>
      </c>
      <c r="L30" s="202">
        <v>18132410</v>
      </c>
      <c r="M30" s="206">
        <f t="shared" si="3"/>
        <v>7958</v>
      </c>
      <c r="N30" s="206">
        <f t="shared" si="3"/>
        <v>14772</v>
      </c>
      <c r="O30" s="207">
        <f t="shared" si="3"/>
        <v>250980340</v>
      </c>
      <c r="P30" s="22" t="s">
        <v>63</v>
      </c>
    </row>
    <row r="31" spans="2:16" ht="30" customHeight="1">
      <c r="B31" s="8">
        <v>41044</v>
      </c>
      <c r="C31" s="23" t="s">
        <v>64</v>
      </c>
      <c r="D31" s="88">
        <v>712</v>
      </c>
      <c r="E31" s="89">
        <v>11656</v>
      </c>
      <c r="F31" s="89">
        <v>424787599</v>
      </c>
      <c r="G31" s="89">
        <v>18121</v>
      </c>
      <c r="H31" s="89">
        <v>28633</v>
      </c>
      <c r="I31" s="193">
        <v>307690203</v>
      </c>
      <c r="J31" s="205">
        <v>3681</v>
      </c>
      <c r="K31" s="89">
        <v>6140</v>
      </c>
      <c r="L31" s="202">
        <v>52999930</v>
      </c>
      <c r="M31" s="206">
        <f t="shared" si="3"/>
        <v>22514</v>
      </c>
      <c r="N31" s="206">
        <f t="shared" si="3"/>
        <v>46429</v>
      </c>
      <c r="O31" s="207">
        <f t="shared" si="3"/>
        <v>785477732</v>
      </c>
      <c r="P31" s="22" t="s">
        <v>65</v>
      </c>
    </row>
    <row r="32" spans="2:16" ht="30" customHeight="1">
      <c r="B32" s="24">
        <v>41047</v>
      </c>
      <c r="C32" s="90" t="s">
        <v>66</v>
      </c>
      <c r="D32" s="91">
        <v>357</v>
      </c>
      <c r="E32" s="91">
        <v>6085</v>
      </c>
      <c r="F32" s="89">
        <v>213970823</v>
      </c>
      <c r="G32" s="89">
        <v>6460</v>
      </c>
      <c r="H32" s="89">
        <v>10332</v>
      </c>
      <c r="I32" s="208">
        <v>102384070</v>
      </c>
      <c r="J32" s="209">
        <v>1220</v>
      </c>
      <c r="K32" s="89">
        <v>2010</v>
      </c>
      <c r="L32" s="202">
        <v>16061260</v>
      </c>
      <c r="M32" s="355">
        <f t="shared" si="3"/>
        <v>8037</v>
      </c>
      <c r="N32" s="355">
        <f t="shared" si="3"/>
        <v>18427</v>
      </c>
      <c r="O32" s="356">
        <f t="shared" si="3"/>
        <v>332416153</v>
      </c>
      <c r="P32" s="26" t="s">
        <v>67</v>
      </c>
    </row>
    <row r="33" spans="2:16" ht="30" customHeight="1">
      <c r="B33" s="8">
        <v>41301</v>
      </c>
      <c r="C33" s="27" t="s">
        <v>68</v>
      </c>
      <c r="D33" s="92">
        <v>6</v>
      </c>
      <c r="E33" s="92">
        <v>88</v>
      </c>
      <c r="F33" s="92">
        <v>2777730</v>
      </c>
      <c r="G33" s="92">
        <v>239</v>
      </c>
      <c r="H33" s="92">
        <v>392</v>
      </c>
      <c r="I33" s="211">
        <v>3388170</v>
      </c>
      <c r="J33" s="212">
        <v>75</v>
      </c>
      <c r="K33" s="92">
        <v>133</v>
      </c>
      <c r="L33" s="92">
        <v>754710</v>
      </c>
      <c r="M33" s="206">
        <f t="shared" si="3"/>
        <v>320</v>
      </c>
      <c r="N33" s="206">
        <f t="shared" si="3"/>
        <v>613</v>
      </c>
      <c r="O33" s="207">
        <f t="shared" si="3"/>
        <v>6920610</v>
      </c>
      <c r="P33" s="11" t="s">
        <v>69</v>
      </c>
    </row>
    <row r="34" spans="2:16" ht="30" customHeight="1">
      <c r="B34" s="8">
        <v>41302</v>
      </c>
      <c r="C34" s="9" t="s">
        <v>70</v>
      </c>
      <c r="D34" s="88">
        <v>8</v>
      </c>
      <c r="E34" s="88">
        <v>117</v>
      </c>
      <c r="F34" s="89">
        <v>5370810</v>
      </c>
      <c r="G34" s="89">
        <v>278</v>
      </c>
      <c r="H34" s="89">
        <v>410</v>
      </c>
      <c r="I34" s="193">
        <v>4166290</v>
      </c>
      <c r="J34" s="205">
        <v>19</v>
      </c>
      <c r="K34" s="89">
        <v>23</v>
      </c>
      <c r="L34" s="202">
        <v>319380</v>
      </c>
      <c r="M34" s="206">
        <f t="shared" si="3"/>
        <v>305</v>
      </c>
      <c r="N34" s="206">
        <f t="shared" si="3"/>
        <v>550</v>
      </c>
      <c r="O34" s="207">
        <f t="shared" si="3"/>
        <v>9856480</v>
      </c>
      <c r="P34" s="11" t="s">
        <v>71</v>
      </c>
    </row>
    <row r="35" spans="2:16" ht="30" customHeight="1" thickBot="1">
      <c r="B35" s="28">
        <v>41303</v>
      </c>
      <c r="C35" s="64" t="s">
        <v>72</v>
      </c>
      <c r="D35" s="93">
        <v>214</v>
      </c>
      <c r="E35" s="93">
        <v>2876</v>
      </c>
      <c r="F35" s="138">
        <v>168356968</v>
      </c>
      <c r="G35" s="93">
        <v>5944</v>
      </c>
      <c r="H35" s="93">
        <v>9260</v>
      </c>
      <c r="I35" s="216">
        <v>102188410</v>
      </c>
      <c r="J35" s="217">
        <v>1165</v>
      </c>
      <c r="K35" s="93">
        <v>2103</v>
      </c>
      <c r="L35" s="93">
        <v>15994420</v>
      </c>
      <c r="M35" s="219">
        <f t="shared" si="3"/>
        <v>7323</v>
      </c>
      <c r="N35" s="219">
        <f t="shared" si="3"/>
        <v>14239</v>
      </c>
      <c r="O35" s="220">
        <f t="shared" si="3"/>
        <v>286539798</v>
      </c>
      <c r="P35" s="70" t="s">
        <v>73</v>
      </c>
    </row>
    <row r="36" spans="2:16" ht="17.100000000000001" customHeight="1">
      <c r="C36" s="71"/>
      <c r="D36" s="357"/>
      <c r="E36" s="357"/>
      <c r="F36" s="357"/>
      <c r="H36" s="357"/>
      <c r="I36" s="357"/>
      <c r="J36" s="357"/>
      <c r="K36" s="357"/>
      <c r="N36" s="357"/>
    </row>
  </sheetData>
  <mergeCells count="9">
    <mergeCell ref="D2:I2"/>
    <mergeCell ref="J2:O2"/>
    <mergeCell ref="P2:P12"/>
    <mergeCell ref="D3:I3"/>
    <mergeCell ref="J3:O3"/>
    <mergeCell ref="D4:F4"/>
    <mergeCell ref="G4:I4"/>
    <mergeCell ref="J4:L4"/>
    <mergeCell ref="M4:O4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6" orientation="portrait" r:id="rId1"/>
  <headerFooter alignWithMargins="0"/>
  <colBreaks count="1" manualBreakCount="1">
    <brk id="9" max="3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1584-33E3-4359-B226-F4E129F1B255}">
  <sheetPr>
    <tabColor theme="4"/>
  </sheetPr>
  <dimension ref="B1:P36"/>
  <sheetViews>
    <sheetView showGridLines="0" view="pageBreakPreview" zoomScale="86" zoomScaleNormal="75" zoomScaleSheetLayoutView="86" workbookViewId="0">
      <pane xSplit="3" ySplit="12" topLeftCell="D13" activePane="bottomRight" state="frozen"/>
      <selection activeCell="D2" sqref="D2:O5"/>
      <selection pane="topRight" activeCell="D2" sqref="D2:O5"/>
      <selection pane="bottomLeft" activeCell="D2" sqref="D2:O5"/>
      <selection pane="bottomRight" activeCell="B4" sqref="B4"/>
    </sheetView>
  </sheetViews>
  <sheetFormatPr defaultColWidth="9.69921875" defaultRowHeight="17.100000000000001" customHeight="1"/>
  <cols>
    <col min="1" max="1" width="1" style="5" customWidth="1"/>
    <col min="2" max="2" width="11.3984375" style="5" customWidth="1"/>
    <col min="3" max="3" width="9.59765625" style="5" customWidth="1"/>
    <col min="4" max="5" width="15" style="5" customWidth="1"/>
    <col min="6" max="6" width="18.59765625" style="5" customWidth="1"/>
    <col min="7" max="8" width="15" style="5" customWidth="1"/>
    <col min="9" max="9" width="18.59765625" style="5" customWidth="1"/>
    <col min="10" max="10" width="16.796875" style="5" customWidth="1"/>
    <col min="11" max="11" width="16.59765625" style="5" customWidth="1"/>
    <col min="12" max="12" width="22.19921875" style="5" customWidth="1"/>
    <col min="13" max="14" width="16.796875" style="5" customWidth="1"/>
    <col min="15" max="15" width="22.19921875" style="5" customWidth="1"/>
    <col min="16" max="16" width="5.09765625" style="12" customWidth="1"/>
    <col min="17" max="17" width="3.5" style="5" customWidth="1"/>
    <col min="18" max="256" width="9.69921875" style="5"/>
    <col min="257" max="257" width="1" style="5" customWidth="1"/>
    <col min="258" max="258" width="11.3984375" style="5" customWidth="1"/>
    <col min="259" max="259" width="9.59765625" style="5" customWidth="1"/>
    <col min="260" max="261" width="15" style="5" customWidth="1"/>
    <col min="262" max="262" width="18.59765625" style="5" customWidth="1"/>
    <col min="263" max="264" width="15" style="5" customWidth="1"/>
    <col min="265" max="265" width="18.59765625" style="5" customWidth="1"/>
    <col min="266" max="266" width="16.796875" style="5" customWidth="1"/>
    <col min="267" max="267" width="16.59765625" style="5" customWidth="1"/>
    <col min="268" max="268" width="22.19921875" style="5" customWidth="1"/>
    <col min="269" max="270" width="16.796875" style="5" customWidth="1"/>
    <col min="271" max="271" width="22.19921875" style="5" customWidth="1"/>
    <col min="272" max="272" width="5.09765625" style="5" customWidth="1"/>
    <col min="273" max="273" width="3.5" style="5" customWidth="1"/>
    <col min="274" max="512" width="9.69921875" style="5"/>
    <col min="513" max="513" width="1" style="5" customWidth="1"/>
    <col min="514" max="514" width="11.3984375" style="5" customWidth="1"/>
    <col min="515" max="515" width="9.59765625" style="5" customWidth="1"/>
    <col min="516" max="517" width="15" style="5" customWidth="1"/>
    <col min="518" max="518" width="18.59765625" style="5" customWidth="1"/>
    <col min="519" max="520" width="15" style="5" customWidth="1"/>
    <col min="521" max="521" width="18.59765625" style="5" customWidth="1"/>
    <col min="522" max="522" width="16.796875" style="5" customWidth="1"/>
    <col min="523" max="523" width="16.59765625" style="5" customWidth="1"/>
    <col min="524" max="524" width="22.19921875" style="5" customWidth="1"/>
    <col min="525" max="526" width="16.796875" style="5" customWidth="1"/>
    <col min="527" max="527" width="22.19921875" style="5" customWidth="1"/>
    <col min="528" max="528" width="5.09765625" style="5" customWidth="1"/>
    <col min="529" max="529" width="3.5" style="5" customWidth="1"/>
    <col min="530" max="768" width="9.69921875" style="5"/>
    <col min="769" max="769" width="1" style="5" customWidth="1"/>
    <col min="770" max="770" width="11.3984375" style="5" customWidth="1"/>
    <col min="771" max="771" width="9.59765625" style="5" customWidth="1"/>
    <col min="772" max="773" width="15" style="5" customWidth="1"/>
    <col min="774" max="774" width="18.59765625" style="5" customWidth="1"/>
    <col min="775" max="776" width="15" style="5" customWidth="1"/>
    <col min="777" max="777" width="18.59765625" style="5" customWidth="1"/>
    <col min="778" max="778" width="16.796875" style="5" customWidth="1"/>
    <col min="779" max="779" width="16.59765625" style="5" customWidth="1"/>
    <col min="780" max="780" width="22.19921875" style="5" customWidth="1"/>
    <col min="781" max="782" width="16.796875" style="5" customWidth="1"/>
    <col min="783" max="783" width="22.19921875" style="5" customWidth="1"/>
    <col min="784" max="784" width="5.09765625" style="5" customWidth="1"/>
    <col min="785" max="785" width="3.5" style="5" customWidth="1"/>
    <col min="786" max="1024" width="9.69921875" style="5"/>
    <col min="1025" max="1025" width="1" style="5" customWidth="1"/>
    <col min="1026" max="1026" width="11.3984375" style="5" customWidth="1"/>
    <col min="1027" max="1027" width="9.59765625" style="5" customWidth="1"/>
    <col min="1028" max="1029" width="15" style="5" customWidth="1"/>
    <col min="1030" max="1030" width="18.59765625" style="5" customWidth="1"/>
    <col min="1031" max="1032" width="15" style="5" customWidth="1"/>
    <col min="1033" max="1033" width="18.59765625" style="5" customWidth="1"/>
    <col min="1034" max="1034" width="16.796875" style="5" customWidth="1"/>
    <col min="1035" max="1035" width="16.59765625" style="5" customWidth="1"/>
    <col min="1036" max="1036" width="22.19921875" style="5" customWidth="1"/>
    <col min="1037" max="1038" width="16.796875" style="5" customWidth="1"/>
    <col min="1039" max="1039" width="22.19921875" style="5" customWidth="1"/>
    <col min="1040" max="1040" width="5.09765625" style="5" customWidth="1"/>
    <col min="1041" max="1041" width="3.5" style="5" customWidth="1"/>
    <col min="1042" max="1280" width="9.69921875" style="5"/>
    <col min="1281" max="1281" width="1" style="5" customWidth="1"/>
    <col min="1282" max="1282" width="11.3984375" style="5" customWidth="1"/>
    <col min="1283" max="1283" width="9.59765625" style="5" customWidth="1"/>
    <col min="1284" max="1285" width="15" style="5" customWidth="1"/>
    <col min="1286" max="1286" width="18.59765625" style="5" customWidth="1"/>
    <col min="1287" max="1288" width="15" style="5" customWidth="1"/>
    <col min="1289" max="1289" width="18.59765625" style="5" customWidth="1"/>
    <col min="1290" max="1290" width="16.796875" style="5" customWidth="1"/>
    <col min="1291" max="1291" width="16.59765625" style="5" customWidth="1"/>
    <col min="1292" max="1292" width="22.19921875" style="5" customWidth="1"/>
    <col min="1293" max="1294" width="16.796875" style="5" customWidth="1"/>
    <col min="1295" max="1295" width="22.19921875" style="5" customWidth="1"/>
    <col min="1296" max="1296" width="5.09765625" style="5" customWidth="1"/>
    <col min="1297" max="1297" width="3.5" style="5" customWidth="1"/>
    <col min="1298" max="1536" width="9.69921875" style="5"/>
    <col min="1537" max="1537" width="1" style="5" customWidth="1"/>
    <col min="1538" max="1538" width="11.3984375" style="5" customWidth="1"/>
    <col min="1539" max="1539" width="9.59765625" style="5" customWidth="1"/>
    <col min="1540" max="1541" width="15" style="5" customWidth="1"/>
    <col min="1542" max="1542" width="18.59765625" style="5" customWidth="1"/>
    <col min="1543" max="1544" width="15" style="5" customWidth="1"/>
    <col min="1545" max="1545" width="18.59765625" style="5" customWidth="1"/>
    <col min="1546" max="1546" width="16.796875" style="5" customWidth="1"/>
    <col min="1547" max="1547" width="16.59765625" style="5" customWidth="1"/>
    <col min="1548" max="1548" width="22.19921875" style="5" customWidth="1"/>
    <col min="1549" max="1550" width="16.796875" style="5" customWidth="1"/>
    <col min="1551" max="1551" width="22.19921875" style="5" customWidth="1"/>
    <col min="1552" max="1552" width="5.09765625" style="5" customWidth="1"/>
    <col min="1553" max="1553" width="3.5" style="5" customWidth="1"/>
    <col min="1554" max="1792" width="9.69921875" style="5"/>
    <col min="1793" max="1793" width="1" style="5" customWidth="1"/>
    <col min="1794" max="1794" width="11.3984375" style="5" customWidth="1"/>
    <col min="1795" max="1795" width="9.59765625" style="5" customWidth="1"/>
    <col min="1796" max="1797" width="15" style="5" customWidth="1"/>
    <col min="1798" max="1798" width="18.59765625" style="5" customWidth="1"/>
    <col min="1799" max="1800" width="15" style="5" customWidth="1"/>
    <col min="1801" max="1801" width="18.59765625" style="5" customWidth="1"/>
    <col min="1802" max="1802" width="16.796875" style="5" customWidth="1"/>
    <col min="1803" max="1803" width="16.59765625" style="5" customWidth="1"/>
    <col min="1804" max="1804" width="22.19921875" style="5" customWidth="1"/>
    <col min="1805" max="1806" width="16.796875" style="5" customWidth="1"/>
    <col min="1807" max="1807" width="22.19921875" style="5" customWidth="1"/>
    <col min="1808" max="1808" width="5.09765625" style="5" customWidth="1"/>
    <col min="1809" max="1809" width="3.5" style="5" customWidth="1"/>
    <col min="1810" max="2048" width="9.69921875" style="5"/>
    <col min="2049" max="2049" width="1" style="5" customWidth="1"/>
    <col min="2050" max="2050" width="11.3984375" style="5" customWidth="1"/>
    <col min="2051" max="2051" width="9.59765625" style="5" customWidth="1"/>
    <col min="2052" max="2053" width="15" style="5" customWidth="1"/>
    <col min="2054" max="2054" width="18.59765625" style="5" customWidth="1"/>
    <col min="2055" max="2056" width="15" style="5" customWidth="1"/>
    <col min="2057" max="2057" width="18.59765625" style="5" customWidth="1"/>
    <col min="2058" max="2058" width="16.796875" style="5" customWidth="1"/>
    <col min="2059" max="2059" width="16.59765625" style="5" customWidth="1"/>
    <col min="2060" max="2060" width="22.19921875" style="5" customWidth="1"/>
    <col min="2061" max="2062" width="16.796875" style="5" customWidth="1"/>
    <col min="2063" max="2063" width="22.19921875" style="5" customWidth="1"/>
    <col min="2064" max="2064" width="5.09765625" style="5" customWidth="1"/>
    <col min="2065" max="2065" width="3.5" style="5" customWidth="1"/>
    <col min="2066" max="2304" width="9.69921875" style="5"/>
    <col min="2305" max="2305" width="1" style="5" customWidth="1"/>
    <col min="2306" max="2306" width="11.3984375" style="5" customWidth="1"/>
    <col min="2307" max="2307" width="9.59765625" style="5" customWidth="1"/>
    <col min="2308" max="2309" width="15" style="5" customWidth="1"/>
    <col min="2310" max="2310" width="18.59765625" style="5" customWidth="1"/>
    <col min="2311" max="2312" width="15" style="5" customWidth="1"/>
    <col min="2313" max="2313" width="18.59765625" style="5" customWidth="1"/>
    <col min="2314" max="2314" width="16.796875" style="5" customWidth="1"/>
    <col min="2315" max="2315" width="16.59765625" style="5" customWidth="1"/>
    <col min="2316" max="2316" width="22.19921875" style="5" customWidth="1"/>
    <col min="2317" max="2318" width="16.796875" style="5" customWidth="1"/>
    <col min="2319" max="2319" width="22.19921875" style="5" customWidth="1"/>
    <col min="2320" max="2320" width="5.09765625" style="5" customWidth="1"/>
    <col min="2321" max="2321" width="3.5" style="5" customWidth="1"/>
    <col min="2322" max="2560" width="9.69921875" style="5"/>
    <col min="2561" max="2561" width="1" style="5" customWidth="1"/>
    <col min="2562" max="2562" width="11.3984375" style="5" customWidth="1"/>
    <col min="2563" max="2563" width="9.59765625" style="5" customWidth="1"/>
    <col min="2564" max="2565" width="15" style="5" customWidth="1"/>
    <col min="2566" max="2566" width="18.59765625" style="5" customWidth="1"/>
    <col min="2567" max="2568" width="15" style="5" customWidth="1"/>
    <col min="2569" max="2569" width="18.59765625" style="5" customWidth="1"/>
    <col min="2570" max="2570" width="16.796875" style="5" customWidth="1"/>
    <col min="2571" max="2571" width="16.59765625" style="5" customWidth="1"/>
    <col min="2572" max="2572" width="22.19921875" style="5" customWidth="1"/>
    <col min="2573" max="2574" width="16.796875" style="5" customWidth="1"/>
    <col min="2575" max="2575" width="22.19921875" style="5" customWidth="1"/>
    <col min="2576" max="2576" width="5.09765625" style="5" customWidth="1"/>
    <col min="2577" max="2577" width="3.5" style="5" customWidth="1"/>
    <col min="2578" max="2816" width="9.69921875" style="5"/>
    <col min="2817" max="2817" width="1" style="5" customWidth="1"/>
    <col min="2818" max="2818" width="11.3984375" style="5" customWidth="1"/>
    <col min="2819" max="2819" width="9.59765625" style="5" customWidth="1"/>
    <col min="2820" max="2821" width="15" style="5" customWidth="1"/>
    <col min="2822" max="2822" width="18.59765625" style="5" customWidth="1"/>
    <col min="2823" max="2824" width="15" style="5" customWidth="1"/>
    <col min="2825" max="2825" width="18.59765625" style="5" customWidth="1"/>
    <col min="2826" max="2826" width="16.796875" style="5" customWidth="1"/>
    <col min="2827" max="2827" width="16.59765625" style="5" customWidth="1"/>
    <col min="2828" max="2828" width="22.19921875" style="5" customWidth="1"/>
    <col min="2829" max="2830" width="16.796875" style="5" customWidth="1"/>
    <col min="2831" max="2831" width="22.19921875" style="5" customWidth="1"/>
    <col min="2832" max="2832" width="5.09765625" style="5" customWidth="1"/>
    <col min="2833" max="2833" width="3.5" style="5" customWidth="1"/>
    <col min="2834" max="3072" width="9.69921875" style="5"/>
    <col min="3073" max="3073" width="1" style="5" customWidth="1"/>
    <col min="3074" max="3074" width="11.3984375" style="5" customWidth="1"/>
    <col min="3075" max="3075" width="9.59765625" style="5" customWidth="1"/>
    <col min="3076" max="3077" width="15" style="5" customWidth="1"/>
    <col min="3078" max="3078" width="18.59765625" style="5" customWidth="1"/>
    <col min="3079" max="3080" width="15" style="5" customWidth="1"/>
    <col min="3081" max="3081" width="18.59765625" style="5" customWidth="1"/>
    <col min="3082" max="3082" width="16.796875" style="5" customWidth="1"/>
    <col min="3083" max="3083" width="16.59765625" style="5" customWidth="1"/>
    <col min="3084" max="3084" width="22.19921875" style="5" customWidth="1"/>
    <col min="3085" max="3086" width="16.796875" style="5" customWidth="1"/>
    <col min="3087" max="3087" width="22.19921875" style="5" customWidth="1"/>
    <col min="3088" max="3088" width="5.09765625" style="5" customWidth="1"/>
    <col min="3089" max="3089" width="3.5" style="5" customWidth="1"/>
    <col min="3090" max="3328" width="9.69921875" style="5"/>
    <col min="3329" max="3329" width="1" style="5" customWidth="1"/>
    <col min="3330" max="3330" width="11.3984375" style="5" customWidth="1"/>
    <col min="3331" max="3331" width="9.59765625" style="5" customWidth="1"/>
    <col min="3332" max="3333" width="15" style="5" customWidth="1"/>
    <col min="3334" max="3334" width="18.59765625" style="5" customWidth="1"/>
    <col min="3335" max="3336" width="15" style="5" customWidth="1"/>
    <col min="3337" max="3337" width="18.59765625" style="5" customWidth="1"/>
    <col min="3338" max="3338" width="16.796875" style="5" customWidth="1"/>
    <col min="3339" max="3339" width="16.59765625" style="5" customWidth="1"/>
    <col min="3340" max="3340" width="22.19921875" style="5" customWidth="1"/>
    <col min="3341" max="3342" width="16.796875" style="5" customWidth="1"/>
    <col min="3343" max="3343" width="22.19921875" style="5" customWidth="1"/>
    <col min="3344" max="3344" width="5.09765625" style="5" customWidth="1"/>
    <col min="3345" max="3345" width="3.5" style="5" customWidth="1"/>
    <col min="3346" max="3584" width="9.69921875" style="5"/>
    <col min="3585" max="3585" width="1" style="5" customWidth="1"/>
    <col min="3586" max="3586" width="11.3984375" style="5" customWidth="1"/>
    <col min="3587" max="3587" width="9.59765625" style="5" customWidth="1"/>
    <col min="3588" max="3589" width="15" style="5" customWidth="1"/>
    <col min="3590" max="3590" width="18.59765625" style="5" customWidth="1"/>
    <col min="3591" max="3592" width="15" style="5" customWidth="1"/>
    <col min="3593" max="3593" width="18.59765625" style="5" customWidth="1"/>
    <col min="3594" max="3594" width="16.796875" style="5" customWidth="1"/>
    <col min="3595" max="3595" width="16.59765625" style="5" customWidth="1"/>
    <col min="3596" max="3596" width="22.19921875" style="5" customWidth="1"/>
    <col min="3597" max="3598" width="16.796875" style="5" customWidth="1"/>
    <col min="3599" max="3599" width="22.19921875" style="5" customWidth="1"/>
    <col min="3600" max="3600" width="5.09765625" style="5" customWidth="1"/>
    <col min="3601" max="3601" width="3.5" style="5" customWidth="1"/>
    <col min="3602" max="3840" width="9.69921875" style="5"/>
    <col min="3841" max="3841" width="1" style="5" customWidth="1"/>
    <col min="3842" max="3842" width="11.3984375" style="5" customWidth="1"/>
    <col min="3843" max="3843" width="9.59765625" style="5" customWidth="1"/>
    <col min="3844" max="3845" width="15" style="5" customWidth="1"/>
    <col min="3846" max="3846" width="18.59765625" style="5" customWidth="1"/>
    <col min="3847" max="3848" width="15" style="5" customWidth="1"/>
    <col min="3849" max="3849" width="18.59765625" style="5" customWidth="1"/>
    <col min="3850" max="3850" width="16.796875" style="5" customWidth="1"/>
    <col min="3851" max="3851" width="16.59765625" style="5" customWidth="1"/>
    <col min="3852" max="3852" width="22.19921875" style="5" customWidth="1"/>
    <col min="3853" max="3854" width="16.796875" style="5" customWidth="1"/>
    <col min="3855" max="3855" width="22.19921875" style="5" customWidth="1"/>
    <col min="3856" max="3856" width="5.09765625" style="5" customWidth="1"/>
    <col min="3857" max="3857" width="3.5" style="5" customWidth="1"/>
    <col min="3858" max="4096" width="9.69921875" style="5"/>
    <col min="4097" max="4097" width="1" style="5" customWidth="1"/>
    <col min="4098" max="4098" width="11.3984375" style="5" customWidth="1"/>
    <col min="4099" max="4099" width="9.59765625" style="5" customWidth="1"/>
    <col min="4100" max="4101" width="15" style="5" customWidth="1"/>
    <col min="4102" max="4102" width="18.59765625" style="5" customWidth="1"/>
    <col min="4103" max="4104" width="15" style="5" customWidth="1"/>
    <col min="4105" max="4105" width="18.59765625" style="5" customWidth="1"/>
    <col min="4106" max="4106" width="16.796875" style="5" customWidth="1"/>
    <col min="4107" max="4107" width="16.59765625" style="5" customWidth="1"/>
    <col min="4108" max="4108" width="22.19921875" style="5" customWidth="1"/>
    <col min="4109" max="4110" width="16.796875" style="5" customWidth="1"/>
    <col min="4111" max="4111" width="22.19921875" style="5" customWidth="1"/>
    <col min="4112" max="4112" width="5.09765625" style="5" customWidth="1"/>
    <col min="4113" max="4113" width="3.5" style="5" customWidth="1"/>
    <col min="4114" max="4352" width="9.69921875" style="5"/>
    <col min="4353" max="4353" width="1" style="5" customWidth="1"/>
    <col min="4354" max="4354" width="11.3984375" style="5" customWidth="1"/>
    <col min="4355" max="4355" width="9.59765625" style="5" customWidth="1"/>
    <col min="4356" max="4357" width="15" style="5" customWidth="1"/>
    <col min="4358" max="4358" width="18.59765625" style="5" customWidth="1"/>
    <col min="4359" max="4360" width="15" style="5" customWidth="1"/>
    <col min="4361" max="4361" width="18.59765625" style="5" customWidth="1"/>
    <col min="4362" max="4362" width="16.796875" style="5" customWidth="1"/>
    <col min="4363" max="4363" width="16.59765625" style="5" customWidth="1"/>
    <col min="4364" max="4364" width="22.19921875" style="5" customWidth="1"/>
    <col min="4365" max="4366" width="16.796875" style="5" customWidth="1"/>
    <col min="4367" max="4367" width="22.19921875" style="5" customWidth="1"/>
    <col min="4368" max="4368" width="5.09765625" style="5" customWidth="1"/>
    <col min="4369" max="4369" width="3.5" style="5" customWidth="1"/>
    <col min="4370" max="4608" width="9.69921875" style="5"/>
    <col min="4609" max="4609" width="1" style="5" customWidth="1"/>
    <col min="4610" max="4610" width="11.3984375" style="5" customWidth="1"/>
    <col min="4611" max="4611" width="9.59765625" style="5" customWidth="1"/>
    <col min="4612" max="4613" width="15" style="5" customWidth="1"/>
    <col min="4614" max="4614" width="18.59765625" style="5" customWidth="1"/>
    <col min="4615" max="4616" width="15" style="5" customWidth="1"/>
    <col min="4617" max="4617" width="18.59765625" style="5" customWidth="1"/>
    <col min="4618" max="4618" width="16.796875" style="5" customWidth="1"/>
    <col min="4619" max="4619" width="16.59765625" style="5" customWidth="1"/>
    <col min="4620" max="4620" width="22.19921875" style="5" customWidth="1"/>
    <col min="4621" max="4622" width="16.796875" style="5" customWidth="1"/>
    <col min="4623" max="4623" width="22.19921875" style="5" customWidth="1"/>
    <col min="4624" max="4624" width="5.09765625" style="5" customWidth="1"/>
    <col min="4625" max="4625" width="3.5" style="5" customWidth="1"/>
    <col min="4626" max="4864" width="9.69921875" style="5"/>
    <col min="4865" max="4865" width="1" style="5" customWidth="1"/>
    <col min="4866" max="4866" width="11.3984375" style="5" customWidth="1"/>
    <col min="4867" max="4867" width="9.59765625" style="5" customWidth="1"/>
    <col min="4868" max="4869" width="15" style="5" customWidth="1"/>
    <col min="4870" max="4870" width="18.59765625" style="5" customWidth="1"/>
    <col min="4871" max="4872" width="15" style="5" customWidth="1"/>
    <col min="4873" max="4873" width="18.59765625" style="5" customWidth="1"/>
    <col min="4874" max="4874" width="16.796875" style="5" customWidth="1"/>
    <col min="4875" max="4875" width="16.59765625" style="5" customWidth="1"/>
    <col min="4876" max="4876" width="22.19921875" style="5" customWidth="1"/>
    <col min="4877" max="4878" width="16.796875" style="5" customWidth="1"/>
    <col min="4879" max="4879" width="22.19921875" style="5" customWidth="1"/>
    <col min="4880" max="4880" width="5.09765625" style="5" customWidth="1"/>
    <col min="4881" max="4881" width="3.5" style="5" customWidth="1"/>
    <col min="4882" max="5120" width="9.69921875" style="5"/>
    <col min="5121" max="5121" width="1" style="5" customWidth="1"/>
    <col min="5122" max="5122" width="11.3984375" style="5" customWidth="1"/>
    <col min="5123" max="5123" width="9.59765625" style="5" customWidth="1"/>
    <col min="5124" max="5125" width="15" style="5" customWidth="1"/>
    <col min="5126" max="5126" width="18.59765625" style="5" customWidth="1"/>
    <col min="5127" max="5128" width="15" style="5" customWidth="1"/>
    <col min="5129" max="5129" width="18.59765625" style="5" customWidth="1"/>
    <col min="5130" max="5130" width="16.796875" style="5" customWidth="1"/>
    <col min="5131" max="5131" width="16.59765625" style="5" customWidth="1"/>
    <col min="5132" max="5132" width="22.19921875" style="5" customWidth="1"/>
    <col min="5133" max="5134" width="16.796875" style="5" customWidth="1"/>
    <col min="5135" max="5135" width="22.19921875" style="5" customWidth="1"/>
    <col min="5136" max="5136" width="5.09765625" style="5" customWidth="1"/>
    <col min="5137" max="5137" width="3.5" style="5" customWidth="1"/>
    <col min="5138" max="5376" width="9.69921875" style="5"/>
    <col min="5377" max="5377" width="1" style="5" customWidth="1"/>
    <col min="5378" max="5378" width="11.3984375" style="5" customWidth="1"/>
    <col min="5379" max="5379" width="9.59765625" style="5" customWidth="1"/>
    <col min="5380" max="5381" width="15" style="5" customWidth="1"/>
    <col min="5382" max="5382" width="18.59765625" style="5" customWidth="1"/>
    <col min="5383" max="5384" width="15" style="5" customWidth="1"/>
    <col min="5385" max="5385" width="18.59765625" style="5" customWidth="1"/>
    <col min="5386" max="5386" width="16.796875" style="5" customWidth="1"/>
    <col min="5387" max="5387" width="16.59765625" style="5" customWidth="1"/>
    <col min="5388" max="5388" width="22.19921875" style="5" customWidth="1"/>
    <col min="5389" max="5390" width="16.796875" style="5" customWidth="1"/>
    <col min="5391" max="5391" width="22.19921875" style="5" customWidth="1"/>
    <col min="5392" max="5392" width="5.09765625" style="5" customWidth="1"/>
    <col min="5393" max="5393" width="3.5" style="5" customWidth="1"/>
    <col min="5394" max="5632" width="9.69921875" style="5"/>
    <col min="5633" max="5633" width="1" style="5" customWidth="1"/>
    <col min="5634" max="5634" width="11.3984375" style="5" customWidth="1"/>
    <col min="5635" max="5635" width="9.59765625" style="5" customWidth="1"/>
    <col min="5636" max="5637" width="15" style="5" customWidth="1"/>
    <col min="5638" max="5638" width="18.59765625" style="5" customWidth="1"/>
    <col min="5639" max="5640" width="15" style="5" customWidth="1"/>
    <col min="5641" max="5641" width="18.59765625" style="5" customWidth="1"/>
    <col min="5642" max="5642" width="16.796875" style="5" customWidth="1"/>
    <col min="5643" max="5643" width="16.59765625" style="5" customWidth="1"/>
    <col min="5644" max="5644" width="22.19921875" style="5" customWidth="1"/>
    <col min="5645" max="5646" width="16.796875" style="5" customWidth="1"/>
    <col min="5647" max="5647" width="22.19921875" style="5" customWidth="1"/>
    <col min="5648" max="5648" width="5.09765625" style="5" customWidth="1"/>
    <col min="5649" max="5649" width="3.5" style="5" customWidth="1"/>
    <col min="5650" max="5888" width="9.69921875" style="5"/>
    <col min="5889" max="5889" width="1" style="5" customWidth="1"/>
    <col min="5890" max="5890" width="11.3984375" style="5" customWidth="1"/>
    <col min="5891" max="5891" width="9.59765625" style="5" customWidth="1"/>
    <col min="5892" max="5893" width="15" style="5" customWidth="1"/>
    <col min="5894" max="5894" width="18.59765625" style="5" customWidth="1"/>
    <col min="5895" max="5896" width="15" style="5" customWidth="1"/>
    <col min="5897" max="5897" width="18.59765625" style="5" customWidth="1"/>
    <col min="5898" max="5898" width="16.796875" style="5" customWidth="1"/>
    <col min="5899" max="5899" width="16.59765625" style="5" customWidth="1"/>
    <col min="5900" max="5900" width="22.19921875" style="5" customWidth="1"/>
    <col min="5901" max="5902" width="16.796875" style="5" customWidth="1"/>
    <col min="5903" max="5903" width="22.19921875" style="5" customWidth="1"/>
    <col min="5904" max="5904" width="5.09765625" style="5" customWidth="1"/>
    <col min="5905" max="5905" width="3.5" style="5" customWidth="1"/>
    <col min="5906" max="6144" width="9.69921875" style="5"/>
    <col min="6145" max="6145" width="1" style="5" customWidth="1"/>
    <col min="6146" max="6146" width="11.3984375" style="5" customWidth="1"/>
    <col min="6147" max="6147" width="9.59765625" style="5" customWidth="1"/>
    <col min="6148" max="6149" width="15" style="5" customWidth="1"/>
    <col min="6150" max="6150" width="18.59765625" style="5" customWidth="1"/>
    <col min="6151" max="6152" width="15" style="5" customWidth="1"/>
    <col min="6153" max="6153" width="18.59765625" style="5" customWidth="1"/>
    <col min="6154" max="6154" width="16.796875" style="5" customWidth="1"/>
    <col min="6155" max="6155" width="16.59765625" style="5" customWidth="1"/>
    <col min="6156" max="6156" width="22.19921875" style="5" customWidth="1"/>
    <col min="6157" max="6158" width="16.796875" style="5" customWidth="1"/>
    <col min="6159" max="6159" width="22.19921875" style="5" customWidth="1"/>
    <col min="6160" max="6160" width="5.09765625" style="5" customWidth="1"/>
    <col min="6161" max="6161" width="3.5" style="5" customWidth="1"/>
    <col min="6162" max="6400" width="9.69921875" style="5"/>
    <col min="6401" max="6401" width="1" style="5" customWidth="1"/>
    <col min="6402" max="6402" width="11.3984375" style="5" customWidth="1"/>
    <col min="6403" max="6403" width="9.59765625" style="5" customWidth="1"/>
    <col min="6404" max="6405" width="15" style="5" customWidth="1"/>
    <col min="6406" max="6406" width="18.59765625" style="5" customWidth="1"/>
    <col min="6407" max="6408" width="15" style="5" customWidth="1"/>
    <col min="6409" max="6409" width="18.59765625" style="5" customWidth="1"/>
    <col min="6410" max="6410" width="16.796875" style="5" customWidth="1"/>
    <col min="6411" max="6411" width="16.59765625" style="5" customWidth="1"/>
    <col min="6412" max="6412" width="22.19921875" style="5" customWidth="1"/>
    <col min="6413" max="6414" width="16.796875" style="5" customWidth="1"/>
    <col min="6415" max="6415" width="22.19921875" style="5" customWidth="1"/>
    <col min="6416" max="6416" width="5.09765625" style="5" customWidth="1"/>
    <col min="6417" max="6417" width="3.5" style="5" customWidth="1"/>
    <col min="6418" max="6656" width="9.69921875" style="5"/>
    <col min="6657" max="6657" width="1" style="5" customWidth="1"/>
    <col min="6658" max="6658" width="11.3984375" style="5" customWidth="1"/>
    <col min="6659" max="6659" width="9.59765625" style="5" customWidth="1"/>
    <col min="6660" max="6661" width="15" style="5" customWidth="1"/>
    <col min="6662" max="6662" width="18.59765625" style="5" customWidth="1"/>
    <col min="6663" max="6664" width="15" style="5" customWidth="1"/>
    <col min="6665" max="6665" width="18.59765625" style="5" customWidth="1"/>
    <col min="6666" max="6666" width="16.796875" style="5" customWidth="1"/>
    <col min="6667" max="6667" width="16.59765625" style="5" customWidth="1"/>
    <col min="6668" max="6668" width="22.19921875" style="5" customWidth="1"/>
    <col min="6669" max="6670" width="16.796875" style="5" customWidth="1"/>
    <col min="6671" max="6671" width="22.19921875" style="5" customWidth="1"/>
    <col min="6672" max="6672" width="5.09765625" style="5" customWidth="1"/>
    <col min="6673" max="6673" width="3.5" style="5" customWidth="1"/>
    <col min="6674" max="6912" width="9.69921875" style="5"/>
    <col min="6913" max="6913" width="1" style="5" customWidth="1"/>
    <col min="6914" max="6914" width="11.3984375" style="5" customWidth="1"/>
    <col min="6915" max="6915" width="9.59765625" style="5" customWidth="1"/>
    <col min="6916" max="6917" width="15" style="5" customWidth="1"/>
    <col min="6918" max="6918" width="18.59765625" style="5" customWidth="1"/>
    <col min="6919" max="6920" width="15" style="5" customWidth="1"/>
    <col min="6921" max="6921" width="18.59765625" style="5" customWidth="1"/>
    <col min="6922" max="6922" width="16.796875" style="5" customWidth="1"/>
    <col min="6923" max="6923" width="16.59765625" style="5" customWidth="1"/>
    <col min="6924" max="6924" width="22.19921875" style="5" customWidth="1"/>
    <col min="6925" max="6926" width="16.796875" style="5" customWidth="1"/>
    <col min="6927" max="6927" width="22.19921875" style="5" customWidth="1"/>
    <col min="6928" max="6928" width="5.09765625" style="5" customWidth="1"/>
    <col min="6929" max="6929" width="3.5" style="5" customWidth="1"/>
    <col min="6930" max="7168" width="9.69921875" style="5"/>
    <col min="7169" max="7169" width="1" style="5" customWidth="1"/>
    <col min="7170" max="7170" width="11.3984375" style="5" customWidth="1"/>
    <col min="7171" max="7171" width="9.59765625" style="5" customWidth="1"/>
    <col min="7172" max="7173" width="15" style="5" customWidth="1"/>
    <col min="7174" max="7174" width="18.59765625" style="5" customWidth="1"/>
    <col min="7175" max="7176" width="15" style="5" customWidth="1"/>
    <col min="7177" max="7177" width="18.59765625" style="5" customWidth="1"/>
    <col min="7178" max="7178" width="16.796875" style="5" customWidth="1"/>
    <col min="7179" max="7179" width="16.59765625" style="5" customWidth="1"/>
    <col min="7180" max="7180" width="22.19921875" style="5" customWidth="1"/>
    <col min="7181" max="7182" width="16.796875" style="5" customWidth="1"/>
    <col min="7183" max="7183" width="22.19921875" style="5" customWidth="1"/>
    <col min="7184" max="7184" width="5.09765625" style="5" customWidth="1"/>
    <col min="7185" max="7185" width="3.5" style="5" customWidth="1"/>
    <col min="7186" max="7424" width="9.69921875" style="5"/>
    <col min="7425" max="7425" width="1" style="5" customWidth="1"/>
    <col min="7426" max="7426" width="11.3984375" style="5" customWidth="1"/>
    <col min="7427" max="7427" width="9.59765625" style="5" customWidth="1"/>
    <col min="7428" max="7429" width="15" style="5" customWidth="1"/>
    <col min="7430" max="7430" width="18.59765625" style="5" customWidth="1"/>
    <col min="7431" max="7432" width="15" style="5" customWidth="1"/>
    <col min="7433" max="7433" width="18.59765625" style="5" customWidth="1"/>
    <col min="7434" max="7434" width="16.796875" style="5" customWidth="1"/>
    <col min="7435" max="7435" width="16.59765625" style="5" customWidth="1"/>
    <col min="7436" max="7436" width="22.19921875" style="5" customWidth="1"/>
    <col min="7437" max="7438" width="16.796875" style="5" customWidth="1"/>
    <col min="7439" max="7439" width="22.19921875" style="5" customWidth="1"/>
    <col min="7440" max="7440" width="5.09765625" style="5" customWidth="1"/>
    <col min="7441" max="7441" width="3.5" style="5" customWidth="1"/>
    <col min="7442" max="7680" width="9.69921875" style="5"/>
    <col min="7681" max="7681" width="1" style="5" customWidth="1"/>
    <col min="7682" max="7682" width="11.3984375" style="5" customWidth="1"/>
    <col min="7683" max="7683" width="9.59765625" style="5" customWidth="1"/>
    <col min="7684" max="7685" width="15" style="5" customWidth="1"/>
    <col min="7686" max="7686" width="18.59765625" style="5" customWidth="1"/>
    <col min="7687" max="7688" width="15" style="5" customWidth="1"/>
    <col min="7689" max="7689" width="18.59765625" style="5" customWidth="1"/>
    <col min="7690" max="7690" width="16.796875" style="5" customWidth="1"/>
    <col min="7691" max="7691" width="16.59765625" style="5" customWidth="1"/>
    <col min="7692" max="7692" width="22.19921875" style="5" customWidth="1"/>
    <col min="7693" max="7694" width="16.796875" style="5" customWidth="1"/>
    <col min="7695" max="7695" width="22.19921875" style="5" customWidth="1"/>
    <col min="7696" max="7696" width="5.09765625" style="5" customWidth="1"/>
    <col min="7697" max="7697" width="3.5" style="5" customWidth="1"/>
    <col min="7698" max="7936" width="9.69921875" style="5"/>
    <col min="7937" max="7937" width="1" style="5" customWidth="1"/>
    <col min="7938" max="7938" width="11.3984375" style="5" customWidth="1"/>
    <col min="7939" max="7939" width="9.59765625" style="5" customWidth="1"/>
    <col min="7940" max="7941" width="15" style="5" customWidth="1"/>
    <col min="7942" max="7942" width="18.59765625" style="5" customWidth="1"/>
    <col min="7943" max="7944" width="15" style="5" customWidth="1"/>
    <col min="7945" max="7945" width="18.59765625" style="5" customWidth="1"/>
    <col min="7946" max="7946" width="16.796875" style="5" customWidth="1"/>
    <col min="7947" max="7947" width="16.59765625" style="5" customWidth="1"/>
    <col min="7948" max="7948" width="22.19921875" style="5" customWidth="1"/>
    <col min="7949" max="7950" width="16.796875" style="5" customWidth="1"/>
    <col min="7951" max="7951" width="22.19921875" style="5" customWidth="1"/>
    <col min="7952" max="7952" width="5.09765625" style="5" customWidth="1"/>
    <col min="7953" max="7953" width="3.5" style="5" customWidth="1"/>
    <col min="7954" max="8192" width="9.69921875" style="5"/>
    <col min="8193" max="8193" width="1" style="5" customWidth="1"/>
    <col min="8194" max="8194" width="11.3984375" style="5" customWidth="1"/>
    <col min="8195" max="8195" width="9.59765625" style="5" customWidth="1"/>
    <col min="8196" max="8197" width="15" style="5" customWidth="1"/>
    <col min="8198" max="8198" width="18.59765625" style="5" customWidth="1"/>
    <col min="8199" max="8200" width="15" style="5" customWidth="1"/>
    <col min="8201" max="8201" width="18.59765625" style="5" customWidth="1"/>
    <col min="8202" max="8202" width="16.796875" style="5" customWidth="1"/>
    <col min="8203" max="8203" width="16.59765625" style="5" customWidth="1"/>
    <col min="8204" max="8204" width="22.19921875" style="5" customWidth="1"/>
    <col min="8205" max="8206" width="16.796875" style="5" customWidth="1"/>
    <col min="8207" max="8207" width="22.19921875" style="5" customWidth="1"/>
    <col min="8208" max="8208" width="5.09765625" style="5" customWidth="1"/>
    <col min="8209" max="8209" width="3.5" style="5" customWidth="1"/>
    <col min="8210" max="8448" width="9.69921875" style="5"/>
    <col min="8449" max="8449" width="1" style="5" customWidth="1"/>
    <col min="8450" max="8450" width="11.3984375" style="5" customWidth="1"/>
    <col min="8451" max="8451" width="9.59765625" style="5" customWidth="1"/>
    <col min="8452" max="8453" width="15" style="5" customWidth="1"/>
    <col min="8454" max="8454" width="18.59765625" style="5" customWidth="1"/>
    <col min="8455" max="8456" width="15" style="5" customWidth="1"/>
    <col min="8457" max="8457" width="18.59765625" style="5" customWidth="1"/>
    <col min="8458" max="8458" width="16.796875" style="5" customWidth="1"/>
    <col min="8459" max="8459" width="16.59765625" style="5" customWidth="1"/>
    <col min="8460" max="8460" width="22.19921875" style="5" customWidth="1"/>
    <col min="8461" max="8462" width="16.796875" style="5" customWidth="1"/>
    <col min="8463" max="8463" width="22.19921875" style="5" customWidth="1"/>
    <col min="8464" max="8464" width="5.09765625" style="5" customWidth="1"/>
    <col min="8465" max="8465" width="3.5" style="5" customWidth="1"/>
    <col min="8466" max="8704" width="9.69921875" style="5"/>
    <col min="8705" max="8705" width="1" style="5" customWidth="1"/>
    <col min="8706" max="8706" width="11.3984375" style="5" customWidth="1"/>
    <col min="8707" max="8707" width="9.59765625" style="5" customWidth="1"/>
    <col min="8708" max="8709" width="15" style="5" customWidth="1"/>
    <col min="8710" max="8710" width="18.59765625" style="5" customWidth="1"/>
    <col min="8711" max="8712" width="15" style="5" customWidth="1"/>
    <col min="8713" max="8713" width="18.59765625" style="5" customWidth="1"/>
    <col min="8714" max="8714" width="16.796875" style="5" customWidth="1"/>
    <col min="8715" max="8715" width="16.59765625" style="5" customWidth="1"/>
    <col min="8716" max="8716" width="22.19921875" style="5" customWidth="1"/>
    <col min="8717" max="8718" width="16.796875" style="5" customWidth="1"/>
    <col min="8719" max="8719" width="22.19921875" style="5" customWidth="1"/>
    <col min="8720" max="8720" width="5.09765625" style="5" customWidth="1"/>
    <col min="8721" max="8721" width="3.5" style="5" customWidth="1"/>
    <col min="8722" max="8960" width="9.69921875" style="5"/>
    <col min="8961" max="8961" width="1" style="5" customWidth="1"/>
    <col min="8962" max="8962" width="11.3984375" style="5" customWidth="1"/>
    <col min="8963" max="8963" width="9.59765625" style="5" customWidth="1"/>
    <col min="8964" max="8965" width="15" style="5" customWidth="1"/>
    <col min="8966" max="8966" width="18.59765625" style="5" customWidth="1"/>
    <col min="8967" max="8968" width="15" style="5" customWidth="1"/>
    <col min="8969" max="8969" width="18.59765625" style="5" customWidth="1"/>
    <col min="8970" max="8970" width="16.796875" style="5" customWidth="1"/>
    <col min="8971" max="8971" width="16.59765625" style="5" customWidth="1"/>
    <col min="8972" max="8972" width="22.19921875" style="5" customWidth="1"/>
    <col min="8973" max="8974" width="16.796875" style="5" customWidth="1"/>
    <col min="8975" max="8975" width="22.19921875" style="5" customWidth="1"/>
    <col min="8976" max="8976" width="5.09765625" style="5" customWidth="1"/>
    <col min="8977" max="8977" width="3.5" style="5" customWidth="1"/>
    <col min="8978" max="9216" width="9.69921875" style="5"/>
    <col min="9217" max="9217" width="1" style="5" customWidth="1"/>
    <col min="9218" max="9218" width="11.3984375" style="5" customWidth="1"/>
    <col min="9219" max="9219" width="9.59765625" style="5" customWidth="1"/>
    <col min="9220" max="9221" width="15" style="5" customWidth="1"/>
    <col min="9222" max="9222" width="18.59765625" style="5" customWidth="1"/>
    <col min="9223" max="9224" width="15" style="5" customWidth="1"/>
    <col min="9225" max="9225" width="18.59765625" style="5" customWidth="1"/>
    <col min="9226" max="9226" width="16.796875" style="5" customWidth="1"/>
    <col min="9227" max="9227" width="16.59765625" style="5" customWidth="1"/>
    <col min="9228" max="9228" width="22.19921875" style="5" customWidth="1"/>
    <col min="9229" max="9230" width="16.796875" style="5" customWidth="1"/>
    <col min="9231" max="9231" width="22.19921875" style="5" customWidth="1"/>
    <col min="9232" max="9232" width="5.09765625" style="5" customWidth="1"/>
    <col min="9233" max="9233" width="3.5" style="5" customWidth="1"/>
    <col min="9234" max="9472" width="9.69921875" style="5"/>
    <col min="9473" max="9473" width="1" style="5" customWidth="1"/>
    <col min="9474" max="9474" width="11.3984375" style="5" customWidth="1"/>
    <col min="9475" max="9475" width="9.59765625" style="5" customWidth="1"/>
    <col min="9476" max="9477" width="15" style="5" customWidth="1"/>
    <col min="9478" max="9478" width="18.59765625" style="5" customWidth="1"/>
    <col min="9479" max="9480" width="15" style="5" customWidth="1"/>
    <col min="9481" max="9481" width="18.59765625" style="5" customWidth="1"/>
    <col min="9482" max="9482" width="16.796875" style="5" customWidth="1"/>
    <col min="9483" max="9483" width="16.59765625" style="5" customWidth="1"/>
    <col min="9484" max="9484" width="22.19921875" style="5" customWidth="1"/>
    <col min="9485" max="9486" width="16.796875" style="5" customWidth="1"/>
    <col min="9487" max="9487" width="22.19921875" style="5" customWidth="1"/>
    <col min="9488" max="9488" width="5.09765625" style="5" customWidth="1"/>
    <col min="9489" max="9489" width="3.5" style="5" customWidth="1"/>
    <col min="9490" max="9728" width="9.69921875" style="5"/>
    <col min="9729" max="9729" width="1" style="5" customWidth="1"/>
    <col min="9730" max="9730" width="11.3984375" style="5" customWidth="1"/>
    <col min="9731" max="9731" width="9.59765625" style="5" customWidth="1"/>
    <col min="9732" max="9733" width="15" style="5" customWidth="1"/>
    <col min="9734" max="9734" width="18.59765625" style="5" customWidth="1"/>
    <col min="9735" max="9736" width="15" style="5" customWidth="1"/>
    <col min="9737" max="9737" width="18.59765625" style="5" customWidth="1"/>
    <col min="9738" max="9738" width="16.796875" style="5" customWidth="1"/>
    <col min="9739" max="9739" width="16.59765625" style="5" customWidth="1"/>
    <col min="9740" max="9740" width="22.19921875" style="5" customWidth="1"/>
    <col min="9741" max="9742" width="16.796875" style="5" customWidth="1"/>
    <col min="9743" max="9743" width="22.19921875" style="5" customWidth="1"/>
    <col min="9744" max="9744" width="5.09765625" style="5" customWidth="1"/>
    <col min="9745" max="9745" width="3.5" style="5" customWidth="1"/>
    <col min="9746" max="9984" width="9.69921875" style="5"/>
    <col min="9985" max="9985" width="1" style="5" customWidth="1"/>
    <col min="9986" max="9986" width="11.3984375" style="5" customWidth="1"/>
    <col min="9987" max="9987" width="9.59765625" style="5" customWidth="1"/>
    <col min="9988" max="9989" width="15" style="5" customWidth="1"/>
    <col min="9990" max="9990" width="18.59765625" style="5" customWidth="1"/>
    <col min="9991" max="9992" width="15" style="5" customWidth="1"/>
    <col min="9993" max="9993" width="18.59765625" style="5" customWidth="1"/>
    <col min="9994" max="9994" width="16.796875" style="5" customWidth="1"/>
    <col min="9995" max="9995" width="16.59765625" style="5" customWidth="1"/>
    <col min="9996" max="9996" width="22.19921875" style="5" customWidth="1"/>
    <col min="9997" max="9998" width="16.796875" style="5" customWidth="1"/>
    <col min="9999" max="9999" width="22.19921875" style="5" customWidth="1"/>
    <col min="10000" max="10000" width="5.09765625" style="5" customWidth="1"/>
    <col min="10001" max="10001" width="3.5" style="5" customWidth="1"/>
    <col min="10002" max="10240" width="9.69921875" style="5"/>
    <col min="10241" max="10241" width="1" style="5" customWidth="1"/>
    <col min="10242" max="10242" width="11.3984375" style="5" customWidth="1"/>
    <col min="10243" max="10243" width="9.59765625" style="5" customWidth="1"/>
    <col min="10244" max="10245" width="15" style="5" customWidth="1"/>
    <col min="10246" max="10246" width="18.59765625" style="5" customWidth="1"/>
    <col min="10247" max="10248" width="15" style="5" customWidth="1"/>
    <col min="10249" max="10249" width="18.59765625" style="5" customWidth="1"/>
    <col min="10250" max="10250" width="16.796875" style="5" customWidth="1"/>
    <col min="10251" max="10251" width="16.59765625" style="5" customWidth="1"/>
    <col min="10252" max="10252" width="22.19921875" style="5" customWidth="1"/>
    <col min="10253" max="10254" width="16.796875" style="5" customWidth="1"/>
    <col min="10255" max="10255" width="22.19921875" style="5" customWidth="1"/>
    <col min="10256" max="10256" width="5.09765625" style="5" customWidth="1"/>
    <col min="10257" max="10257" width="3.5" style="5" customWidth="1"/>
    <col min="10258" max="10496" width="9.69921875" style="5"/>
    <col min="10497" max="10497" width="1" style="5" customWidth="1"/>
    <col min="10498" max="10498" width="11.3984375" style="5" customWidth="1"/>
    <col min="10499" max="10499" width="9.59765625" style="5" customWidth="1"/>
    <col min="10500" max="10501" width="15" style="5" customWidth="1"/>
    <col min="10502" max="10502" width="18.59765625" style="5" customWidth="1"/>
    <col min="10503" max="10504" width="15" style="5" customWidth="1"/>
    <col min="10505" max="10505" width="18.59765625" style="5" customWidth="1"/>
    <col min="10506" max="10506" width="16.796875" style="5" customWidth="1"/>
    <col min="10507" max="10507" width="16.59765625" style="5" customWidth="1"/>
    <col min="10508" max="10508" width="22.19921875" style="5" customWidth="1"/>
    <col min="10509" max="10510" width="16.796875" style="5" customWidth="1"/>
    <col min="10511" max="10511" width="22.19921875" style="5" customWidth="1"/>
    <col min="10512" max="10512" width="5.09765625" style="5" customWidth="1"/>
    <col min="10513" max="10513" width="3.5" style="5" customWidth="1"/>
    <col min="10514" max="10752" width="9.69921875" style="5"/>
    <col min="10753" max="10753" width="1" style="5" customWidth="1"/>
    <col min="10754" max="10754" width="11.3984375" style="5" customWidth="1"/>
    <col min="10755" max="10755" width="9.59765625" style="5" customWidth="1"/>
    <col min="10756" max="10757" width="15" style="5" customWidth="1"/>
    <col min="10758" max="10758" width="18.59765625" style="5" customWidth="1"/>
    <col min="10759" max="10760" width="15" style="5" customWidth="1"/>
    <col min="10761" max="10761" width="18.59765625" style="5" customWidth="1"/>
    <col min="10762" max="10762" width="16.796875" style="5" customWidth="1"/>
    <col min="10763" max="10763" width="16.59765625" style="5" customWidth="1"/>
    <col min="10764" max="10764" width="22.19921875" style="5" customWidth="1"/>
    <col min="10765" max="10766" width="16.796875" style="5" customWidth="1"/>
    <col min="10767" max="10767" width="22.19921875" style="5" customWidth="1"/>
    <col min="10768" max="10768" width="5.09765625" style="5" customWidth="1"/>
    <col min="10769" max="10769" width="3.5" style="5" customWidth="1"/>
    <col min="10770" max="11008" width="9.69921875" style="5"/>
    <col min="11009" max="11009" width="1" style="5" customWidth="1"/>
    <col min="11010" max="11010" width="11.3984375" style="5" customWidth="1"/>
    <col min="11011" max="11011" width="9.59765625" style="5" customWidth="1"/>
    <col min="11012" max="11013" width="15" style="5" customWidth="1"/>
    <col min="11014" max="11014" width="18.59765625" style="5" customWidth="1"/>
    <col min="11015" max="11016" width="15" style="5" customWidth="1"/>
    <col min="11017" max="11017" width="18.59765625" style="5" customWidth="1"/>
    <col min="11018" max="11018" width="16.796875" style="5" customWidth="1"/>
    <col min="11019" max="11019" width="16.59765625" style="5" customWidth="1"/>
    <col min="11020" max="11020" width="22.19921875" style="5" customWidth="1"/>
    <col min="11021" max="11022" width="16.796875" style="5" customWidth="1"/>
    <col min="11023" max="11023" width="22.19921875" style="5" customWidth="1"/>
    <col min="11024" max="11024" width="5.09765625" style="5" customWidth="1"/>
    <col min="11025" max="11025" width="3.5" style="5" customWidth="1"/>
    <col min="11026" max="11264" width="9.69921875" style="5"/>
    <col min="11265" max="11265" width="1" style="5" customWidth="1"/>
    <col min="11266" max="11266" width="11.3984375" style="5" customWidth="1"/>
    <col min="11267" max="11267" width="9.59765625" style="5" customWidth="1"/>
    <col min="11268" max="11269" width="15" style="5" customWidth="1"/>
    <col min="11270" max="11270" width="18.59765625" style="5" customWidth="1"/>
    <col min="11271" max="11272" width="15" style="5" customWidth="1"/>
    <col min="11273" max="11273" width="18.59765625" style="5" customWidth="1"/>
    <col min="11274" max="11274" width="16.796875" style="5" customWidth="1"/>
    <col min="11275" max="11275" width="16.59765625" style="5" customWidth="1"/>
    <col min="11276" max="11276" width="22.19921875" style="5" customWidth="1"/>
    <col min="11277" max="11278" width="16.796875" style="5" customWidth="1"/>
    <col min="11279" max="11279" width="22.19921875" style="5" customWidth="1"/>
    <col min="11280" max="11280" width="5.09765625" style="5" customWidth="1"/>
    <col min="11281" max="11281" width="3.5" style="5" customWidth="1"/>
    <col min="11282" max="11520" width="9.69921875" style="5"/>
    <col min="11521" max="11521" width="1" style="5" customWidth="1"/>
    <col min="11522" max="11522" width="11.3984375" style="5" customWidth="1"/>
    <col min="11523" max="11523" width="9.59765625" style="5" customWidth="1"/>
    <col min="11524" max="11525" width="15" style="5" customWidth="1"/>
    <col min="11526" max="11526" width="18.59765625" style="5" customWidth="1"/>
    <col min="11527" max="11528" width="15" style="5" customWidth="1"/>
    <col min="11529" max="11529" width="18.59765625" style="5" customWidth="1"/>
    <col min="11530" max="11530" width="16.796875" style="5" customWidth="1"/>
    <col min="11531" max="11531" width="16.59765625" style="5" customWidth="1"/>
    <col min="11532" max="11532" width="22.19921875" style="5" customWidth="1"/>
    <col min="11533" max="11534" width="16.796875" style="5" customWidth="1"/>
    <col min="11535" max="11535" width="22.19921875" style="5" customWidth="1"/>
    <col min="11536" max="11536" width="5.09765625" style="5" customWidth="1"/>
    <col min="11537" max="11537" width="3.5" style="5" customWidth="1"/>
    <col min="11538" max="11776" width="9.69921875" style="5"/>
    <col min="11777" max="11777" width="1" style="5" customWidth="1"/>
    <col min="11778" max="11778" width="11.3984375" style="5" customWidth="1"/>
    <col min="11779" max="11779" width="9.59765625" style="5" customWidth="1"/>
    <col min="11780" max="11781" width="15" style="5" customWidth="1"/>
    <col min="11782" max="11782" width="18.59765625" style="5" customWidth="1"/>
    <col min="11783" max="11784" width="15" style="5" customWidth="1"/>
    <col min="11785" max="11785" width="18.59765625" style="5" customWidth="1"/>
    <col min="11786" max="11786" width="16.796875" style="5" customWidth="1"/>
    <col min="11787" max="11787" width="16.59765625" style="5" customWidth="1"/>
    <col min="11788" max="11788" width="22.19921875" style="5" customWidth="1"/>
    <col min="11789" max="11790" width="16.796875" style="5" customWidth="1"/>
    <col min="11791" max="11791" width="22.19921875" style="5" customWidth="1"/>
    <col min="11792" max="11792" width="5.09765625" style="5" customWidth="1"/>
    <col min="11793" max="11793" width="3.5" style="5" customWidth="1"/>
    <col min="11794" max="12032" width="9.69921875" style="5"/>
    <col min="12033" max="12033" width="1" style="5" customWidth="1"/>
    <col min="12034" max="12034" width="11.3984375" style="5" customWidth="1"/>
    <col min="12035" max="12035" width="9.59765625" style="5" customWidth="1"/>
    <col min="12036" max="12037" width="15" style="5" customWidth="1"/>
    <col min="12038" max="12038" width="18.59765625" style="5" customWidth="1"/>
    <col min="12039" max="12040" width="15" style="5" customWidth="1"/>
    <col min="12041" max="12041" width="18.59765625" style="5" customWidth="1"/>
    <col min="12042" max="12042" width="16.796875" style="5" customWidth="1"/>
    <col min="12043" max="12043" width="16.59765625" style="5" customWidth="1"/>
    <col min="12044" max="12044" width="22.19921875" style="5" customWidth="1"/>
    <col min="12045" max="12046" width="16.796875" style="5" customWidth="1"/>
    <col min="12047" max="12047" width="22.19921875" style="5" customWidth="1"/>
    <col min="12048" max="12048" width="5.09765625" style="5" customWidth="1"/>
    <col min="12049" max="12049" width="3.5" style="5" customWidth="1"/>
    <col min="12050" max="12288" width="9.69921875" style="5"/>
    <col min="12289" max="12289" width="1" style="5" customWidth="1"/>
    <col min="12290" max="12290" width="11.3984375" style="5" customWidth="1"/>
    <col min="12291" max="12291" width="9.59765625" style="5" customWidth="1"/>
    <col min="12292" max="12293" width="15" style="5" customWidth="1"/>
    <col min="12294" max="12294" width="18.59765625" style="5" customWidth="1"/>
    <col min="12295" max="12296" width="15" style="5" customWidth="1"/>
    <col min="12297" max="12297" width="18.59765625" style="5" customWidth="1"/>
    <col min="12298" max="12298" width="16.796875" style="5" customWidth="1"/>
    <col min="12299" max="12299" width="16.59765625" style="5" customWidth="1"/>
    <col min="12300" max="12300" width="22.19921875" style="5" customWidth="1"/>
    <col min="12301" max="12302" width="16.796875" style="5" customWidth="1"/>
    <col min="12303" max="12303" width="22.19921875" style="5" customWidth="1"/>
    <col min="12304" max="12304" width="5.09765625" style="5" customWidth="1"/>
    <col min="12305" max="12305" width="3.5" style="5" customWidth="1"/>
    <col min="12306" max="12544" width="9.69921875" style="5"/>
    <col min="12545" max="12545" width="1" style="5" customWidth="1"/>
    <col min="12546" max="12546" width="11.3984375" style="5" customWidth="1"/>
    <col min="12547" max="12547" width="9.59765625" style="5" customWidth="1"/>
    <col min="12548" max="12549" width="15" style="5" customWidth="1"/>
    <col min="12550" max="12550" width="18.59765625" style="5" customWidth="1"/>
    <col min="12551" max="12552" width="15" style="5" customWidth="1"/>
    <col min="12553" max="12553" width="18.59765625" style="5" customWidth="1"/>
    <col min="12554" max="12554" width="16.796875" style="5" customWidth="1"/>
    <col min="12555" max="12555" width="16.59765625" style="5" customWidth="1"/>
    <col min="12556" max="12556" width="22.19921875" style="5" customWidth="1"/>
    <col min="12557" max="12558" width="16.796875" style="5" customWidth="1"/>
    <col min="12559" max="12559" width="22.19921875" style="5" customWidth="1"/>
    <col min="12560" max="12560" width="5.09765625" style="5" customWidth="1"/>
    <col min="12561" max="12561" width="3.5" style="5" customWidth="1"/>
    <col min="12562" max="12800" width="9.69921875" style="5"/>
    <col min="12801" max="12801" width="1" style="5" customWidth="1"/>
    <col min="12802" max="12802" width="11.3984375" style="5" customWidth="1"/>
    <col min="12803" max="12803" width="9.59765625" style="5" customWidth="1"/>
    <col min="12804" max="12805" width="15" style="5" customWidth="1"/>
    <col min="12806" max="12806" width="18.59765625" style="5" customWidth="1"/>
    <col min="12807" max="12808" width="15" style="5" customWidth="1"/>
    <col min="12809" max="12809" width="18.59765625" style="5" customWidth="1"/>
    <col min="12810" max="12810" width="16.796875" style="5" customWidth="1"/>
    <col min="12811" max="12811" width="16.59765625" style="5" customWidth="1"/>
    <col min="12812" max="12812" width="22.19921875" style="5" customWidth="1"/>
    <col min="12813" max="12814" width="16.796875" style="5" customWidth="1"/>
    <col min="12815" max="12815" width="22.19921875" style="5" customWidth="1"/>
    <col min="12816" max="12816" width="5.09765625" style="5" customWidth="1"/>
    <col min="12817" max="12817" width="3.5" style="5" customWidth="1"/>
    <col min="12818" max="13056" width="9.69921875" style="5"/>
    <col min="13057" max="13057" width="1" style="5" customWidth="1"/>
    <col min="13058" max="13058" width="11.3984375" style="5" customWidth="1"/>
    <col min="13059" max="13059" width="9.59765625" style="5" customWidth="1"/>
    <col min="13060" max="13061" width="15" style="5" customWidth="1"/>
    <col min="13062" max="13062" width="18.59765625" style="5" customWidth="1"/>
    <col min="13063" max="13064" width="15" style="5" customWidth="1"/>
    <col min="13065" max="13065" width="18.59765625" style="5" customWidth="1"/>
    <col min="13066" max="13066" width="16.796875" style="5" customWidth="1"/>
    <col min="13067" max="13067" width="16.59765625" style="5" customWidth="1"/>
    <col min="13068" max="13068" width="22.19921875" style="5" customWidth="1"/>
    <col min="13069" max="13070" width="16.796875" style="5" customWidth="1"/>
    <col min="13071" max="13071" width="22.19921875" style="5" customWidth="1"/>
    <col min="13072" max="13072" width="5.09765625" style="5" customWidth="1"/>
    <col min="13073" max="13073" width="3.5" style="5" customWidth="1"/>
    <col min="13074" max="13312" width="9.69921875" style="5"/>
    <col min="13313" max="13313" width="1" style="5" customWidth="1"/>
    <col min="13314" max="13314" width="11.3984375" style="5" customWidth="1"/>
    <col min="13315" max="13315" width="9.59765625" style="5" customWidth="1"/>
    <col min="13316" max="13317" width="15" style="5" customWidth="1"/>
    <col min="13318" max="13318" width="18.59765625" style="5" customWidth="1"/>
    <col min="13319" max="13320" width="15" style="5" customWidth="1"/>
    <col min="13321" max="13321" width="18.59765625" style="5" customWidth="1"/>
    <col min="13322" max="13322" width="16.796875" style="5" customWidth="1"/>
    <col min="13323" max="13323" width="16.59765625" style="5" customWidth="1"/>
    <col min="13324" max="13324" width="22.19921875" style="5" customWidth="1"/>
    <col min="13325" max="13326" width="16.796875" style="5" customWidth="1"/>
    <col min="13327" max="13327" width="22.19921875" style="5" customWidth="1"/>
    <col min="13328" max="13328" width="5.09765625" style="5" customWidth="1"/>
    <col min="13329" max="13329" width="3.5" style="5" customWidth="1"/>
    <col min="13330" max="13568" width="9.69921875" style="5"/>
    <col min="13569" max="13569" width="1" style="5" customWidth="1"/>
    <col min="13570" max="13570" width="11.3984375" style="5" customWidth="1"/>
    <col min="13571" max="13571" width="9.59765625" style="5" customWidth="1"/>
    <col min="13572" max="13573" width="15" style="5" customWidth="1"/>
    <col min="13574" max="13574" width="18.59765625" style="5" customWidth="1"/>
    <col min="13575" max="13576" width="15" style="5" customWidth="1"/>
    <col min="13577" max="13577" width="18.59765625" style="5" customWidth="1"/>
    <col min="13578" max="13578" width="16.796875" style="5" customWidth="1"/>
    <col min="13579" max="13579" width="16.59765625" style="5" customWidth="1"/>
    <col min="13580" max="13580" width="22.19921875" style="5" customWidth="1"/>
    <col min="13581" max="13582" width="16.796875" style="5" customWidth="1"/>
    <col min="13583" max="13583" width="22.19921875" style="5" customWidth="1"/>
    <col min="13584" max="13584" width="5.09765625" style="5" customWidth="1"/>
    <col min="13585" max="13585" width="3.5" style="5" customWidth="1"/>
    <col min="13586" max="13824" width="9.69921875" style="5"/>
    <col min="13825" max="13825" width="1" style="5" customWidth="1"/>
    <col min="13826" max="13826" width="11.3984375" style="5" customWidth="1"/>
    <col min="13827" max="13827" width="9.59765625" style="5" customWidth="1"/>
    <col min="13828" max="13829" width="15" style="5" customWidth="1"/>
    <col min="13830" max="13830" width="18.59765625" style="5" customWidth="1"/>
    <col min="13831" max="13832" width="15" style="5" customWidth="1"/>
    <col min="13833" max="13833" width="18.59765625" style="5" customWidth="1"/>
    <col min="13834" max="13834" width="16.796875" style="5" customWidth="1"/>
    <col min="13835" max="13835" width="16.59765625" style="5" customWidth="1"/>
    <col min="13836" max="13836" width="22.19921875" style="5" customWidth="1"/>
    <col min="13837" max="13838" width="16.796875" style="5" customWidth="1"/>
    <col min="13839" max="13839" width="22.19921875" style="5" customWidth="1"/>
    <col min="13840" max="13840" width="5.09765625" style="5" customWidth="1"/>
    <col min="13841" max="13841" width="3.5" style="5" customWidth="1"/>
    <col min="13842" max="14080" width="9.69921875" style="5"/>
    <col min="14081" max="14081" width="1" style="5" customWidth="1"/>
    <col min="14082" max="14082" width="11.3984375" style="5" customWidth="1"/>
    <col min="14083" max="14083" width="9.59765625" style="5" customWidth="1"/>
    <col min="14084" max="14085" width="15" style="5" customWidth="1"/>
    <col min="14086" max="14086" width="18.59765625" style="5" customWidth="1"/>
    <col min="14087" max="14088" width="15" style="5" customWidth="1"/>
    <col min="14089" max="14089" width="18.59765625" style="5" customWidth="1"/>
    <col min="14090" max="14090" width="16.796875" style="5" customWidth="1"/>
    <col min="14091" max="14091" width="16.59765625" style="5" customWidth="1"/>
    <col min="14092" max="14092" width="22.19921875" style="5" customWidth="1"/>
    <col min="14093" max="14094" width="16.796875" style="5" customWidth="1"/>
    <col min="14095" max="14095" width="22.19921875" style="5" customWidth="1"/>
    <col min="14096" max="14096" width="5.09765625" style="5" customWidth="1"/>
    <col min="14097" max="14097" width="3.5" style="5" customWidth="1"/>
    <col min="14098" max="14336" width="9.69921875" style="5"/>
    <col min="14337" max="14337" width="1" style="5" customWidth="1"/>
    <col min="14338" max="14338" width="11.3984375" style="5" customWidth="1"/>
    <col min="14339" max="14339" width="9.59765625" style="5" customWidth="1"/>
    <col min="14340" max="14341" width="15" style="5" customWidth="1"/>
    <col min="14342" max="14342" width="18.59765625" style="5" customWidth="1"/>
    <col min="14343" max="14344" width="15" style="5" customWidth="1"/>
    <col min="14345" max="14345" width="18.59765625" style="5" customWidth="1"/>
    <col min="14346" max="14346" width="16.796875" style="5" customWidth="1"/>
    <col min="14347" max="14347" width="16.59765625" style="5" customWidth="1"/>
    <col min="14348" max="14348" width="22.19921875" style="5" customWidth="1"/>
    <col min="14349" max="14350" width="16.796875" style="5" customWidth="1"/>
    <col min="14351" max="14351" width="22.19921875" style="5" customWidth="1"/>
    <col min="14352" max="14352" width="5.09765625" style="5" customWidth="1"/>
    <col min="14353" max="14353" width="3.5" style="5" customWidth="1"/>
    <col min="14354" max="14592" width="9.69921875" style="5"/>
    <col min="14593" max="14593" width="1" style="5" customWidth="1"/>
    <col min="14594" max="14594" width="11.3984375" style="5" customWidth="1"/>
    <col min="14595" max="14595" width="9.59765625" style="5" customWidth="1"/>
    <col min="14596" max="14597" width="15" style="5" customWidth="1"/>
    <col min="14598" max="14598" width="18.59765625" style="5" customWidth="1"/>
    <col min="14599" max="14600" width="15" style="5" customWidth="1"/>
    <col min="14601" max="14601" width="18.59765625" style="5" customWidth="1"/>
    <col min="14602" max="14602" width="16.796875" style="5" customWidth="1"/>
    <col min="14603" max="14603" width="16.59765625" style="5" customWidth="1"/>
    <col min="14604" max="14604" width="22.19921875" style="5" customWidth="1"/>
    <col min="14605" max="14606" width="16.796875" style="5" customWidth="1"/>
    <col min="14607" max="14607" width="22.19921875" style="5" customWidth="1"/>
    <col min="14608" max="14608" width="5.09765625" style="5" customWidth="1"/>
    <col min="14609" max="14609" width="3.5" style="5" customWidth="1"/>
    <col min="14610" max="14848" width="9.69921875" style="5"/>
    <col min="14849" max="14849" width="1" style="5" customWidth="1"/>
    <col min="14850" max="14850" width="11.3984375" style="5" customWidth="1"/>
    <col min="14851" max="14851" width="9.59765625" style="5" customWidth="1"/>
    <col min="14852" max="14853" width="15" style="5" customWidth="1"/>
    <col min="14854" max="14854" width="18.59765625" style="5" customWidth="1"/>
    <col min="14855" max="14856" width="15" style="5" customWidth="1"/>
    <col min="14857" max="14857" width="18.59765625" style="5" customWidth="1"/>
    <col min="14858" max="14858" width="16.796875" style="5" customWidth="1"/>
    <col min="14859" max="14859" width="16.59765625" style="5" customWidth="1"/>
    <col min="14860" max="14860" width="22.19921875" style="5" customWidth="1"/>
    <col min="14861" max="14862" width="16.796875" style="5" customWidth="1"/>
    <col min="14863" max="14863" width="22.19921875" style="5" customWidth="1"/>
    <col min="14864" max="14864" width="5.09765625" style="5" customWidth="1"/>
    <col min="14865" max="14865" width="3.5" style="5" customWidth="1"/>
    <col min="14866" max="15104" width="9.69921875" style="5"/>
    <col min="15105" max="15105" width="1" style="5" customWidth="1"/>
    <col min="15106" max="15106" width="11.3984375" style="5" customWidth="1"/>
    <col min="15107" max="15107" width="9.59765625" style="5" customWidth="1"/>
    <col min="15108" max="15109" width="15" style="5" customWidth="1"/>
    <col min="15110" max="15110" width="18.59765625" style="5" customWidth="1"/>
    <col min="15111" max="15112" width="15" style="5" customWidth="1"/>
    <col min="15113" max="15113" width="18.59765625" style="5" customWidth="1"/>
    <col min="15114" max="15114" width="16.796875" style="5" customWidth="1"/>
    <col min="15115" max="15115" width="16.59765625" style="5" customWidth="1"/>
    <col min="15116" max="15116" width="22.19921875" style="5" customWidth="1"/>
    <col min="15117" max="15118" width="16.796875" style="5" customWidth="1"/>
    <col min="15119" max="15119" width="22.19921875" style="5" customWidth="1"/>
    <col min="15120" max="15120" width="5.09765625" style="5" customWidth="1"/>
    <col min="15121" max="15121" width="3.5" style="5" customWidth="1"/>
    <col min="15122" max="15360" width="9.69921875" style="5"/>
    <col min="15361" max="15361" width="1" style="5" customWidth="1"/>
    <col min="15362" max="15362" width="11.3984375" style="5" customWidth="1"/>
    <col min="15363" max="15363" width="9.59765625" style="5" customWidth="1"/>
    <col min="15364" max="15365" width="15" style="5" customWidth="1"/>
    <col min="15366" max="15366" width="18.59765625" style="5" customWidth="1"/>
    <col min="15367" max="15368" width="15" style="5" customWidth="1"/>
    <col min="15369" max="15369" width="18.59765625" style="5" customWidth="1"/>
    <col min="15370" max="15370" width="16.796875" style="5" customWidth="1"/>
    <col min="15371" max="15371" width="16.59765625" style="5" customWidth="1"/>
    <col min="15372" max="15372" width="22.19921875" style="5" customWidth="1"/>
    <col min="15373" max="15374" width="16.796875" style="5" customWidth="1"/>
    <col min="15375" max="15375" width="22.19921875" style="5" customWidth="1"/>
    <col min="15376" max="15376" width="5.09765625" style="5" customWidth="1"/>
    <col min="15377" max="15377" width="3.5" style="5" customWidth="1"/>
    <col min="15378" max="15616" width="9.69921875" style="5"/>
    <col min="15617" max="15617" width="1" style="5" customWidth="1"/>
    <col min="15618" max="15618" width="11.3984375" style="5" customWidth="1"/>
    <col min="15619" max="15619" width="9.59765625" style="5" customWidth="1"/>
    <col min="15620" max="15621" width="15" style="5" customWidth="1"/>
    <col min="15622" max="15622" width="18.59765625" style="5" customWidth="1"/>
    <col min="15623" max="15624" width="15" style="5" customWidth="1"/>
    <col min="15625" max="15625" width="18.59765625" style="5" customWidth="1"/>
    <col min="15626" max="15626" width="16.796875" style="5" customWidth="1"/>
    <col min="15627" max="15627" width="16.59765625" style="5" customWidth="1"/>
    <col min="15628" max="15628" width="22.19921875" style="5" customWidth="1"/>
    <col min="15629" max="15630" width="16.796875" style="5" customWidth="1"/>
    <col min="15631" max="15631" width="22.19921875" style="5" customWidth="1"/>
    <col min="15632" max="15632" width="5.09765625" style="5" customWidth="1"/>
    <col min="15633" max="15633" width="3.5" style="5" customWidth="1"/>
    <col min="15634" max="15872" width="9.69921875" style="5"/>
    <col min="15873" max="15873" width="1" style="5" customWidth="1"/>
    <col min="15874" max="15874" width="11.3984375" style="5" customWidth="1"/>
    <col min="15875" max="15875" width="9.59765625" style="5" customWidth="1"/>
    <col min="15876" max="15877" width="15" style="5" customWidth="1"/>
    <col min="15878" max="15878" width="18.59765625" style="5" customWidth="1"/>
    <col min="15879" max="15880" width="15" style="5" customWidth="1"/>
    <col min="15881" max="15881" width="18.59765625" style="5" customWidth="1"/>
    <col min="15882" max="15882" width="16.796875" style="5" customWidth="1"/>
    <col min="15883" max="15883" width="16.59765625" style="5" customWidth="1"/>
    <col min="15884" max="15884" width="22.19921875" style="5" customWidth="1"/>
    <col min="15885" max="15886" width="16.796875" style="5" customWidth="1"/>
    <col min="15887" max="15887" width="22.19921875" style="5" customWidth="1"/>
    <col min="15888" max="15888" width="5.09765625" style="5" customWidth="1"/>
    <col min="15889" max="15889" width="3.5" style="5" customWidth="1"/>
    <col min="15890" max="16128" width="9.69921875" style="5"/>
    <col min="16129" max="16129" width="1" style="5" customWidth="1"/>
    <col min="16130" max="16130" width="11.3984375" style="5" customWidth="1"/>
    <col min="16131" max="16131" width="9.59765625" style="5" customWidth="1"/>
    <col min="16132" max="16133" width="15" style="5" customWidth="1"/>
    <col min="16134" max="16134" width="18.59765625" style="5" customWidth="1"/>
    <col min="16135" max="16136" width="15" style="5" customWidth="1"/>
    <col min="16137" max="16137" width="18.59765625" style="5" customWidth="1"/>
    <col min="16138" max="16138" width="16.796875" style="5" customWidth="1"/>
    <col min="16139" max="16139" width="16.59765625" style="5" customWidth="1"/>
    <col min="16140" max="16140" width="22.19921875" style="5" customWidth="1"/>
    <col min="16141" max="16142" width="16.796875" style="5" customWidth="1"/>
    <col min="16143" max="16143" width="22.19921875" style="5" customWidth="1"/>
    <col min="16144" max="16144" width="5.09765625" style="5" customWidth="1"/>
    <col min="16145" max="16145" width="3.5" style="5" customWidth="1"/>
    <col min="16146" max="16384" width="9.69921875" style="5"/>
  </cols>
  <sheetData>
    <row r="1" spans="2:16" ht="24" customHeight="1" thickBot="1">
      <c r="B1" s="115" t="s">
        <v>129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128</v>
      </c>
      <c r="P1" s="4"/>
    </row>
    <row r="2" spans="2:16" ht="20.100000000000001" customHeight="1">
      <c r="B2" s="8"/>
      <c r="C2" s="9"/>
      <c r="D2" s="149" t="s">
        <v>75</v>
      </c>
      <c r="E2" s="150"/>
      <c r="F2" s="150"/>
      <c r="G2" s="150"/>
      <c r="H2" s="150"/>
      <c r="I2" s="151"/>
      <c r="J2" s="155" t="s">
        <v>2</v>
      </c>
      <c r="K2" s="150"/>
      <c r="L2" s="150"/>
      <c r="M2" s="150"/>
      <c r="N2" s="150"/>
      <c r="O2" s="156"/>
      <c r="P2" s="141" t="s">
        <v>3</v>
      </c>
    </row>
    <row r="3" spans="2:16" ht="20.100000000000001" customHeight="1">
      <c r="B3" s="8"/>
      <c r="C3" s="9"/>
      <c r="D3" s="152"/>
      <c r="E3" s="153"/>
      <c r="F3" s="153"/>
      <c r="G3" s="153"/>
      <c r="H3" s="153"/>
      <c r="I3" s="154"/>
      <c r="J3" s="157"/>
      <c r="K3" s="153"/>
      <c r="L3" s="153"/>
      <c r="M3" s="153"/>
      <c r="N3" s="153"/>
      <c r="O3" s="158"/>
      <c r="P3" s="142"/>
    </row>
    <row r="4" spans="2:16" ht="20.100000000000001" customHeight="1">
      <c r="B4" s="10" t="s">
        <v>5</v>
      </c>
      <c r="C4" s="9" t="s">
        <v>6</v>
      </c>
      <c r="D4" s="144" t="s">
        <v>76</v>
      </c>
      <c r="E4" s="145"/>
      <c r="F4" s="148"/>
      <c r="G4" s="144" t="s">
        <v>77</v>
      </c>
      <c r="H4" s="145"/>
      <c r="I4" s="146"/>
      <c r="J4" s="147" t="s">
        <v>78</v>
      </c>
      <c r="K4" s="145"/>
      <c r="L4" s="148"/>
      <c r="M4" s="144" t="s">
        <v>26</v>
      </c>
      <c r="N4" s="145"/>
      <c r="O4" s="148"/>
      <c r="P4" s="142"/>
    </row>
    <row r="5" spans="2:16" ht="20.100000000000001" customHeight="1">
      <c r="B5" s="8"/>
      <c r="C5" s="9"/>
      <c r="D5" s="9" t="s">
        <v>11</v>
      </c>
      <c r="E5" s="9" t="s">
        <v>79</v>
      </c>
      <c r="F5" s="9" t="s">
        <v>15</v>
      </c>
      <c r="G5" s="9" t="s">
        <v>11</v>
      </c>
      <c r="H5" s="9" t="s">
        <v>80</v>
      </c>
      <c r="I5" s="11" t="s">
        <v>15</v>
      </c>
      <c r="J5" s="10" t="s">
        <v>11</v>
      </c>
      <c r="K5" s="9" t="s">
        <v>12</v>
      </c>
      <c r="L5" s="9" t="s">
        <v>15</v>
      </c>
      <c r="M5" s="9" t="s">
        <v>81</v>
      </c>
      <c r="N5" s="9" t="s">
        <v>82</v>
      </c>
      <c r="O5" s="23" t="s">
        <v>15</v>
      </c>
      <c r="P5" s="142"/>
    </row>
    <row r="6" spans="2:16" ht="20.100000000000001" customHeight="1">
      <c r="B6" s="13"/>
      <c r="C6" s="14"/>
      <c r="D6" s="14" t="s">
        <v>16</v>
      </c>
      <c r="E6" s="14" t="s">
        <v>83</v>
      </c>
      <c r="F6" s="14" t="s">
        <v>18</v>
      </c>
      <c r="G6" s="14" t="s">
        <v>16</v>
      </c>
      <c r="H6" s="14" t="s">
        <v>84</v>
      </c>
      <c r="I6" s="15" t="s">
        <v>18</v>
      </c>
      <c r="J6" s="16" t="s">
        <v>16</v>
      </c>
      <c r="K6" s="14" t="s">
        <v>17</v>
      </c>
      <c r="L6" s="14" t="s">
        <v>18</v>
      </c>
      <c r="M6" s="14" t="s">
        <v>85</v>
      </c>
      <c r="N6" s="14" t="s">
        <v>86</v>
      </c>
      <c r="O6" s="33" t="s">
        <v>18</v>
      </c>
      <c r="P6" s="142"/>
    </row>
    <row r="7" spans="2:16" ht="17.100000000000001" customHeight="1">
      <c r="B7" s="8"/>
      <c r="C7" s="9"/>
      <c r="D7" s="34"/>
      <c r="E7" s="34"/>
      <c r="F7" s="34"/>
      <c r="G7" s="34"/>
      <c r="H7" s="34"/>
      <c r="I7" s="35"/>
      <c r="J7" s="8"/>
      <c r="K7" s="34"/>
      <c r="L7" s="34"/>
      <c r="M7" s="34"/>
      <c r="N7" s="34"/>
      <c r="O7" s="36"/>
      <c r="P7" s="142"/>
    </row>
    <row r="8" spans="2:16" ht="30" customHeight="1">
      <c r="B8" s="10" t="s">
        <v>21</v>
      </c>
      <c r="C8" s="9" t="s">
        <v>22</v>
      </c>
      <c r="D8" s="77">
        <v>481392</v>
      </c>
      <c r="E8" s="77">
        <v>576040</v>
      </c>
      <c r="F8" s="77">
        <v>5072010128</v>
      </c>
      <c r="G8" s="77">
        <v>20611</v>
      </c>
      <c r="H8" s="77">
        <v>933147</v>
      </c>
      <c r="I8" s="103">
        <v>629945950</v>
      </c>
      <c r="J8" s="108">
        <v>2387</v>
      </c>
      <c r="K8" s="77">
        <v>16999</v>
      </c>
      <c r="L8" s="77">
        <v>195542630</v>
      </c>
      <c r="M8" s="77">
        <v>1231180</v>
      </c>
      <c r="N8" s="77">
        <v>1533430</v>
      </c>
      <c r="O8" s="78">
        <v>29709051181</v>
      </c>
      <c r="P8" s="142"/>
    </row>
    <row r="9" spans="2:16" ht="30" customHeight="1">
      <c r="B9" s="10" t="s">
        <v>23</v>
      </c>
      <c r="C9" s="9" t="s">
        <v>22</v>
      </c>
      <c r="D9" s="77">
        <v>466215</v>
      </c>
      <c r="E9" s="77">
        <v>558413</v>
      </c>
      <c r="F9" s="77">
        <v>5025807017</v>
      </c>
      <c r="G9" s="77">
        <v>19709</v>
      </c>
      <c r="H9" s="77">
        <v>874456</v>
      </c>
      <c r="I9" s="103">
        <v>592026196</v>
      </c>
      <c r="J9" s="108">
        <v>2411</v>
      </c>
      <c r="K9" s="77">
        <v>17942</v>
      </c>
      <c r="L9" s="77">
        <v>207157640</v>
      </c>
      <c r="M9" s="77">
        <v>1216027</v>
      </c>
      <c r="N9" s="77">
        <v>1534373</v>
      </c>
      <c r="O9" s="78">
        <v>29636543326</v>
      </c>
      <c r="P9" s="142"/>
    </row>
    <row r="10" spans="2:16" ht="30" customHeight="1">
      <c r="B10" s="10" t="s">
        <v>24</v>
      </c>
      <c r="C10" s="9" t="s">
        <v>22</v>
      </c>
      <c r="D10" s="38">
        <f>SUM(D11:D12)</f>
        <v>446032</v>
      </c>
      <c r="E10" s="38">
        <f t="shared" ref="E10:O10" si="0">SUM(E11:E12)</f>
        <v>530013</v>
      </c>
      <c r="F10" s="38">
        <f t="shared" si="0"/>
        <v>4791167269</v>
      </c>
      <c r="G10" s="38">
        <f t="shared" si="0"/>
        <v>19239</v>
      </c>
      <c r="H10" s="38">
        <f t="shared" si="0"/>
        <v>842634</v>
      </c>
      <c r="I10" s="39">
        <f t="shared" si="0"/>
        <v>589354455</v>
      </c>
      <c r="J10" s="80">
        <f t="shared" si="0"/>
        <v>2484</v>
      </c>
      <c r="K10" s="38">
        <f t="shared" si="0"/>
        <v>18475</v>
      </c>
      <c r="L10" s="38">
        <f t="shared" si="0"/>
        <v>209103900</v>
      </c>
      <c r="M10" s="38">
        <f t="shared" si="0"/>
        <v>1160954</v>
      </c>
      <c r="N10" s="38">
        <f t="shared" si="0"/>
        <v>1450387</v>
      </c>
      <c r="O10" s="41">
        <f t="shared" si="0"/>
        <v>29142851532</v>
      </c>
      <c r="P10" s="142"/>
    </row>
    <row r="11" spans="2:16" ht="30" customHeight="1">
      <c r="B11" s="10" t="s">
        <v>115</v>
      </c>
      <c r="C11" s="9" t="s">
        <v>26</v>
      </c>
      <c r="D11" s="38">
        <f t="shared" ref="D11:O11" si="1">SUM(D13:D32)</f>
        <v>441035</v>
      </c>
      <c r="E11" s="38">
        <f t="shared" si="1"/>
        <v>524092</v>
      </c>
      <c r="F11" s="38">
        <f t="shared" si="1"/>
        <v>4743635809</v>
      </c>
      <c r="G11" s="38">
        <f t="shared" si="1"/>
        <v>19017</v>
      </c>
      <c r="H11" s="38">
        <f t="shared" si="1"/>
        <v>834632</v>
      </c>
      <c r="I11" s="39">
        <f t="shared" si="1"/>
        <v>583779754</v>
      </c>
      <c r="J11" s="80">
        <f t="shared" si="1"/>
        <v>2477</v>
      </c>
      <c r="K11" s="38">
        <f t="shared" si="1"/>
        <v>18455</v>
      </c>
      <c r="L11" s="38">
        <f t="shared" si="1"/>
        <v>208798280</v>
      </c>
      <c r="M11" s="38">
        <f t="shared" si="1"/>
        <v>1148002</v>
      </c>
      <c r="N11" s="38">
        <f t="shared" si="1"/>
        <v>1434965</v>
      </c>
      <c r="O11" s="41">
        <f t="shared" si="1"/>
        <v>28786122863</v>
      </c>
      <c r="P11" s="142"/>
    </row>
    <row r="12" spans="2:16" ht="30" customHeight="1">
      <c r="B12" s="16" t="s">
        <v>27</v>
      </c>
      <c r="C12" s="14" t="s">
        <v>26</v>
      </c>
      <c r="D12" s="105">
        <f>SUM(D33:D35)</f>
        <v>4997</v>
      </c>
      <c r="E12" s="105">
        <f t="shared" ref="E12:O12" si="2">SUM(E33:E35)</f>
        <v>5921</v>
      </c>
      <c r="F12" s="105">
        <f t="shared" si="2"/>
        <v>47531460</v>
      </c>
      <c r="G12" s="105">
        <f t="shared" si="2"/>
        <v>222</v>
      </c>
      <c r="H12" s="42">
        <f t="shared" si="2"/>
        <v>8002</v>
      </c>
      <c r="I12" s="43">
        <f t="shared" si="2"/>
        <v>5574701</v>
      </c>
      <c r="J12" s="84">
        <f t="shared" si="2"/>
        <v>7</v>
      </c>
      <c r="K12" s="82">
        <f t="shared" si="2"/>
        <v>20</v>
      </c>
      <c r="L12" s="86">
        <f t="shared" si="2"/>
        <v>305620</v>
      </c>
      <c r="M12" s="42">
        <f t="shared" si="2"/>
        <v>12952</v>
      </c>
      <c r="N12" s="42">
        <f t="shared" si="2"/>
        <v>15422</v>
      </c>
      <c r="O12" s="105">
        <f t="shared" si="2"/>
        <v>356728669</v>
      </c>
      <c r="P12" s="143"/>
    </row>
    <row r="13" spans="2:16" ht="30" customHeight="1">
      <c r="B13" s="20">
        <v>41001</v>
      </c>
      <c r="C13" s="21" t="s">
        <v>28</v>
      </c>
      <c r="D13" s="45">
        <v>116537</v>
      </c>
      <c r="E13" s="37">
        <v>139563</v>
      </c>
      <c r="F13" s="45">
        <v>1322640789</v>
      </c>
      <c r="G13" s="45">
        <v>4363</v>
      </c>
      <c r="H13" s="45">
        <v>180227</v>
      </c>
      <c r="I13" s="47">
        <v>125599183</v>
      </c>
      <c r="J13" s="48">
        <v>605</v>
      </c>
      <c r="K13" s="45">
        <v>5195</v>
      </c>
      <c r="L13" s="49">
        <v>61815370</v>
      </c>
      <c r="M13" s="50">
        <f>'９表８'!M13+'９表９'!D13+'９表９'!J13</f>
        <v>298831</v>
      </c>
      <c r="N13" s="50">
        <f>'９表８'!N13+'９表９'!K13</f>
        <v>362715</v>
      </c>
      <c r="O13" s="51">
        <f>'９表８'!O13+'９表９'!F13+'９表９'!I13+'９表９'!L13</f>
        <v>7190011163</v>
      </c>
      <c r="P13" s="22" t="s">
        <v>29</v>
      </c>
    </row>
    <row r="14" spans="2:16" ht="30" customHeight="1">
      <c r="B14" s="8">
        <v>41002</v>
      </c>
      <c r="C14" s="9" t="s">
        <v>30</v>
      </c>
      <c r="D14" s="37">
        <v>66418</v>
      </c>
      <c r="E14" s="37">
        <v>80375</v>
      </c>
      <c r="F14" s="37">
        <v>684952913</v>
      </c>
      <c r="G14" s="37">
        <v>2738</v>
      </c>
      <c r="H14" s="37">
        <v>121038</v>
      </c>
      <c r="I14" s="18">
        <v>84275510</v>
      </c>
      <c r="J14" s="53">
        <v>449</v>
      </c>
      <c r="K14" s="37">
        <v>3192</v>
      </c>
      <c r="L14" s="49">
        <v>33549510</v>
      </c>
      <c r="M14" s="54">
        <f>'９表８'!M14+'９表９'!D14+'９表９'!J14</f>
        <v>172807</v>
      </c>
      <c r="N14" s="54">
        <f>'９表８'!N14+'９表９'!K14</f>
        <v>209452</v>
      </c>
      <c r="O14" s="55">
        <f>'９表８'!O14+'９表９'!F14+'９表９'!I14+'９表９'!L14</f>
        <v>4192103323</v>
      </c>
      <c r="P14" s="22" t="s">
        <v>31</v>
      </c>
    </row>
    <row r="15" spans="2:16" ht="30" customHeight="1">
      <c r="B15" s="8">
        <v>41003</v>
      </c>
      <c r="C15" s="23" t="s">
        <v>32</v>
      </c>
      <c r="D15" s="37">
        <v>29036</v>
      </c>
      <c r="E15" s="37">
        <v>34627</v>
      </c>
      <c r="F15" s="37">
        <v>344376996</v>
      </c>
      <c r="G15" s="37">
        <v>1374</v>
      </c>
      <c r="H15" s="37">
        <v>68331</v>
      </c>
      <c r="I15" s="18">
        <v>47925066</v>
      </c>
      <c r="J15" s="53">
        <v>185</v>
      </c>
      <c r="K15" s="37">
        <v>1371</v>
      </c>
      <c r="L15" s="49">
        <v>13756670</v>
      </c>
      <c r="M15" s="54">
        <f>'９表８'!M15+'９表９'!D15+'９表９'!J15</f>
        <v>79184</v>
      </c>
      <c r="N15" s="54">
        <f>'９表８'!N15+'９表９'!K15</f>
        <v>110219</v>
      </c>
      <c r="O15" s="55">
        <f>'９表８'!O15+'９表９'!F15+'９表９'!I15+'９表９'!L15</f>
        <v>2119413736</v>
      </c>
      <c r="P15" s="22" t="s">
        <v>33</v>
      </c>
    </row>
    <row r="16" spans="2:16" ht="30" customHeight="1">
      <c r="B16" s="8">
        <v>41004</v>
      </c>
      <c r="C16" s="23" t="s">
        <v>34</v>
      </c>
      <c r="D16" s="37">
        <v>12006</v>
      </c>
      <c r="E16" s="52">
        <v>14214</v>
      </c>
      <c r="F16" s="37">
        <v>141471930</v>
      </c>
      <c r="G16" s="37">
        <v>613</v>
      </c>
      <c r="H16" s="37">
        <v>29474</v>
      </c>
      <c r="I16" s="18">
        <v>20510067</v>
      </c>
      <c r="J16" s="53">
        <v>107</v>
      </c>
      <c r="K16" s="37">
        <v>754</v>
      </c>
      <c r="L16" s="49">
        <v>7763790</v>
      </c>
      <c r="M16" s="54">
        <f>'９表８'!M16+'９表９'!D16+'９表９'!J16</f>
        <v>32548</v>
      </c>
      <c r="N16" s="54">
        <f>'９表８'!N16+'９表９'!K16</f>
        <v>45071</v>
      </c>
      <c r="O16" s="55">
        <f>'９表８'!O16+'９表９'!F16+'９表９'!I16+'９表９'!L16</f>
        <v>959269377</v>
      </c>
      <c r="P16" s="22" t="s">
        <v>35</v>
      </c>
    </row>
    <row r="17" spans="2:16" ht="30" customHeight="1">
      <c r="B17" s="8">
        <v>41005</v>
      </c>
      <c r="C17" s="23" t="s">
        <v>36</v>
      </c>
      <c r="D17" s="37">
        <v>28642</v>
      </c>
      <c r="E17" s="37">
        <v>33067</v>
      </c>
      <c r="F17" s="37">
        <v>256403149</v>
      </c>
      <c r="G17" s="37">
        <v>1451</v>
      </c>
      <c r="H17" s="37">
        <v>63405</v>
      </c>
      <c r="I17" s="18">
        <v>44692029</v>
      </c>
      <c r="J17" s="53">
        <v>192</v>
      </c>
      <c r="K17" s="37">
        <v>865</v>
      </c>
      <c r="L17" s="49">
        <v>10045370</v>
      </c>
      <c r="M17" s="54">
        <f>'９表８'!M17+'９表９'!D17+'９表９'!J17</f>
        <v>75909</v>
      </c>
      <c r="N17" s="54">
        <f>'９表８'!N17+'９表９'!K17</f>
        <v>97586</v>
      </c>
      <c r="O17" s="55">
        <f>'９表８'!O17+'９表９'!F17+'９表９'!I17+'９表９'!L17</f>
        <v>2007208541</v>
      </c>
      <c r="P17" s="22" t="s">
        <v>37</v>
      </c>
    </row>
    <row r="18" spans="2:16" ht="30" customHeight="1">
      <c r="B18" s="8">
        <v>41006</v>
      </c>
      <c r="C18" s="23" t="s">
        <v>38</v>
      </c>
      <c r="D18" s="37">
        <v>33163</v>
      </c>
      <c r="E18" s="37">
        <v>39257</v>
      </c>
      <c r="F18" s="37">
        <v>311816397</v>
      </c>
      <c r="G18" s="37">
        <v>1184</v>
      </c>
      <c r="H18" s="37">
        <v>51207</v>
      </c>
      <c r="I18" s="18">
        <v>35954468</v>
      </c>
      <c r="J18" s="53">
        <v>157</v>
      </c>
      <c r="K18" s="37">
        <v>833</v>
      </c>
      <c r="L18" s="49">
        <v>8452960</v>
      </c>
      <c r="M18" s="54">
        <f>'９表８'!M18+'９表９'!D18+'９表９'!J18</f>
        <v>80993</v>
      </c>
      <c r="N18" s="54">
        <f>'９表８'!N18+'９表９'!K18</f>
        <v>95971</v>
      </c>
      <c r="O18" s="55">
        <f>'９表８'!O18+'９表９'!F18+'９表９'!I18+'９表９'!L18</f>
        <v>1849162584</v>
      </c>
      <c r="P18" s="22" t="s">
        <v>39</v>
      </c>
    </row>
    <row r="19" spans="2:16" ht="30" customHeight="1">
      <c r="B19" s="8">
        <v>41007</v>
      </c>
      <c r="C19" s="23" t="s">
        <v>40</v>
      </c>
      <c r="D19" s="37">
        <v>15818</v>
      </c>
      <c r="E19" s="37">
        <v>18509</v>
      </c>
      <c r="F19" s="37">
        <v>184496450</v>
      </c>
      <c r="G19" s="37">
        <v>872</v>
      </c>
      <c r="H19" s="37">
        <v>36844</v>
      </c>
      <c r="I19" s="18">
        <v>25458310</v>
      </c>
      <c r="J19" s="53">
        <v>34</v>
      </c>
      <c r="K19" s="37">
        <v>196</v>
      </c>
      <c r="L19" s="49">
        <v>3373310</v>
      </c>
      <c r="M19" s="54">
        <f>'９表８'!M19+'９表９'!D19+'９表９'!J19</f>
        <v>41972</v>
      </c>
      <c r="N19" s="54">
        <f>'９表８'!N19+'９表９'!K19</f>
        <v>51295</v>
      </c>
      <c r="O19" s="55">
        <f>'９表８'!O19+'９表９'!F19+'９表９'!I19+'９表９'!L19</f>
        <v>1124320190</v>
      </c>
      <c r="P19" s="22" t="s">
        <v>41</v>
      </c>
    </row>
    <row r="20" spans="2:16" ht="30" customHeight="1">
      <c r="B20" s="8">
        <v>41025</v>
      </c>
      <c r="C20" s="23" t="s">
        <v>116</v>
      </c>
      <c r="D20" s="37">
        <v>22690</v>
      </c>
      <c r="E20" s="37">
        <v>26496</v>
      </c>
      <c r="F20" s="37">
        <v>246474640</v>
      </c>
      <c r="G20" s="37">
        <v>998</v>
      </c>
      <c r="H20" s="37">
        <v>41615</v>
      </c>
      <c r="I20" s="18">
        <v>29120035</v>
      </c>
      <c r="J20" s="53">
        <v>112</v>
      </c>
      <c r="K20" s="37">
        <v>866</v>
      </c>
      <c r="L20" s="49">
        <v>9495350</v>
      </c>
      <c r="M20" s="54">
        <f>'９表８'!M20+'９表９'!D20+'９表９'!J20</f>
        <v>58646</v>
      </c>
      <c r="N20" s="54">
        <f>'９表８'!N20+'９表９'!K20</f>
        <v>72565</v>
      </c>
      <c r="O20" s="55">
        <f>'９表８'!O20+'９表９'!F20+'９表９'!I20+'９表９'!L20</f>
        <v>1426972745</v>
      </c>
      <c r="P20" s="22" t="s">
        <v>43</v>
      </c>
    </row>
    <row r="21" spans="2:16" ht="30" customHeight="1">
      <c r="B21" s="8">
        <v>41048</v>
      </c>
      <c r="C21" s="23" t="s">
        <v>117</v>
      </c>
      <c r="D21" s="37">
        <v>15734</v>
      </c>
      <c r="E21" s="37">
        <v>18956</v>
      </c>
      <c r="F21" s="37">
        <v>142325442</v>
      </c>
      <c r="G21" s="37">
        <v>706</v>
      </c>
      <c r="H21" s="37">
        <v>32526</v>
      </c>
      <c r="I21" s="18">
        <v>22767282</v>
      </c>
      <c r="J21" s="53">
        <v>81</v>
      </c>
      <c r="K21" s="37">
        <v>782</v>
      </c>
      <c r="L21" s="49">
        <v>8194200</v>
      </c>
      <c r="M21" s="54">
        <f>'９表８'!M21+'９表９'!D21+'９表９'!J21</f>
        <v>40489</v>
      </c>
      <c r="N21" s="54">
        <f>'９表８'!N21+'９表９'!K21</f>
        <v>51149</v>
      </c>
      <c r="O21" s="55">
        <f>'９表８'!O21+'９表９'!F21+'９表９'!I21+'９表９'!L21</f>
        <v>928720640</v>
      </c>
      <c r="P21" s="22" t="s">
        <v>45</v>
      </c>
    </row>
    <row r="22" spans="2:16" ht="30" customHeight="1">
      <c r="B22" s="8">
        <v>41014</v>
      </c>
      <c r="C22" s="23" t="s">
        <v>118</v>
      </c>
      <c r="D22" s="37">
        <v>18104</v>
      </c>
      <c r="E22" s="37">
        <v>21795</v>
      </c>
      <c r="F22" s="37">
        <v>194390980</v>
      </c>
      <c r="G22" s="37">
        <v>828</v>
      </c>
      <c r="H22" s="37">
        <v>33415</v>
      </c>
      <c r="I22" s="18">
        <v>23825182</v>
      </c>
      <c r="J22" s="53">
        <v>101</v>
      </c>
      <c r="K22" s="37">
        <v>784</v>
      </c>
      <c r="L22" s="49">
        <v>10601670</v>
      </c>
      <c r="M22" s="54">
        <f>'９表８'!M22+'９表９'!D22+'９表９'!J22</f>
        <v>48920</v>
      </c>
      <c r="N22" s="54">
        <f>'９表８'!N22+'９表９'!K22</f>
        <v>62527</v>
      </c>
      <c r="O22" s="55">
        <f>'９表８'!O22+'９表９'!F22+'９表９'!I22+'９表９'!L22</f>
        <v>1295303762</v>
      </c>
      <c r="P22" s="22" t="s">
        <v>47</v>
      </c>
    </row>
    <row r="23" spans="2:16" ht="30" customHeight="1">
      <c r="B23" s="8">
        <v>41016</v>
      </c>
      <c r="C23" s="23" t="s">
        <v>119</v>
      </c>
      <c r="D23" s="37">
        <v>7865</v>
      </c>
      <c r="E23" s="37">
        <v>9166</v>
      </c>
      <c r="F23" s="37">
        <v>80109607</v>
      </c>
      <c r="G23" s="37">
        <v>338</v>
      </c>
      <c r="H23" s="37">
        <v>15228</v>
      </c>
      <c r="I23" s="18">
        <v>10716507</v>
      </c>
      <c r="J23" s="53">
        <v>53</v>
      </c>
      <c r="K23" s="37">
        <v>463</v>
      </c>
      <c r="L23" s="49">
        <v>4833500</v>
      </c>
      <c r="M23" s="54">
        <f>'９表８'!M23+'９表９'!D23+'９表９'!J23</f>
        <v>20234</v>
      </c>
      <c r="N23" s="54">
        <f>'９表８'!N23+'９表９'!K23</f>
        <v>25385</v>
      </c>
      <c r="O23" s="55">
        <f>'９表８'!O23+'９表９'!F23+'９表９'!I23+'９表９'!L23</f>
        <v>478553424</v>
      </c>
      <c r="P23" s="22" t="s">
        <v>49</v>
      </c>
    </row>
    <row r="24" spans="2:16" ht="30" customHeight="1">
      <c r="B24" s="8">
        <v>41020</v>
      </c>
      <c r="C24" s="23" t="s">
        <v>50</v>
      </c>
      <c r="D24" s="37">
        <v>9875</v>
      </c>
      <c r="E24" s="37">
        <v>11518</v>
      </c>
      <c r="F24" s="52">
        <v>131929480</v>
      </c>
      <c r="G24" s="52">
        <v>483</v>
      </c>
      <c r="H24" s="52">
        <v>20527</v>
      </c>
      <c r="I24" s="18">
        <v>14651602</v>
      </c>
      <c r="J24" s="53">
        <v>87</v>
      </c>
      <c r="K24" s="37">
        <v>807</v>
      </c>
      <c r="L24" s="37">
        <v>11608740</v>
      </c>
      <c r="M24" s="54">
        <f>'９表８'!M24+'９表９'!D24+'９表９'!J24</f>
        <v>26154</v>
      </c>
      <c r="N24" s="54">
        <f>'９表８'!N24+'９表９'!K24</f>
        <v>33294</v>
      </c>
      <c r="O24" s="55">
        <f>'９表８'!O24+'９表９'!F24+'９表９'!I24+'９表９'!L24</f>
        <v>770973796</v>
      </c>
      <c r="P24" s="22" t="s">
        <v>51</v>
      </c>
    </row>
    <row r="25" spans="2:16" ht="30" customHeight="1">
      <c r="B25" s="8">
        <v>41024</v>
      </c>
      <c r="C25" s="23" t="s">
        <v>52</v>
      </c>
      <c r="D25" s="37">
        <v>4685</v>
      </c>
      <c r="E25" s="37">
        <v>5480</v>
      </c>
      <c r="F25" s="52">
        <v>55683220</v>
      </c>
      <c r="G25" s="52">
        <v>245</v>
      </c>
      <c r="H25" s="52">
        <v>11334</v>
      </c>
      <c r="I25" s="18">
        <v>8113330</v>
      </c>
      <c r="J25" s="53">
        <v>1</v>
      </c>
      <c r="K25" s="52">
        <v>14</v>
      </c>
      <c r="L25" s="49">
        <v>246040</v>
      </c>
      <c r="M25" s="54">
        <f>'９表８'!M25+'９表９'!D25+'９表９'!J25</f>
        <v>13047</v>
      </c>
      <c r="N25" s="54">
        <f>'９表８'!N25+'９表９'!K25</f>
        <v>17104</v>
      </c>
      <c r="O25" s="55">
        <f>'９表８'!O25+'９表９'!F25+'９表９'!I25+'９表９'!L25</f>
        <v>354571270</v>
      </c>
      <c r="P25" s="22" t="s">
        <v>53</v>
      </c>
    </row>
    <row r="26" spans="2:16" ht="30" customHeight="1">
      <c r="B26" s="8">
        <v>41021</v>
      </c>
      <c r="C26" s="23" t="s">
        <v>120</v>
      </c>
      <c r="D26" s="37">
        <v>16373</v>
      </c>
      <c r="E26" s="37">
        <v>19124</v>
      </c>
      <c r="F26" s="52">
        <v>158465530</v>
      </c>
      <c r="G26" s="52">
        <v>690</v>
      </c>
      <c r="H26" s="52">
        <v>33503</v>
      </c>
      <c r="I26" s="18">
        <v>23597566</v>
      </c>
      <c r="J26" s="53">
        <v>109</v>
      </c>
      <c r="K26" s="52">
        <v>771</v>
      </c>
      <c r="L26" s="49">
        <v>7713380</v>
      </c>
      <c r="M26" s="54">
        <f>'９表８'!M26+'９表９'!D26+'９表９'!J26</f>
        <v>43383</v>
      </c>
      <c r="N26" s="54">
        <f>'９表８'!N26+'９表９'!K26</f>
        <v>54881</v>
      </c>
      <c r="O26" s="55">
        <f>'９表８'!O26+'９表９'!F26+'９表９'!I26+'９表９'!L26</f>
        <v>1014812426</v>
      </c>
      <c r="P26" s="22" t="s">
        <v>55</v>
      </c>
    </row>
    <row r="27" spans="2:16" ht="30" customHeight="1">
      <c r="B27" s="8">
        <v>41035</v>
      </c>
      <c r="C27" s="23" t="s">
        <v>56</v>
      </c>
      <c r="D27" s="37">
        <v>3696</v>
      </c>
      <c r="E27" s="37">
        <v>4513</v>
      </c>
      <c r="F27" s="52">
        <v>37549910</v>
      </c>
      <c r="G27" s="52">
        <v>120</v>
      </c>
      <c r="H27" s="52">
        <v>5234</v>
      </c>
      <c r="I27" s="18">
        <v>3609314</v>
      </c>
      <c r="J27" s="53">
        <v>3</v>
      </c>
      <c r="K27" s="52">
        <v>24</v>
      </c>
      <c r="L27" s="49">
        <v>243370</v>
      </c>
      <c r="M27" s="54">
        <f>'９表８'!M27+'９表９'!D27+'９表９'!J27</f>
        <v>9055</v>
      </c>
      <c r="N27" s="54">
        <f>'９表８'!N27+'９表９'!K27</f>
        <v>10675</v>
      </c>
      <c r="O27" s="55">
        <f>'９表８'!O27+'９表９'!F27+'９表９'!I27+'９表９'!L27</f>
        <v>230741404</v>
      </c>
      <c r="P27" s="22" t="s">
        <v>57</v>
      </c>
    </row>
    <row r="28" spans="2:16" ht="30" customHeight="1">
      <c r="B28" s="8">
        <v>41038</v>
      </c>
      <c r="C28" s="23" t="s">
        <v>58</v>
      </c>
      <c r="D28" s="37">
        <v>12971</v>
      </c>
      <c r="E28" s="37">
        <v>15207</v>
      </c>
      <c r="F28" s="52">
        <v>131319866</v>
      </c>
      <c r="G28" s="52">
        <v>570</v>
      </c>
      <c r="H28" s="52">
        <v>24734</v>
      </c>
      <c r="I28" s="18">
        <v>17397977</v>
      </c>
      <c r="J28" s="53">
        <v>74</v>
      </c>
      <c r="K28" s="52">
        <v>474</v>
      </c>
      <c r="L28" s="49">
        <v>5267980</v>
      </c>
      <c r="M28" s="54">
        <f>'９表８'!M28+'９表９'!D28+'９表９'!J28</f>
        <v>32382</v>
      </c>
      <c r="N28" s="54">
        <f>'９表８'!N28+'９表９'!K28</f>
        <v>38851</v>
      </c>
      <c r="O28" s="55">
        <f>'９表８'!O28+'９表９'!F28+'９表９'!I28+'９表９'!L28</f>
        <v>850790341</v>
      </c>
      <c r="P28" s="22" t="s">
        <v>59</v>
      </c>
    </row>
    <row r="29" spans="2:16" ht="30" customHeight="1">
      <c r="B29" s="8">
        <v>41042</v>
      </c>
      <c r="C29" s="9" t="s">
        <v>60</v>
      </c>
      <c r="D29" s="37">
        <v>4757</v>
      </c>
      <c r="E29" s="37">
        <v>5537</v>
      </c>
      <c r="F29" s="52">
        <v>64538840</v>
      </c>
      <c r="G29" s="52">
        <v>229</v>
      </c>
      <c r="H29" s="52">
        <v>9939</v>
      </c>
      <c r="I29" s="18">
        <v>6895544</v>
      </c>
      <c r="J29" s="53">
        <v>20</v>
      </c>
      <c r="K29" s="52">
        <v>151</v>
      </c>
      <c r="L29" s="49">
        <v>1662990</v>
      </c>
      <c r="M29" s="54">
        <f>'９表８'!M29+'９表９'!D29+'９表９'!J29</f>
        <v>12167</v>
      </c>
      <c r="N29" s="54">
        <f>'９表８'!N29+'９表９'!K29</f>
        <v>15684</v>
      </c>
      <c r="O29" s="55">
        <f>'９表８'!O29+'９表９'!F29+'９表９'!I29+'９表９'!L29</f>
        <v>320785384</v>
      </c>
      <c r="P29" s="22" t="s">
        <v>61</v>
      </c>
    </row>
    <row r="30" spans="2:16" ht="30" customHeight="1">
      <c r="B30" s="8">
        <v>41043</v>
      </c>
      <c r="C30" s="23" t="s">
        <v>62</v>
      </c>
      <c r="D30" s="37">
        <v>5324</v>
      </c>
      <c r="E30" s="37">
        <v>6122</v>
      </c>
      <c r="F30" s="37">
        <v>55852670</v>
      </c>
      <c r="G30" s="37">
        <v>200</v>
      </c>
      <c r="H30" s="37">
        <v>7346</v>
      </c>
      <c r="I30" s="18">
        <v>5069525</v>
      </c>
      <c r="J30" s="53">
        <v>18</v>
      </c>
      <c r="K30" s="52">
        <v>158</v>
      </c>
      <c r="L30" s="49">
        <v>1530820</v>
      </c>
      <c r="M30" s="54">
        <f>'９表８'!M30+'９表９'!D30+'９表９'!J30</f>
        <v>13300</v>
      </c>
      <c r="N30" s="54">
        <f>'９表８'!N30+'９表９'!K30</f>
        <v>14930</v>
      </c>
      <c r="O30" s="55">
        <f>'９表８'!O30+'９表９'!F30+'９表９'!I30+'９表９'!L30</f>
        <v>313433355</v>
      </c>
      <c r="P30" s="22" t="s">
        <v>63</v>
      </c>
    </row>
    <row r="31" spans="2:16" ht="30" customHeight="1">
      <c r="B31" s="8">
        <v>41044</v>
      </c>
      <c r="C31" s="23" t="s">
        <v>64</v>
      </c>
      <c r="D31" s="37">
        <v>12520</v>
      </c>
      <c r="E31" s="37">
        <v>14783</v>
      </c>
      <c r="F31" s="37">
        <v>147466130</v>
      </c>
      <c r="G31" s="37">
        <v>666</v>
      </c>
      <c r="H31" s="37">
        <v>31809</v>
      </c>
      <c r="I31" s="18">
        <v>21948754</v>
      </c>
      <c r="J31" s="53">
        <v>60</v>
      </c>
      <c r="K31" s="52">
        <v>496</v>
      </c>
      <c r="L31" s="49">
        <v>6110660</v>
      </c>
      <c r="M31" s="54">
        <f>'９表８'!M31+'９表９'!D31+'９表９'!J31</f>
        <v>35094</v>
      </c>
      <c r="N31" s="54">
        <f>'９表８'!N31+'９表９'!K31</f>
        <v>46925</v>
      </c>
      <c r="O31" s="55">
        <f>'９表８'!O31+'９表９'!F31+'９表９'!I31+'９表９'!L31</f>
        <v>961003276</v>
      </c>
      <c r="P31" s="22" t="s">
        <v>65</v>
      </c>
    </row>
    <row r="32" spans="2:16" ht="30" customHeight="1">
      <c r="B32" s="24">
        <v>41047</v>
      </c>
      <c r="C32" s="90" t="s">
        <v>66</v>
      </c>
      <c r="D32" s="56">
        <v>4821</v>
      </c>
      <c r="E32" s="37">
        <v>5783</v>
      </c>
      <c r="F32" s="37">
        <v>51370870</v>
      </c>
      <c r="G32" s="56">
        <v>349</v>
      </c>
      <c r="H32" s="37">
        <v>16896</v>
      </c>
      <c r="I32" s="57">
        <v>11652503</v>
      </c>
      <c r="J32" s="58">
        <v>29</v>
      </c>
      <c r="K32" s="52">
        <v>259</v>
      </c>
      <c r="L32" s="56">
        <v>2532600</v>
      </c>
      <c r="M32" s="59">
        <f>'９表８'!M32+'９表９'!D32+'９表９'!J32</f>
        <v>12887</v>
      </c>
      <c r="N32" s="59">
        <f>'９表８'!N32+'９表９'!K32</f>
        <v>18686</v>
      </c>
      <c r="O32" s="60">
        <f>'９表８'!O32+'９表９'!F32+'９表９'!I32+'９表９'!L32</f>
        <v>397972126</v>
      </c>
      <c r="P32" s="26" t="s">
        <v>67</v>
      </c>
    </row>
    <row r="33" spans="2:16" ht="30" customHeight="1">
      <c r="B33" s="8">
        <v>41301</v>
      </c>
      <c r="C33" s="27" t="s">
        <v>68</v>
      </c>
      <c r="D33" s="61">
        <v>170</v>
      </c>
      <c r="E33" s="61">
        <v>203</v>
      </c>
      <c r="F33" s="61">
        <v>1582610</v>
      </c>
      <c r="G33" s="37">
        <v>6</v>
      </c>
      <c r="H33" s="61">
        <v>248</v>
      </c>
      <c r="I33" s="62">
        <v>182960</v>
      </c>
      <c r="J33" s="63">
        <v>0</v>
      </c>
      <c r="K33" s="61">
        <v>0</v>
      </c>
      <c r="L33" s="49">
        <v>0</v>
      </c>
      <c r="M33" s="54">
        <f>'９表８'!M33+'９表９'!D33+'９表９'!J33</f>
        <v>490</v>
      </c>
      <c r="N33" s="54">
        <f>'９表８'!N33+'９表９'!K33</f>
        <v>613</v>
      </c>
      <c r="O33" s="55">
        <f>'９表８'!O33+'９表９'!F33+'９表９'!I33+'９表９'!L33</f>
        <v>8686180</v>
      </c>
      <c r="P33" s="11" t="s">
        <v>69</v>
      </c>
    </row>
    <row r="34" spans="2:16" ht="30" customHeight="1">
      <c r="B34" s="8">
        <v>41302</v>
      </c>
      <c r="C34" s="23" t="s">
        <v>70</v>
      </c>
      <c r="D34" s="37">
        <v>234</v>
      </c>
      <c r="E34" s="37">
        <v>275</v>
      </c>
      <c r="F34" s="37">
        <v>3153990</v>
      </c>
      <c r="G34" s="37">
        <v>8</v>
      </c>
      <c r="H34" s="37">
        <v>285</v>
      </c>
      <c r="I34" s="18">
        <v>198992</v>
      </c>
      <c r="J34" s="53">
        <v>0</v>
      </c>
      <c r="K34" s="52">
        <v>0</v>
      </c>
      <c r="L34" s="49">
        <v>0</v>
      </c>
      <c r="M34" s="54">
        <f>'９表８'!M34+'９表９'!D34+'９表９'!J34</f>
        <v>539</v>
      </c>
      <c r="N34" s="54">
        <f>'９表８'!N34+'９表９'!K34</f>
        <v>550</v>
      </c>
      <c r="O34" s="55">
        <f>'９表８'!O34+'９表９'!F34+'９表９'!I34+'９表９'!L34</f>
        <v>13209462</v>
      </c>
      <c r="P34" s="11" t="s">
        <v>71</v>
      </c>
    </row>
    <row r="35" spans="2:16" ht="30" customHeight="1" thickBot="1">
      <c r="B35" s="28">
        <v>41303</v>
      </c>
      <c r="C35" s="29" t="s">
        <v>72</v>
      </c>
      <c r="D35" s="65">
        <v>4593</v>
      </c>
      <c r="E35" s="94">
        <v>5443</v>
      </c>
      <c r="F35" s="65">
        <v>42794860</v>
      </c>
      <c r="G35" s="65">
        <v>208</v>
      </c>
      <c r="H35" s="65">
        <v>7469</v>
      </c>
      <c r="I35" s="66">
        <v>5192749</v>
      </c>
      <c r="J35" s="67">
        <v>7</v>
      </c>
      <c r="K35" s="65">
        <v>20</v>
      </c>
      <c r="L35" s="65">
        <v>305620</v>
      </c>
      <c r="M35" s="68">
        <f>'９表８'!M35+'９表９'!D35+'９表９'!J35</f>
        <v>11923</v>
      </c>
      <c r="N35" s="69">
        <f>'９表８'!N35+'９表９'!K35</f>
        <v>14259</v>
      </c>
      <c r="O35" s="69">
        <f>'９表８'!O35+'９表９'!F35+'９表９'!I35+'９表９'!L35</f>
        <v>334833027</v>
      </c>
      <c r="P35" s="70" t="s">
        <v>73</v>
      </c>
    </row>
    <row r="36" spans="2:16" ht="17.100000000000001" customHeight="1">
      <c r="C36" s="71"/>
      <c r="E36" s="71"/>
      <c r="F36" s="71"/>
      <c r="G36" s="71"/>
      <c r="H36" s="71"/>
      <c r="I36" s="71"/>
      <c r="J36" s="71"/>
      <c r="K36" s="71"/>
    </row>
  </sheetData>
  <mergeCells count="7">
    <mergeCell ref="D2:I3"/>
    <mergeCell ref="J2:O3"/>
    <mergeCell ref="P2:P12"/>
    <mergeCell ref="D4:F4"/>
    <mergeCell ref="G4:I4"/>
    <mergeCell ref="J4:L4"/>
    <mergeCell ref="M4:O4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66" orientation="portrait" r:id="rId1"/>
  <headerFooter alignWithMargins="0"/>
  <colBreaks count="1" manualBreakCount="1">
    <brk id="9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９表１</vt:lpstr>
      <vt:lpstr>９表２</vt:lpstr>
      <vt:lpstr>９表３</vt:lpstr>
      <vt:lpstr>９表４</vt:lpstr>
      <vt:lpstr>９表５</vt:lpstr>
      <vt:lpstr>９表６</vt:lpstr>
      <vt:lpstr>９表７</vt:lpstr>
      <vt:lpstr>９表８</vt:lpstr>
      <vt:lpstr>９表９</vt:lpstr>
      <vt:lpstr>９表１０</vt:lpstr>
      <vt:lpstr>９表１１</vt:lpstr>
      <vt:lpstr>９表１２</vt:lpstr>
      <vt:lpstr>９表１３</vt:lpstr>
      <vt:lpstr>９表１４</vt:lpstr>
      <vt:lpstr>９表１５</vt:lpstr>
      <vt:lpstr>９表１６</vt:lpstr>
      <vt:lpstr>'９表１'!Print_Area</vt:lpstr>
      <vt:lpstr>'９表１０'!Print_Area</vt:lpstr>
      <vt:lpstr>'９表１１'!Print_Area</vt:lpstr>
      <vt:lpstr>'９表１２'!Print_Area</vt:lpstr>
      <vt:lpstr>'９表１３'!Print_Area</vt:lpstr>
      <vt:lpstr>'９表１４'!Print_Area</vt:lpstr>
      <vt:lpstr>'９表１５'!Print_Area</vt:lpstr>
      <vt:lpstr>'９表１６'!Print_Area</vt:lpstr>
      <vt:lpstr>'９表２'!Print_Area</vt:lpstr>
      <vt:lpstr>'９表３'!Print_Area</vt:lpstr>
      <vt:lpstr>'９表４'!Print_Area</vt:lpstr>
      <vt:lpstr>'９表５'!Print_Area</vt:lpstr>
      <vt:lpstr>'９表６'!Print_Area</vt:lpstr>
      <vt:lpstr>'９表７'!Print_Area</vt:lpstr>
      <vt:lpstr>'９表８'!Print_Area</vt:lpstr>
      <vt:lpstr>'９表９'!Print_Area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紗彩花（国民健康保険課）</dc:creator>
  <cp:lastModifiedBy>大野　紗彩花（国民健康保険課）</cp:lastModifiedBy>
  <cp:lastPrinted>2026-02-26T01:09:17Z</cp:lastPrinted>
  <dcterms:created xsi:type="dcterms:W3CDTF">2015-06-05T18:19:34Z</dcterms:created>
  <dcterms:modified xsi:type="dcterms:W3CDTF">2026-03-31T01:57:28Z</dcterms:modified>
</cp:coreProperties>
</file>