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10 神埼市◎\"/>
    </mc:Choice>
  </mc:AlternateContent>
  <xr:revisionPtr revIDLastSave="0" documentId="13_ncr:1_{8D8B2D6F-30AD-469D-9BE3-0FF4397D032E}"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DQ102" i="12"/>
  <c r="DL102" i="12"/>
  <c r="DG102" i="12"/>
  <c r="DB102" i="12"/>
  <c r="CW102" i="12"/>
  <c r="CR102" i="12"/>
  <c r="AP23" i="12" l="1"/>
  <c r="AA23" i="12"/>
  <c r="V23" i="12"/>
  <c r="Q23" i="12"/>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<sst xmlns="http://schemas.openxmlformats.org/spreadsheetml/2006/main" count="1019" uniqueCount="563">
  <si>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</si>
  <si>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</si>
  <si>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</si>
  <si>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</si>
  <si>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</si>
  <si>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</si>
  <si>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</si>
  <si>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</si>
  <si>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</si>
  <si>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</si>
  <si>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</si>
  <si>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</si>
  <si>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</si>
  <si>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</si>
  <si>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</si>
  <si>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</si>
  <si>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</si>
  <si>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</si>
  <si>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</si>
  <si>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</si>
  <si>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</si>
  <si>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</si>
  <si>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</si>
  <si>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</si>
  <si>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</si>
  <si>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</si>
  <si>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</si>
  <si>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</si>
  <si>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</si>
  <si>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</si>
  <si>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</si>
  <si>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</si>
  <si>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</si>
  <si>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</si>
  <si>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</si>
  <si>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</si>
  <si>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</si>
  <si>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</si>
  <si>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</si>
  <si>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</si>
  <si>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</si>
  <si>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</si>
  <si>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</si>
  <si>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</si>
  <si>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</si>
  <si>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</si>
  <si>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</si>
  <si>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</si>
  <si>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</si>
  <si>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</si>
  <si>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</si>
  <si>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</si>
  <si>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</si>
  <si>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</si>
  <si>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</si>
  <si>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</si>
  <si>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</si>
  <si>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</si>
  <si>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</si>
  <si>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</si>
  <si>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</si>
  <si>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</si>
  <si>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</si>
  <si>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</si>
  <si>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</si>
  <si>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</si>
  <si>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</si>
  <si>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</si>
  <si>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</si>
  <si>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</si>
  <si>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</si>
  <si>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</si>
  <si>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</si>
  <si>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</si>
  <si>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</si>
  <si>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</si>
  <si>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</si>
  <si>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</si>
  <si>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</si>
  <si>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</si>
  <si>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</si>
  <si>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</si>
  <si>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</si>
  <si>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</si>
  <si>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</si>
  <si>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</si>
  <si>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</si>
  <si>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</si>
  <si>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</si>
  <si>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</si>
  <si>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</si>
  <si>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</si>
  <si>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</si>
  <si>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</si>
  <si>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神埼市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</si>
  <si>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</si>
  <si>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</si>
  <si>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</si>
  <si>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</si>
  <si>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</si>
  <si>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</si>
  <si>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</si>
  <si>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</si>
  <si>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</si>
  <si>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</si>
  <si>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</si>
  <si>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</si>
  <si>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</si>
  <si>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</si>
  <si>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</si>
  <si>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</si>
  <si>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</si>
  <si>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</si>
  <si>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</si>
  <si>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</si>
  <si>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</si>
  <si>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</si>
  <si>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</si>
  <si>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</si>
  <si>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</si>
  <si>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</si>
  <si>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</si>
  <si>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</si>
  <si>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</si>
  <si>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</si>
  <si>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</si>
  <si>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</si>
  <si>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</si>
  <si>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</si>
  <si>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</si>
  <si>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</si>
  <si>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</si>
  <si>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</si>
  <si>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</si>
  <si>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</si>
  <si>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</si>
  <si>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</si>
  <si>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</si>
  <si>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</si>
  <si>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</si>
  <si>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</si>
  <si>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</si>
  <si>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</si>
  <si>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</si>
  <si>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</si>
  <si>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</si>
  <si>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</si>
  <si>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</si>
  <si>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</si>
  <si>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</si>
  <si>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</si>
  <si>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</si>
  <si>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</si>
  <si>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</si>
  <si>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</si>
  <si>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</si>
  <si>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</si>
  <si>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</si>
  <si>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</si>
  <si>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</si>
  <si>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</si>
  <si>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</si>
  <si>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</si>
  <si>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</si>
  <si>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</si>
  <si>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</si>
  <si>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</si>
  <si>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</si>
  <si>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</si>
  <si>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</si>
  <si>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</si>
  <si>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</si>
  <si>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</si>
  <si>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</si>
  <si>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</si>
  <si>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</si>
  <si>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</si>
  <si>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</si>
  <si>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</si>
  <si>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</si>
  <si>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</si>
  <si>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</si>
  <si>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</si>
  <si>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</si>
  <si>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</si>
  <si>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</si>
  <si>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</si>
  <si>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</si>
  <si>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</si>
  <si>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</si>
  <si>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</si>
  <si>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</si>
  <si>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</si>
  <si>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</si>
  <si>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</si>
  <si>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</si>
  <si>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</si>
  <si>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</si>
  <si>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</si>
  <si>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</si>
  <si>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</si>
  <si>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</si>
  <si>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</si>
  <si>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</si>
  <si>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佐賀県神埼市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</si>
  <si>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</si>
  <si>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</si>
  <si>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</si>
  <si>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</si>
  <si>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</si>
  <si>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</si>
  <si>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</si>
  <si>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</si>
  <si>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</si>
  <si>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</si>
  <si>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</si>
  <si>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</si>
  <si>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</si>
  <si>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</si>
  <si>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</si>
  <si>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</si>
  <si>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</si>
  <si>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</si>
  <si>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</si>
  <si>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</si>
  <si>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</si>
  <si>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</si>
  <si>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</si>
  <si>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</si>
  <si>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</si>
  <si>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</si>
  <si>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</si>
  <si>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</si>
  <si>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</si>
  <si>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</si>
  <si>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</si>
  <si>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</si>
  <si>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</si>
  <si>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</si>
  <si>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</si>
  <si>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</si>
  <si>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</si>
  <si>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</si>
  <si>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</si>
  <si>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</si>
  <si>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</si>
  <si>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</si>
  <si>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</si>
  <si>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</si>
  <si>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</si>
  <si>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</si>
  <si>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</si>
  <si>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</si>
  <si>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</si>
  <si>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</si>
  <si>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</si>
  <si>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</si>
  <si>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</si>
  <si>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</si>
  <si>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</si>
  <si>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</si>
  <si>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</si>
  <si>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</si>
  <si>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</si>
  <si>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</si>
  <si>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</si>
  <si>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</si>
  <si>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</si>
  <si>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</si>
  <si>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</si>
  <si>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</si>
  <si>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</si>
  <si>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</si>
  <si>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</si>
  <si>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</si>
  <si>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</si>
  <si>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</si>
  <si>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</si>
  <si>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</si>
  <si>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</si>
  <si>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</si>
  <si>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</si>
  <si>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</si>
  <si>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</si>
  <si>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</si>
  <si>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</si>
  <si>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</si>
  <si>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</si>
  <si>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</si>
  <si>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</si>
  <si>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</si>
  <si>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</si>
  <si>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</si>
  <si>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</si>
  <si>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</si>
  <si>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</si>
  <si>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</si>
  <si>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</si>
  <si>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</si>
  <si>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</si>
  <si>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</si>
  <si>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</si>
  <si>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</si>
  <si>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</si>
  <si>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</si>
  <si>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</si>
  <si>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</si>
  <si>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</si>
  <si>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</si>
  <si>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</si>
  <si>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</si>
  <si>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</si>
  <si>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</si>
  <si>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</si>
  <si>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</si>
  <si>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</si>
  <si>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</si>
  <si>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</si>
  <si>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</si>
  <si>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</si>
  <si>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</si>
  <si>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</si>
  <si>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</si>
  <si>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</si>
  <si>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</si>
  <si>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</si>
  <si>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</si>
  <si>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</si>
  <si>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</si>
  <si>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</si>
  <si>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</si>
  <si>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</si>
  <si>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</si>
  <si>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</si>
  <si>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</si>
  <si>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</si>
  <si>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</si>
  <si>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</si>
  <si>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</si>
  <si>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</si>
  <si>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</si>
  <si>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</si>
  <si>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</si>
  <si>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</si>
  <si>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</si>
  <si>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</si>
  <si>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</si>
  <si>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</si>
  <si>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</si>
  <si>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</si>
  <si>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</si>
  <si>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</si>
  <si>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</si>
  <si>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</si>
  <si>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佐賀県神埼市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</si>
  <si>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</si>
  <si>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</si>
  <si>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</si>
  <si>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</si>
  <si>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</si>
  <si>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</si>
  <si>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</si>
  <si>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</si>
  <si>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</si>
  <si>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</si>
  <si>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</si>
  <si>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</si>
  <si>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</si>
  <si>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</si>
  <si>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</si>
  <si>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</si>
  <si>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</si>
  <si>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</si>
  <si>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</si>
  <si>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</si>
  <si>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簡易水道特別会計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</si>
  <si>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</si>
  <si>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</si>
  <si>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</si>
  <si>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</si>
  <si>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</si>
  <si>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</si>
  <si>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</si>
  <si>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</si>
  <si>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</si>
  <si>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</si>
  <si>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</si>
  <si>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</si>
  <si>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</si>
  <si>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神埼市国民健康保険事業特別会計</t>
    <phoneticPr fontId="5"/>
  </si>
  <si>
    <t>神埼市国民健康保険診療所特別会計</t>
    <phoneticPr fontId="5"/>
  </si>
  <si>
    <t>神埼市後期高齢者医療特別会計</t>
    <phoneticPr fontId="5"/>
  </si>
  <si>
    <t>神埼市下水道事業会計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</si>
  <si>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</si>
  <si>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</si>
  <si>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</si>
  <si>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</si>
  <si>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</si>
  <si>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</si>
  <si>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</si>
  <si>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</si>
  <si>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</si>
  <si>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</si>
  <si>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</si>
  <si>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</si>
  <si>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</si>
  <si>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</si>
  <si>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</si>
  <si>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</si>
  <si>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</si>
  <si>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</si>
  <si>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</si>
  <si>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</si>
  <si>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</si>
  <si>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</si>
  <si>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</si>
  <si>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</si>
  <si>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</si>
  <si>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</si>
  <si>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</si>
  <si>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</si>
  <si>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</si>
  <si>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</si>
  <si>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</si>
  <si>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</si>
  <si>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</si>
  <si>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</si>
  <si>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</si>
  <si>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</si>
  <si>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</si>
  <si>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</si>
  <si>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</si>
  <si>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</si>
  <si>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</si>
  <si>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</si>
  <si>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</si>
  <si>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</si>
  <si>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</si>
  <si>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</si>
  <si>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</si>
  <si>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</si>
  <si>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</si>
  <si>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</si>
  <si>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</si>
  <si>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</si>
  <si>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</si>
  <si>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</si>
  <si>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</si>
  <si>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</si>
  <si>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</si>
  <si>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</si>
  <si>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</si>
  <si>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</si>
  <si>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</si>
  <si>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</si>
  <si>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</si>
  <si>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</si>
  <si>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</si>
  <si>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</si>
  <si>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</si>
  <si>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</si>
  <si>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</si>
  <si>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</si>
  <si>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</si>
  <si>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</si>
  <si>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</si>
  <si>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</si>
  <si>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</si>
  <si>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</si>
  <si>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</si>
  <si>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</si>
  <si>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</si>
  <si>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</si>
  <si>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</si>
  <si>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</si>
  <si>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</si>
  <si>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</si>
  <si>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</si>
  <si>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</si>
  <si>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</si>
  <si>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</si>
  <si>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</si>
  <si>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</si>
  <si>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</si>
  <si>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</si>
  <si>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</si>
  <si>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</si>
  <si>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</si>
  <si>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</si>
  <si>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</si>
  <si>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</si>
  <si>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</si>
  <si>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</si>
  <si>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</si>
  <si>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</si>
  <si>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</si>
  <si>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</si>
  <si>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</si>
  <si>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</si>
  <si>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</si>
  <si>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</si>
  <si>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</si>
  <si>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</si>
  <si>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</si>
  <si>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</si>
  <si>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</si>
  <si>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</si>
  <si>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</si>
  <si>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</si>
  <si>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</si>
  <si>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</si>
  <si>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</si>
  <si>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</si>
  <si>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</si>
  <si>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</si>
  <si>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</si>
  <si>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</si>
  <si>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</si>
  <si>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</si>
  <si>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</si>
  <si>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</si>
  <si>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</si>
  <si>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</si>
  <si>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</si>
  <si>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</si>
  <si>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</si>
  <si>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</si>
  <si>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</si>
  <si>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</si>
  <si>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3.79</t>
  </si>
  <si>
    <t>▲ 0.67</t>
  </si>
  <si>
    <t>▲ 1.05</t>
  </si>
  <si>
    <t>神埼市下水道事業会計</t>
  </si>
  <si>
    <t>一般会計</t>
  </si>
  <si>
    <t>神埼市国民健康保険事業特別会計</t>
  </si>
  <si>
    <t>神埼市後期高齢者医療特別会計</t>
  </si>
  <si>
    <t>神埼市国民健康保険診療所特別会計</t>
  </si>
  <si>
    <t>簡易水道特別会計</t>
  </si>
  <si>
    <t>その他会計（赤字）</t>
  </si>
  <si>
    <t>その他会計（黒字）</t>
  </si>
  <si>
    <t>R02</t>
    <phoneticPr fontId="5"/>
  </si>
  <si>
    <t>R03</t>
    <phoneticPr fontId="5"/>
  </si>
  <si>
    <t>R04</t>
    <phoneticPr fontId="5"/>
  </si>
  <si>
    <t>R05</t>
    <phoneticPr fontId="5"/>
  </si>
  <si>
    <t>R06</t>
    <phoneticPr fontId="5"/>
  </si>
  <si>
    <t>脊振共同塵芥処理組合</t>
    <rPh sb="0" eb="2">
      <t>セフリ</t>
    </rPh>
    <rPh sb="2" eb="4">
      <t>キョウドウ</t>
    </rPh>
    <rPh sb="4" eb="6">
      <t>ジンカイ</t>
    </rPh>
    <rPh sb="6" eb="8">
      <t>ショリ</t>
    </rPh>
    <rPh sb="8" eb="10">
      <t>クミアイ</t>
    </rPh>
    <phoneticPr fontId="38"/>
  </si>
  <si>
    <t>佐賀中部広域連合（一般会計）</t>
    <rPh sb="0" eb="2">
      <t>サガ</t>
    </rPh>
    <rPh sb="2" eb="4">
      <t>チュウブ</t>
    </rPh>
    <rPh sb="4" eb="6">
      <t>コウイキ</t>
    </rPh>
    <rPh sb="6" eb="8">
      <t>レンゴウ</t>
    </rPh>
    <rPh sb="9" eb="11">
      <t>イッパン</t>
    </rPh>
    <rPh sb="11" eb="13">
      <t>カイケイ</t>
    </rPh>
    <phoneticPr fontId="38"/>
  </si>
  <si>
    <t>佐賀中部広域連合（特別会計）</t>
    <rPh sb="0" eb="2">
      <t>サガ</t>
    </rPh>
    <rPh sb="2" eb="4">
      <t>チュウブ</t>
    </rPh>
    <rPh sb="4" eb="6">
      <t>コウイキ</t>
    </rPh>
    <rPh sb="6" eb="8">
      <t>レンゴウ</t>
    </rPh>
    <rPh sb="9" eb="11">
      <t>トクベツ</t>
    </rPh>
    <rPh sb="11" eb="13">
      <t>カイケイ</t>
    </rPh>
    <phoneticPr fontId="38"/>
  </si>
  <si>
    <t>三神地区環境事務組合</t>
    <rPh sb="0" eb="1">
      <t>サン</t>
    </rPh>
    <rPh sb="1" eb="2">
      <t>カミ</t>
    </rPh>
    <rPh sb="2" eb="4">
      <t>チク</t>
    </rPh>
    <rPh sb="4" eb="6">
      <t>カンキョウ</t>
    </rPh>
    <rPh sb="6" eb="8">
      <t>ジム</t>
    </rPh>
    <rPh sb="8" eb="10">
      <t>クミアイ</t>
    </rPh>
    <phoneticPr fontId="38"/>
  </si>
  <si>
    <t>佐賀県後期高齢者医療広域連合（一般会計）</t>
    <rPh sb="0" eb="3">
      <t>サガケン</t>
    </rPh>
    <rPh sb="3" eb="5">
      <t>コウキ</t>
    </rPh>
    <rPh sb="5" eb="8">
      <t>コウレイシャ</t>
    </rPh>
    <rPh sb="8" eb="10">
      <t>イリョウ</t>
    </rPh>
    <rPh sb="10" eb="12">
      <t>コウイキ</t>
    </rPh>
    <rPh sb="12" eb="14">
      <t>レンゴウ</t>
    </rPh>
    <rPh sb="15" eb="17">
      <t>イッパン</t>
    </rPh>
    <rPh sb="17" eb="19">
      <t>カイケイ</t>
    </rPh>
    <phoneticPr fontId="38"/>
  </si>
  <si>
    <t>佐賀県後期高齢者医療広域連合（特別会計）</t>
    <rPh sb="0" eb="3">
      <t>サガケン</t>
    </rPh>
    <rPh sb="3" eb="5">
      <t>コウキ</t>
    </rPh>
    <rPh sb="5" eb="8">
      <t>コウレイシャ</t>
    </rPh>
    <rPh sb="8" eb="10">
      <t>イリョウ</t>
    </rPh>
    <rPh sb="10" eb="12">
      <t>コウイキ</t>
    </rPh>
    <rPh sb="12" eb="14">
      <t>レンゴウ</t>
    </rPh>
    <rPh sb="15" eb="17">
      <t>トクベツ</t>
    </rPh>
    <rPh sb="17" eb="19">
      <t>カイケイ</t>
    </rPh>
    <phoneticPr fontId="38"/>
  </si>
  <si>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38"/>
  </si>
  <si>
    <t>佐賀県市町総合事務組合（特別会計）</t>
    <rPh sb="0" eb="3">
      <t>サガケン</t>
    </rPh>
    <rPh sb="3" eb="4">
      <t>シ</t>
    </rPh>
    <rPh sb="4" eb="5">
      <t>マチ</t>
    </rPh>
    <rPh sb="5" eb="7">
      <t>ソウゴウ</t>
    </rPh>
    <rPh sb="7" eb="9">
      <t>ジム</t>
    </rPh>
    <rPh sb="9" eb="11">
      <t>クミアイ</t>
    </rPh>
    <rPh sb="12" eb="14">
      <t>トクベツ</t>
    </rPh>
    <rPh sb="14" eb="16">
      <t>カイケイ</t>
    </rPh>
    <phoneticPr fontId="38"/>
  </si>
  <si>
    <t>神埼市・吉野ヶ里町葬祭組合</t>
    <rPh sb="0" eb="3">
      <t>カンザキシ</t>
    </rPh>
    <rPh sb="4" eb="9">
      <t>ヨシノガリチョウ</t>
    </rPh>
    <rPh sb="9" eb="11">
      <t>ソウサイ</t>
    </rPh>
    <rPh sb="11" eb="13">
      <t>クミアイ</t>
    </rPh>
    <phoneticPr fontId="38"/>
  </si>
  <si>
    <t>佐賀県東部環境施設組合</t>
    <rPh sb="0" eb="2">
      <t>サガ</t>
    </rPh>
    <rPh sb="2" eb="3">
      <t>ケン</t>
    </rPh>
    <rPh sb="3" eb="5">
      <t>トウブ</t>
    </rPh>
    <rPh sb="5" eb="7">
      <t>カンキョウ</t>
    </rPh>
    <rPh sb="7" eb="9">
      <t>シセツ</t>
    </rPh>
    <rPh sb="9" eb="11">
      <t>クミアイ</t>
    </rPh>
    <phoneticPr fontId="38"/>
  </si>
  <si>
    <t>佐賀東部水道企業団</t>
    <rPh sb="0" eb="2">
      <t>サガ</t>
    </rPh>
    <rPh sb="2" eb="4">
      <t>トウブ</t>
    </rPh>
    <rPh sb="4" eb="6">
      <t>スイドウ</t>
    </rPh>
    <rPh sb="6" eb="8">
      <t>キギョウ</t>
    </rPh>
    <rPh sb="8" eb="9">
      <t>ダン</t>
    </rPh>
    <phoneticPr fontId="38"/>
  </si>
  <si>
    <t>神埼地区土地開発公社</t>
    <phoneticPr fontId="2"/>
  </si>
  <si>
    <t>〇</t>
    <phoneticPr fontId="2"/>
  </si>
  <si>
    <t>神埼市ふるさと寄附金基金</t>
  </si>
  <si>
    <t>神埼市まちづくり基金</t>
  </si>
  <si>
    <t>神埼市地域福祉基金</t>
  </si>
  <si>
    <t>神埼市土地改良事業基金</t>
    <phoneticPr fontId="38"/>
  </si>
  <si>
    <t>神埼市公共施設整備基金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</si>
</sst>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AFCA-4F1A-9EC5-7529C60C98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159421</c:v>
                </c:pt>
                <c:pt idx="1">
                  <c:v>38303</c:v>
                </c:pt>
                <c:pt idx="2">
                  <c:v>58665</c:v>
                </c:pt>
                <c:pt idx="3">
                  <c:v>78362</c:v>
                </c:pt>
                <c:pt idx="4">
                  <c:v>77488</c:v>
                </c:pt>
              </c:numCache>
            </c:numRef>
          </c:val>
          <c:smooth val="0"/>
          <c:extLst>
            <c:ext xmlns:c16="http://schemas.microsoft.com/office/drawing/2014/chart" uri="{C3380CC4-5D6E-409C-BE32-E72D297353CC}">
              <c16:uniqueId val="{00000001-AFCA-4F1A-9EC5-7529C60C98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3.54</c:v>
                </c:pt>
                <c:pt idx="1">
                  <c:v>8.7200000000000006</c:v>
                </c:pt>
                <c:pt idx="2">
                  <c:v>6.06</c:v>
                </c:pt>
                <c:pt idx="3">
                  <c:v>5.69</c:v>
                </c:pt>
                <c:pt idx="4">
                  <c:v>6.32</c:v>
                </c:pt>
              </c:numCache>
            </c:numRef>
          </c:val>
          <c:extLst>
            <c:ext xmlns:c16="http://schemas.microsoft.com/office/drawing/2014/chart" uri="{C3380CC4-5D6E-409C-BE32-E72D297353CC}">
              <c16:uniqueId val="{00000000-E069-4960-84D8-B6C9CA88E2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c:v>
                </c:pt>
                <c:pt idx="1">
                  <c:v>21.91</c:v>
                </c:pt>
                <c:pt idx="2">
                  <c:v>24.9</c:v>
                </c:pt>
                <c:pt idx="3">
                  <c:v>23.37</c:v>
                </c:pt>
                <c:pt idx="4">
                  <c:v>22.1</c:v>
                </c:pt>
              </c:numCache>
            </c:numRef>
          </c:val>
          <c:extLst>
            <c:ext xmlns:c16="http://schemas.microsoft.com/office/drawing/2014/chart" uri="{C3380CC4-5D6E-409C-BE32-E72D297353CC}">
              <c16:uniqueId val="{00000001-E069-4960-84D8-B6C9CA88E2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-3.79</c:v>
                </c:pt>
                <c:pt idx="1">
                  <c:v>7.16</c:v>
                </c:pt>
                <c:pt idx="2">
                  <c:v>-0.67</c:v>
                </c:pt>
                <c:pt idx="3">
                  <c:v>-1.05</c:v>
                </c:pt>
                <c:pt idx="4">
                  <c:v>0.51</c:v>
                </c:pt>
              </c:numCache>
            </c:numRef>
          </c:val>
          <c:smooth val="0"/>
          <c:extLst>
            <c:ext xmlns:c16="http://schemas.microsoft.com/office/drawing/2014/chart" uri="{C3380CC4-5D6E-409C-BE32-E72D297353CC}">
              <c16:uniqueId val="{00000002-E069-4960-84D8-B6C9CA88E2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26-4515-B09E-5E64C37C7C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26-4515-B09E-5E64C37C7C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26-4515-B09E-5E64C37C7C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C26-4515-B09E-5E64C37C7CF0}"/>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C26-4515-B09E-5E64C37C7CF0}"/>
            </c:ext>
          </c:extLst>
        </c:ser>
        <c:ser>
          <c:idx val="5"/>
          <c:order val="5"/>
          <c:tx>
            <c:strRef>
              <c:f>データシート!$A$32</c:f>
              <c:strCache>
                <c:ptCount val="1"/>
                <c:pt idx="0">
                  <c:v>神埼市国民健康保険診療所特別会計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0.02</c:v>
                </c:pt>
                <c:pt idx="4">
                  <c:v>#N/A</c:v>
                </c:pt>
                <c:pt idx="5">
                  <c:v>0.11</c:v>
                </c:pt>
                <c:pt idx="6">
                  <c:v>#N/A</c:v>
                </c:pt>
                <c:pt idx="7">
                  <c:v>0.04</c:v>
                </c:pt>
                <c:pt idx="8">
                  <c:v>#N/A</c:v>
                </c:pt>
                <c:pt idx="9">
                  <c:v>0.02</c:v>
                </c:pt>
              </c:numCache>
            </c:numRef>
          </c:val>
          <c:extLst>
            <c:ext xmlns:c16="http://schemas.microsoft.com/office/drawing/2014/chart" uri="{C3380CC4-5D6E-409C-BE32-E72D297353CC}">
              <c16:uniqueId val="{00000005-4C26-4515-B09E-5E64C37C7CF0}"/>
            </c:ext>
          </c:extLst>
        </c:ser>
        <c:ser>
          <c:idx val="6"/>
          <c:order val="6"/>
          <c:tx>
            <c:strRef>
              <c:f>データシート!$A$33</c:f>
              <c:strCache>
                <c:ptCount val="1"/>
                <c:pt idx="0">
                  <c:v>神埼市後期高齢者医療特別会計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0.12</c:v>
                </c:pt>
                <c:pt idx="4">
                  <c:v>#N/A</c:v>
                </c:pt>
                <c:pt idx="5">
                  <c:v>0.14000000000000001</c:v>
                </c:pt>
                <c:pt idx="6">
                  <c:v>#N/A</c:v>
                </c:pt>
                <c:pt idx="7">
                  <c:v>0.14000000000000001</c:v>
                </c:pt>
                <c:pt idx="8">
                  <c:v>#N/A</c:v>
                </c:pt>
                <c:pt idx="9">
                  <c:v>0.15</c:v>
                </c:pt>
              </c:numCache>
            </c:numRef>
          </c:val>
          <c:extLst>
            <c:ext xmlns:c16="http://schemas.microsoft.com/office/drawing/2014/chart" uri="{C3380CC4-5D6E-409C-BE32-E72D297353CC}">
              <c16:uniqueId val="{00000006-4C26-4515-B09E-5E64C37C7CF0}"/>
            </c:ext>
          </c:extLst>
        </c:ser>
        <c:ser>
          <c:idx val="7"/>
          <c:order val="7"/>
          <c:tx>
            <c:strRef>
              <c:f>データシート!$A$34</c:f>
              <c:strCache>
                <c:ptCount val="1"/>
                <c:pt idx="0">
                  <c:v>神埼市国民健康保険事業特別会計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c:v>
                </c:pt>
                <c:pt idx="2">
                  <c:v>#N/A</c:v>
                </c:pt>
                <c:pt idx="3">
                  <c:v>0.44</c:v>
                </c:pt>
                <c:pt idx="4">
                  <c:v>#N/A</c:v>
                </c:pt>
                <c:pt idx="5">
                  <c:v>0.37</c:v>
                </c:pt>
                <c:pt idx="6">
                  <c:v>#N/A</c:v>
                </c:pt>
                <c:pt idx="7">
                  <c:v>1.33</c:v>
                </c:pt>
                <c:pt idx="8">
                  <c:v>#N/A</c:v>
                </c:pt>
                <c:pt idx="9">
                  <c:v>0.27</c:v>
                </c:pt>
              </c:numCache>
            </c:numRef>
          </c:val>
          <c:extLst>
            <c:ext xmlns:c16="http://schemas.microsoft.com/office/drawing/2014/chart" uri="{C3380CC4-5D6E-409C-BE32-E72D297353CC}">
              <c16:uniqueId val="{00000007-4C26-4515-B09E-5E64C37C7C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3.53</c:v>
                </c:pt>
                <c:pt idx="2">
                  <c:v>#N/A</c:v>
                </c:pt>
                <c:pt idx="3">
                  <c:v>8.7100000000000009</c:v>
                </c:pt>
                <c:pt idx="4">
                  <c:v>#N/A</c:v>
                </c:pt>
                <c:pt idx="5">
                  <c:v>6.05</c:v>
                </c:pt>
                <c:pt idx="6">
                  <c:v>#N/A</c:v>
                </c:pt>
                <c:pt idx="7">
                  <c:v>5.68</c:v>
                </c:pt>
                <c:pt idx="8">
                  <c:v>#N/A</c:v>
                </c:pt>
                <c:pt idx="9">
                  <c:v>6.31</c:v>
                </c:pt>
              </c:numCache>
            </c:numRef>
          </c:val>
          <c:extLst>
            <c:ext xmlns:c16="http://schemas.microsoft.com/office/drawing/2014/chart" uri="{C3380CC4-5D6E-409C-BE32-E72D297353CC}">
              <c16:uniqueId val="{00000008-4C26-4515-B09E-5E64C37C7CF0}"/>
            </c:ext>
          </c:extLst>
        </c:ser>
        <c:ser>
          <c:idx val="9"/>
          <c:order val="9"/>
          <c:tx>
            <c:strRef>
              <c:f>データシート!$A$36</c:f>
              <c:strCache>
                <c:ptCount val="1"/>
                <c:pt idx="0">
                  <c:v>神埼市下水道事業会計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3.78</c:v>
                </c:pt>
                <c:pt idx="2">
                  <c:v>#N/A</c:v>
                </c:pt>
                <c:pt idx="3">
                  <c:v>4.97</c:v>
                </c:pt>
                <c:pt idx="4">
                  <c:v>#N/A</c:v>
                </c:pt>
                <c:pt idx="5">
                  <c:v>6.57</c:v>
                </c:pt>
                <c:pt idx="6">
                  <c:v>#N/A</c:v>
                </c:pt>
                <c:pt idx="7">
                  <c:v>7.8</c:v>
                </c:pt>
                <c:pt idx="8">
                  <c:v>#N/A</c:v>
                </c:pt>
                <c:pt idx="9">
                  <c:v>8.65</c:v>
                </c:pt>
              </c:numCache>
            </c:numRef>
          </c:val>
          <c:extLst>
            <c:ext xmlns:c16="http://schemas.microsoft.com/office/drawing/2014/chart" uri="{C3380CC4-5D6E-409C-BE32-E72D297353CC}">
              <c16:uniqueId val="{00000009-4C26-4515-B09E-5E64C37C7C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1637</c:v>
                </c:pt>
                <c:pt idx="5">
                  <c:v>1693</c:v>
                </c:pt>
                <c:pt idx="8">
                  <c:v>1600</c:v>
                </c:pt>
                <c:pt idx="11">
                  <c:v>1718</c:v>
                </c:pt>
                <c:pt idx="14">
                  <c:v>1731</c:v>
                </c:pt>
              </c:numCache>
            </c:numRef>
          </c:val>
          <c:extLst>
            <c:ext xmlns:c16="http://schemas.microsoft.com/office/drawing/2014/chart" uri="{C3380CC4-5D6E-409C-BE32-E72D297353CC}">
              <c16:uniqueId val="{00000000-69E9-4698-BA58-07915C139D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E9-4698-BA58-07915C139D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100</c:v>
                </c:pt>
                <c:pt idx="3">
                  <c:v>74</c:v>
                </c:pt>
                <c:pt idx="6">
                  <c:v>55</c:v>
                </c:pt>
                <c:pt idx="9">
                  <c:v>25</c:v>
                </c:pt>
                <c:pt idx="12">
                  <c:v>17</c:v>
                </c:pt>
              </c:numCache>
            </c:numRef>
          </c:val>
          <c:extLst>
            <c:ext xmlns:c16="http://schemas.microsoft.com/office/drawing/2014/chart" uri="{C3380CC4-5D6E-409C-BE32-E72D297353CC}">
              <c16:uniqueId val="{00000002-69E9-4698-BA58-07915C139D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89</c:v>
                </c:pt>
                <c:pt idx="3">
                  <c:v>93</c:v>
                </c:pt>
                <c:pt idx="6">
                  <c:v>79</c:v>
                </c:pt>
                <c:pt idx="9">
                  <c:v>60</c:v>
                </c:pt>
                <c:pt idx="12">
                  <c:v>61</c:v>
                </c:pt>
              </c:numCache>
            </c:numRef>
          </c:val>
          <c:extLst>
            <c:ext xmlns:c16="http://schemas.microsoft.com/office/drawing/2014/chart" uri="{C3380CC4-5D6E-409C-BE32-E72D297353CC}">
              <c16:uniqueId val="{00000003-69E9-4698-BA58-07915C139D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269</c:v>
                </c:pt>
                <c:pt idx="3">
                  <c:v>279</c:v>
                </c:pt>
                <c:pt idx="6">
                  <c:v>287</c:v>
                </c:pt>
                <c:pt idx="9">
                  <c:v>313</c:v>
                </c:pt>
                <c:pt idx="12">
                  <c:v>342</c:v>
                </c:pt>
              </c:numCache>
            </c:numRef>
          </c:val>
          <c:extLst>
            <c:ext xmlns:c16="http://schemas.microsoft.com/office/drawing/2014/chart" uri="{C3380CC4-5D6E-409C-BE32-E72D297353CC}">
              <c16:uniqueId val="{00000004-69E9-4698-BA58-07915C139D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E9-4698-BA58-07915C139D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E9-4698-BA58-07915C139D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1815</c:v>
                </c:pt>
                <c:pt idx="3">
                  <c:v>1953</c:v>
                </c:pt>
                <c:pt idx="6">
                  <c:v>1890</c:v>
                </c:pt>
                <c:pt idx="9">
                  <c:v>2087</c:v>
                </c:pt>
                <c:pt idx="12">
                  <c:v>2123</c:v>
                </c:pt>
              </c:numCache>
            </c:numRef>
          </c:val>
          <c:extLst>
            <c:ext xmlns:c16="http://schemas.microsoft.com/office/drawing/2014/chart" uri="{C3380CC4-5D6E-409C-BE32-E72D297353CC}">
              <c16:uniqueId val="{00000007-69E9-4698-BA58-07915C139D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636</c:v>
                </c:pt>
                <c:pt idx="2">
                  <c:v>#N/A</c:v>
                </c:pt>
                <c:pt idx="3">
                  <c:v>#N/A</c:v>
                </c:pt>
                <c:pt idx="4">
                  <c:v>706</c:v>
                </c:pt>
                <c:pt idx="5">
                  <c:v>#N/A</c:v>
                </c:pt>
                <c:pt idx="6">
                  <c:v>#N/A</c:v>
                </c:pt>
                <c:pt idx="7">
                  <c:v>711</c:v>
                </c:pt>
                <c:pt idx="8">
                  <c:v>#N/A</c:v>
                </c:pt>
                <c:pt idx="9">
                  <c:v>#N/A</c:v>
                </c:pt>
                <c:pt idx="10">
                  <c:v>767</c:v>
                </c:pt>
                <c:pt idx="11">
                  <c:v>#N/A</c:v>
                </c:pt>
                <c:pt idx="12">
                  <c:v>#N/A</c:v>
                </c:pt>
                <c:pt idx="13">
                  <c:v>812</c:v>
                </c:pt>
                <c:pt idx="14">
                  <c:v>#N/A</c:v>
                </c:pt>
              </c:numCache>
            </c:numRef>
          </c:val>
          <c:smooth val="0"/>
          <c:extLst>
            <c:ext xmlns:c16="http://schemas.microsoft.com/office/drawing/2014/chart" uri="{C3380CC4-5D6E-409C-BE32-E72D297353CC}">
              <c16:uniqueId val="{00000008-69E9-4698-BA58-07915C139D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19772</c:v>
                </c:pt>
                <c:pt idx="5">
                  <c:v>18988</c:v>
                </c:pt>
                <c:pt idx="8">
                  <c:v>18536</c:v>
                </c:pt>
                <c:pt idx="11">
                  <c:v>18487</c:v>
                </c:pt>
                <c:pt idx="14">
                  <c:v>17688</c:v>
                </c:pt>
              </c:numCache>
            </c:numRef>
          </c:val>
          <c:extLst>
            <c:ext xmlns:c16="http://schemas.microsoft.com/office/drawing/2014/chart" uri="{C3380CC4-5D6E-409C-BE32-E72D297353CC}">
              <c16:uniqueId val="{00000000-21F3-4E78-AEFD-2D86A9AE2D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c:v>
                </c:pt>
                <c:pt idx="5">
                  <c:v>10</c:v>
                </c:pt>
                <c:pt idx="8">
                  <c:v>208</c:v>
                </c:pt>
                <c:pt idx="11">
                  <c:v>619</c:v>
                </c:pt>
                <c:pt idx="14">
                  <c:v>720</c:v>
                </c:pt>
              </c:numCache>
            </c:numRef>
          </c:val>
          <c:extLst>
            <c:ext xmlns:c16="http://schemas.microsoft.com/office/drawing/2014/chart" uri="{C3380CC4-5D6E-409C-BE32-E72D297353CC}">
              <c16:uniqueId val="{00000001-21F3-4E78-AEFD-2D86A9AE2D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5055</c:v>
                </c:pt>
                <c:pt idx="5">
                  <c:v>5619</c:v>
                </c:pt>
                <c:pt idx="8">
                  <c:v>6129</c:v>
                </c:pt>
                <c:pt idx="11">
                  <c:v>6461</c:v>
                </c:pt>
                <c:pt idx="14">
                  <c:v>6422</c:v>
                </c:pt>
              </c:numCache>
            </c:numRef>
          </c:val>
          <c:extLst>
            <c:ext xmlns:c16="http://schemas.microsoft.com/office/drawing/2014/chart" uri="{C3380CC4-5D6E-409C-BE32-E72D297353CC}">
              <c16:uniqueId val="{00000002-21F3-4E78-AEFD-2D86A9AE2D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F3-4E78-AEFD-2D86A9AE2D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F3-4E78-AEFD-2D86A9AE2D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844</c:v>
                </c:pt>
                <c:pt idx="12">
                  <c:v>1005</c:v>
                </c:pt>
              </c:numCache>
            </c:numRef>
          </c:val>
          <c:extLst>
            <c:ext xmlns:c16="http://schemas.microsoft.com/office/drawing/2014/chart" uri="{C3380CC4-5D6E-409C-BE32-E72D297353CC}">
              <c16:uniqueId val="{00000005-21F3-4E78-AEFD-2D86A9AE2D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1819</c:v>
                </c:pt>
                <c:pt idx="3">
                  <c:v>1809</c:v>
                </c:pt>
                <c:pt idx="6">
                  <c:v>1627</c:v>
                </c:pt>
                <c:pt idx="9">
                  <c:v>1541</c:v>
                </c:pt>
                <c:pt idx="12">
                  <c:v>1458</c:v>
                </c:pt>
              </c:numCache>
            </c:numRef>
          </c:val>
          <c:extLst>
            <c:ext xmlns:c16="http://schemas.microsoft.com/office/drawing/2014/chart" uri="{C3380CC4-5D6E-409C-BE32-E72D297353CC}">
              <c16:uniqueId val="{00000006-21F3-4E78-AEFD-2D86A9AE2D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510</c:v>
                </c:pt>
                <c:pt idx="3">
                  <c:v>447</c:v>
                </c:pt>
                <c:pt idx="6">
                  <c:v>360</c:v>
                </c:pt>
                <c:pt idx="9">
                  <c:v>599</c:v>
                </c:pt>
                <c:pt idx="12">
                  <c:v>865</c:v>
                </c:pt>
              </c:numCache>
            </c:numRef>
          </c:val>
          <c:extLst>
            <c:ext xmlns:c16="http://schemas.microsoft.com/office/drawing/2014/chart" uri="{C3380CC4-5D6E-409C-BE32-E72D297353CC}">
              <c16:uniqueId val="{00000007-21F3-4E78-AEFD-2D86A9AE2D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5838</c:v>
                </c:pt>
                <c:pt idx="3">
                  <c:v>6414</c:v>
                </c:pt>
                <c:pt idx="6">
                  <c:v>6800</c:v>
                </c:pt>
                <c:pt idx="9">
                  <c:v>7144</c:v>
                </c:pt>
                <c:pt idx="12">
                  <c:v>7078</c:v>
                </c:pt>
              </c:numCache>
            </c:numRef>
          </c:val>
          <c:extLst>
            <c:ext xmlns:c16="http://schemas.microsoft.com/office/drawing/2014/chart" uri="{C3380CC4-5D6E-409C-BE32-E72D297353CC}">
              <c16:uniqueId val="{00000008-21F3-4E78-AEFD-2D86A9AE2D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189</c:v>
                </c:pt>
                <c:pt idx="3">
                  <c:v>118</c:v>
                </c:pt>
                <c:pt idx="6">
                  <c:v>64</c:v>
                </c:pt>
                <c:pt idx="9">
                  <c:v>39</c:v>
                </c:pt>
                <c:pt idx="12">
                  <c:v>22</c:v>
                </c:pt>
              </c:numCache>
            </c:numRef>
          </c:val>
          <c:extLst>
            <c:ext xmlns:c16="http://schemas.microsoft.com/office/drawing/2014/chart" uri="{C3380CC4-5D6E-409C-BE32-E72D297353CC}">
              <c16:uniqueId val="{00000009-21F3-4E78-AEFD-2D86A9AE2D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20880</c:v>
                </c:pt>
                <c:pt idx="3">
                  <c:v>19829</c:v>
                </c:pt>
                <c:pt idx="6">
                  <c:v>18872</c:v>
                </c:pt>
                <c:pt idx="9">
                  <c:v>18313</c:v>
                </c:pt>
                <c:pt idx="12">
                  <c:v>17421</c:v>
                </c:pt>
              </c:numCache>
            </c:numRef>
          </c:val>
          <c:extLst>
            <c:ext xmlns:c16="http://schemas.microsoft.com/office/drawing/2014/chart" uri="{C3380CC4-5D6E-409C-BE32-E72D297353CC}">
              <c16:uniqueId val="{0000000A-21F3-4E78-AEFD-2D86A9AE2D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4391</c:v>
                </c:pt>
                <c:pt idx="2">
                  <c:v>#N/A</c:v>
                </c:pt>
                <c:pt idx="3">
                  <c:v>#N/A</c:v>
                </c:pt>
                <c:pt idx="4">
                  <c:v>4001</c:v>
                </c:pt>
                <c:pt idx="5">
                  <c:v>#N/A</c:v>
                </c:pt>
                <c:pt idx="6">
                  <c:v>#N/A</c:v>
                </c:pt>
                <c:pt idx="7">
                  <c:v>2849</c:v>
                </c:pt>
                <c:pt idx="8">
                  <c:v>#N/A</c:v>
                </c:pt>
                <c:pt idx="9">
                  <c:v>#N/A</c:v>
                </c:pt>
                <c:pt idx="10">
                  <c:v>2913</c:v>
                </c:pt>
                <c:pt idx="11">
                  <c:v>#N/A</c:v>
                </c:pt>
                <c:pt idx="12">
                  <c:v>#N/A</c:v>
                </c:pt>
                <c:pt idx="13">
                  <c:v>3020</c:v>
                </c:pt>
                <c:pt idx="14">
                  <c:v>#N/A</c:v>
                </c:pt>
              </c:numCache>
            </c:numRef>
          </c:val>
          <c:smooth val="0"/>
          <c:extLst>
            <c:ext xmlns:c16="http://schemas.microsoft.com/office/drawing/2014/chart" uri="{C3380CC4-5D6E-409C-BE32-E72D297353CC}">
              <c16:uniqueId val="{0000000B-21F3-4E78-AEFD-2D86A9AE2D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2312</c:v>
                </c:pt>
                <c:pt idx="1">
                  <c:v>2232</c:v>
                </c:pt>
                <c:pt idx="2">
                  <c:v>2198</c:v>
                </c:pt>
              </c:numCache>
            </c:numRef>
          </c:val>
          <c:extLst>
            <c:ext xmlns:c16="http://schemas.microsoft.com/office/drawing/2014/chart" uri="{C3380CC4-5D6E-409C-BE32-E72D297353CC}">
              <c16:uniqueId val="{00000000-EFB4-4804-AF5D-2977400149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386</c:v>
                </c:pt>
                <c:pt idx="1">
                  <c:v>427</c:v>
                </c:pt>
                <c:pt idx="2">
                  <c:v>330</c:v>
                </c:pt>
              </c:numCache>
            </c:numRef>
          </c:val>
          <c:extLst>
            <c:ext xmlns:c16="http://schemas.microsoft.com/office/drawing/2014/chart" uri="{C3380CC4-5D6E-409C-BE32-E72D297353CC}">
              <c16:uniqueId val="{00000001-EFB4-4804-AF5D-2977400149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5207</c:v>
                </c:pt>
                <c:pt idx="1">
                  <c:v>5740</c:v>
                </c:pt>
                <c:pt idx="2">
                  <c:v>5887</c:v>
                </c:pt>
              </c:numCache>
            </c:numRef>
          </c:val>
          <c:extLst>
            <c:ext xmlns:c16="http://schemas.microsoft.com/office/drawing/2014/chart" uri="{C3380CC4-5D6E-409C-BE32-E72D297353CC}">
              <c16:uniqueId val="{00000002-EFB4-4804-AF5D-2977400149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佐賀県神埼市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元利償還金は前年度から増加となった。</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年度以降公営企業債の元利償還金に対する繰入金は増加傾向にあり、令和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年度予定の公共下水道整備の概成まではこの傾向が続くことが想定される。</a:t>
          </a:r>
          <a:endParaRPr lang="ja-JP" altLang="ja-JP" sz="1400">
            <a:effectLst/>
          </a:endParaRPr>
        </a:p>
        <a:p>
          <a:r>
            <a:rPr lang="ja-JP" altLang="ja-JP" sz="1100" b="0" i="0" baseline="0">
              <a:solidFill>
                <a:schemeClr val="dk1"/>
              </a:solidFill>
              <a:effectLst/>
              <a:latin typeface="+mn-lt"/>
              <a:ea typeface="+mn-ea"/>
              <a:cs typeface="+mn-cs"/>
            </a:rPr>
            <a:t>本庁舎建設事業等の大型事業に伴い多額の地方債を発行したため、今後は元利償還金の増加が見込まれる。償還のピーク時を見据え、減債基金を積み増すなどして計画的に公債費負担を消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佐賀県神埼市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一般会計等に係る地方債の現在高は前年度に比べ</a:t>
          </a:r>
          <a:r>
            <a:rPr lang="en-US" altLang="ja-JP" sz="1100" b="0" i="0" baseline="0">
              <a:solidFill>
                <a:schemeClr val="dk1"/>
              </a:solidFill>
              <a:effectLst/>
              <a:latin typeface="+mn-lt"/>
              <a:ea typeface="+mn-ea"/>
              <a:cs typeface="+mn-cs"/>
            </a:rPr>
            <a:t>892</a:t>
          </a:r>
          <a:r>
            <a:rPr lang="ja-JP" altLang="ja-JP" sz="1100" b="0" i="0" baseline="0">
              <a:solidFill>
                <a:schemeClr val="dk1"/>
              </a:solidFill>
              <a:effectLst/>
              <a:latin typeface="+mn-lt"/>
              <a:ea typeface="+mn-ea"/>
              <a:cs typeface="+mn-cs"/>
            </a:rPr>
            <a:t>百万円の減となっ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これは大型事業に係る合併特例事業債の据置期間終了に伴う元金償還開始により地方債現在高が減少したものである。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基準財政需要額算入見込額が前年度に比べ</a:t>
          </a:r>
          <a:r>
            <a:rPr lang="en-US" altLang="ja-JP" sz="1100" b="0" i="0" baseline="0">
              <a:solidFill>
                <a:schemeClr val="dk1"/>
              </a:solidFill>
              <a:effectLst/>
              <a:latin typeface="+mn-lt"/>
              <a:ea typeface="+mn-ea"/>
              <a:cs typeface="+mn-cs"/>
            </a:rPr>
            <a:t>799</a:t>
          </a:r>
          <a:r>
            <a:rPr lang="ja-JP" altLang="ja-JP" sz="1100" b="0" i="0" baseline="0">
              <a:solidFill>
                <a:schemeClr val="dk1"/>
              </a:solidFill>
              <a:effectLst/>
              <a:latin typeface="+mn-lt"/>
              <a:ea typeface="+mn-ea"/>
              <a:cs typeface="+mn-cs"/>
            </a:rPr>
            <a:t>百万円の減となっているが、合併特例事業債など交付税措置率が高い地方債を優先的に活用したことにより、借入額の増加による将来負担比率の影響を抑制している。また、</a:t>
          </a:r>
          <a:r>
            <a:rPr kumimoji="1" lang="ja-JP" altLang="en-US" sz="1100" b="0" i="0" baseline="0">
              <a:solidFill>
                <a:schemeClr val="dk1"/>
              </a:solidFill>
              <a:effectLst/>
              <a:latin typeface="+mn-lt"/>
              <a:ea typeface="+mn-ea"/>
              <a:cs typeface="+mn-cs"/>
            </a:rPr>
            <a:t>体育館等教育施設の空調設備の設置</a:t>
          </a:r>
          <a:r>
            <a:rPr kumimoji="1" lang="ja-JP" altLang="ja-JP" sz="110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大型事業を予定しているため、地方債残高に注意しながら、財政規模の適切なスリム化を進める必要がある。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佐賀県神埼市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後年度発生する国営事業の事業負担分の償還に備え土地改良事業基金に</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百万円を積み立て</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また、ふるさと納税寄附金の基金取り崩しが積立額より少なかったことにより</a:t>
          </a:r>
          <a:r>
            <a:rPr lang="en-US" altLang="ja-JP" sz="1100" b="0" i="0" baseline="0">
              <a:solidFill>
                <a:schemeClr val="dk1"/>
              </a:solidFill>
              <a:effectLst/>
              <a:latin typeface="+mn-lt"/>
              <a:ea typeface="+mn-ea"/>
              <a:cs typeface="+mn-cs"/>
            </a:rPr>
            <a:t>157</a:t>
          </a:r>
          <a:r>
            <a:rPr lang="ja-JP" altLang="ja-JP" sz="1100" b="0" i="0" baseline="0">
              <a:solidFill>
                <a:schemeClr val="dk1"/>
              </a:solidFill>
              <a:effectLst/>
              <a:latin typeface="+mn-lt"/>
              <a:ea typeface="+mn-ea"/>
              <a:cs typeface="+mn-cs"/>
            </a:rPr>
            <a:t>百万円積み立てた。公共施設整備基金については、公営住宅建替事業等のため取り崩したことにより対前年度</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百万円の減となったが、基金全体としては</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依存財源が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割近い状態であるため、国や県の動向に大きく左右される財政状況である。</a:t>
          </a:r>
          <a:endParaRPr lang="ja-JP" altLang="ja-JP" sz="1400">
            <a:effectLst/>
          </a:endParaRPr>
        </a:p>
        <a:p>
          <a:r>
            <a:rPr lang="ja-JP" altLang="ja-JP" sz="1100" b="0" i="0" baseline="0">
              <a:solidFill>
                <a:schemeClr val="dk1"/>
              </a:solidFill>
              <a:effectLst/>
              <a:latin typeface="+mn-lt"/>
              <a:ea typeface="+mn-ea"/>
              <a:cs typeface="+mn-cs"/>
            </a:rPr>
            <a:t>そのため、後年度の大型事業、災害等への備える必要があり、今後も節約に努め、可能な限り基金積立を増額する。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・神埼市ふるさと寄附金基金：寄附者が選択した事業及びふるさと納税推進事業の実施。</a:t>
          </a:r>
          <a:endParaRPr lang="ja-JP" altLang="ja-JP" sz="1400">
            <a:effectLst/>
          </a:endParaRPr>
        </a:p>
        <a:p>
          <a:r>
            <a:rPr lang="ja-JP" altLang="ja-JP" sz="1100" b="0" i="0" baseline="0">
              <a:solidFill>
                <a:schemeClr val="dk1"/>
              </a:solidFill>
              <a:effectLst/>
              <a:latin typeface="+mn-lt"/>
              <a:ea typeface="+mn-ea"/>
              <a:cs typeface="+mn-cs"/>
            </a:rPr>
            <a:t>・神埼市まちづくり基金：第</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次総合計画に掲げる事業等を含め、市の主要事業等の実施。</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・神埼市地域福祉基金：敬老祝い金、敬老会開催補助など、地域における保健福祉活動の推進。</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・神埼市土地改良事業基金：土地改良事業の健全な運営と施設等の適正な維持管理及び後年度発生する国営事業負担金の財源。</a:t>
          </a:r>
          <a:endParaRPr lang="ja-JP" altLang="ja-JP" sz="1400">
            <a:effectLst/>
          </a:endParaRPr>
        </a:p>
        <a:p>
          <a:r>
            <a:rPr lang="ja-JP" altLang="ja-JP" sz="1100" b="0" i="0" baseline="0">
              <a:solidFill>
                <a:schemeClr val="dk1"/>
              </a:solidFill>
              <a:effectLst/>
              <a:latin typeface="+mn-lt"/>
              <a:ea typeface="+mn-ea"/>
              <a:cs typeface="+mn-cs"/>
            </a:rPr>
            <a:t>・神埼市公共施設整備基金：公共施設の整備。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・神埼市ふるさと寄附金基金：ふるさと納税寄附金</a:t>
          </a:r>
          <a:r>
            <a:rPr lang="ja-JP" altLang="en-US" sz="1100" b="0" i="0" baseline="0">
              <a:solidFill>
                <a:schemeClr val="dk1"/>
              </a:solidFill>
              <a:effectLst/>
              <a:latin typeface="+mn-lt"/>
              <a:ea typeface="+mn-ea"/>
              <a:cs typeface="+mn-cs"/>
            </a:rPr>
            <a:t>の基金取り崩しが積立額より少なかったことに</a:t>
          </a:r>
          <a:r>
            <a:rPr lang="ja-JP" altLang="ja-JP" sz="1100" b="0" i="0" baseline="0">
              <a:solidFill>
                <a:schemeClr val="dk1"/>
              </a:solidFill>
              <a:effectLst/>
              <a:latin typeface="+mn-lt"/>
              <a:ea typeface="+mn-ea"/>
              <a:cs typeface="+mn-cs"/>
            </a:rPr>
            <a:t>よる増加。</a:t>
          </a:r>
          <a:endParaRPr lang="ja-JP" altLang="ja-JP" sz="1400">
            <a:effectLst/>
          </a:endParaRPr>
        </a:p>
        <a:p>
          <a:r>
            <a:rPr lang="ja-JP" altLang="ja-JP" sz="1100" b="0" i="0" baseline="0">
              <a:solidFill>
                <a:schemeClr val="dk1"/>
              </a:solidFill>
              <a:effectLst/>
              <a:latin typeface="+mn-lt"/>
              <a:ea typeface="+mn-ea"/>
              <a:cs typeface="+mn-cs"/>
            </a:rPr>
            <a:t>・神埼市公共施設整備基金：公営住宅建替事業の財源として</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百万円を取り崩したことなどによる減少。</a:t>
          </a:r>
          <a:endParaRPr lang="ja-JP" altLang="ja-JP" sz="1400">
            <a:effectLst/>
          </a:endParaRPr>
        </a:p>
        <a:p>
          <a:r>
            <a:rPr lang="ja-JP" altLang="ja-JP" sz="1100" b="0" i="0" baseline="0">
              <a:solidFill>
                <a:schemeClr val="dk1"/>
              </a:solidFill>
              <a:effectLst/>
              <a:latin typeface="+mn-lt"/>
              <a:ea typeface="+mn-ea"/>
              <a:cs typeface="+mn-cs"/>
            </a:rPr>
            <a:t>・神埼市土地改良事業基金：後年度発生する国営事業負担金の財源として</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百万円を積み立てたことによる増加。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・神埼市ふるさと寄附金基金：寄附額を積み立て、寄附者が選択した事業に充当及びふるさと納税推進事業の財源に充てる。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・神埼市地域福祉基金：債券購入など基金運用益の増額を図り、運用益による充当財源を増額する。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・神埼市土地改良事業基金：後年度発生する国営事業負担金に備え、</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億円程度を目標に毎年</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百万円を積立予定。</a:t>
          </a:r>
          <a:endParaRPr lang="ja-JP" altLang="ja-JP" sz="1400">
            <a:effectLst/>
          </a:endParaRPr>
        </a:p>
        <a:p>
          <a:r>
            <a:rPr lang="ja-JP" altLang="ja-JP" sz="1100" b="0" i="0" baseline="0">
              <a:solidFill>
                <a:schemeClr val="dk1"/>
              </a:solidFill>
              <a:effectLst/>
              <a:latin typeface="+mn-lt"/>
              <a:ea typeface="+mn-ea"/>
              <a:cs typeface="+mn-cs"/>
            </a:rPr>
            <a:t>・神埼市公共施設整備基金：進行中及び後年度の公共施設整備事業に備え、今後も可能な限り基金残高を維持または増額する。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庁舎建替等単独大型事業の起債償還が始まったこと及び人件費の伸びにより、一般財源充当経費が増加し、取崩額の増が主な要因である。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依存財源が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割近い状態であるため、国や県の動向に大きく左右される財政状況である。</a:t>
          </a:r>
          <a:endParaRPr lang="ja-JP" altLang="ja-JP" sz="1400">
            <a:effectLst/>
          </a:endParaRPr>
        </a:p>
        <a:p>
          <a:r>
            <a:rPr lang="ja-JP" altLang="ja-JP" sz="1100" b="0" i="0" baseline="0">
              <a:solidFill>
                <a:schemeClr val="dk1"/>
              </a:solidFill>
              <a:effectLst/>
              <a:latin typeface="+mn-lt"/>
              <a:ea typeface="+mn-ea"/>
              <a:cs typeface="+mn-cs"/>
            </a:rPr>
            <a:t>そのため、後年度の大型事業、災害等への備える必要があり、今後も節約に努め、可能な限り基金積立を増額する。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新庁舎建設</a:t>
          </a:r>
          <a:r>
            <a:rPr lang="ja-JP" altLang="ja-JP" sz="1100" b="0" i="0" baseline="0">
              <a:solidFill>
                <a:schemeClr val="dk1"/>
              </a:solidFill>
              <a:effectLst/>
              <a:latin typeface="+mn-lt"/>
              <a:ea typeface="+mn-ea"/>
              <a:cs typeface="+mn-cs"/>
            </a:rPr>
            <a:t>に係る合併特例事業債の元金償還開始により取り崩したため</a:t>
          </a:r>
          <a:r>
            <a:rPr lang="en-US" altLang="ja-JP" sz="1100" b="0" i="0" baseline="0">
              <a:solidFill>
                <a:schemeClr val="dk1"/>
              </a:solidFill>
              <a:effectLst/>
              <a:latin typeface="+mn-lt"/>
              <a:ea typeface="+mn-ea"/>
              <a:cs typeface="+mn-cs"/>
            </a:rPr>
            <a:t>97</a:t>
          </a:r>
          <a:r>
            <a:rPr lang="ja-JP" altLang="ja-JP" sz="1100" b="0" i="0" baseline="0">
              <a:solidFill>
                <a:schemeClr val="dk1"/>
              </a:solidFill>
              <a:effectLst/>
              <a:latin typeface="+mn-lt"/>
              <a:ea typeface="+mn-ea"/>
              <a:cs typeface="+mn-cs"/>
            </a:rPr>
            <a:t>百万円の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依存財源が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割近い状態であるため、国や県の動向に大きく左右される財政状況である。</a:t>
          </a:r>
          <a:endParaRPr lang="ja-JP" altLang="ja-JP" sz="1400">
            <a:effectLst/>
          </a:endParaRPr>
        </a:p>
        <a:p>
          <a:r>
            <a:rPr lang="ja-JP" altLang="ja-JP" sz="1100" b="0" i="0" baseline="0">
              <a:solidFill>
                <a:schemeClr val="dk1"/>
              </a:solidFill>
              <a:effectLst/>
              <a:latin typeface="+mn-lt"/>
              <a:ea typeface="+mn-ea"/>
              <a:cs typeface="+mn-cs"/>
            </a:rPr>
            <a:t>そのため、大型事業の財源として地方債を発行したことに伴う後年度の元利償還金の増に備える必要があり、今後も節約に努め、可能な限り基金積立を増額する。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30,185
29,858
125.13
21,422,833
20,644,792
628,007
9,942,998
17,335,701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年度以降類似団体平均値とほぼ同数値あるいは上回った数値で推移している。令和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年度においては、前年度と同水準となった。今後も財政基盤の安定を図るため、税収等の自主財源の確保（</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類似</a:t>
          </a:r>
          <a:r>
            <a:rPr kumimoji="1" lang="ja-JP" altLang="ja-JP" sz="1100">
              <a:solidFill>
                <a:schemeClr val="dk1"/>
              </a:solidFill>
              <a:effectLst/>
              <a:latin typeface="+mn-lt"/>
              <a:ea typeface="+mn-ea"/>
              <a:cs typeface="+mn-cs"/>
            </a:rPr>
            <a:t>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回っていたが、令和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も類似</a:t>
          </a:r>
          <a:r>
            <a:rPr kumimoji="1" lang="ja-JP" altLang="ja-JP" sz="1100">
              <a:solidFill>
                <a:schemeClr val="dk1"/>
              </a:solidFill>
              <a:effectLst/>
              <a:latin typeface="+mn-lt"/>
              <a:ea typeface="+mn-ea"/>
              <a:cs typeface="+mn-cs"/>
            </a:rPr>
            <a:t>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回った。今後は、</a:t>
          </a:r>
          <a:r>
            <a:rPr kumimoji="1" lang="ja-JP" altLang="en-US" sz="1100">
              <a:solidFill>
                <a:schemeClr val="dk1"/>
              </a:solidFill>
              <a:effectLst/>
              <a:latin typeface="+mn-lt"/>
              <a:ea typeface="+mn-ea"/>
              <a:cs typeface="+mn-cs"/>
            </a:rPr>
            <a:t>高齢化に伴う扶助費の増加</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予測される</a:t>
          </a:r>
          <a:r>
            <a:rPr kumimoji="1" lang="ja-JP" altLang="ja-JP" sz="1100">
              <a:solidFill>
                <a:schemeClr val="dk1"/>
              </a:solidFill>
              <a:effectLst/>
              <a:latin typeface="+mn-lt"/>
              <a:ea typeface="+mn-ea"/>
              <a:cs typeface="+mn-cs"/>
            </a:rPr>
            <a:t>ため、税収の確保対策を強化するなど、安定した自主財源の確保（</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60</xdr:row>
      <xdr:rowOff>132262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1581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59872</xdr:rowOff>
    </xdr:from>
    <xdr:to>
      <xdr:col>19</xdr:col>
      <xdr:colOff>133350</xdr:colOff>
      <xdr:row>60</xdr:row>
      <xdr:rowOff>128815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468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59872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4140"/>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63319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414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81462</xdr:rowOff>
    </xdr:from>
    <xdr:to>
      <xdr:col>23</xdr:col>
      <xdr:colOff>184150</xdr:colOff>
      <xdr:row>61</xdr:row>
      <xdr:rowOff>11612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53539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78015</xdr:rowOff>
    </xdr:from>
    <xdr:to>
      <xdr:col>19</xdr:col>
      <xdr:colOff>184150</xdr:colOff>
      <xdr:row>61</xdr:row>
      <xdr:rowOff>8165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164392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51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9072</xdr:rowOff>
    </xdr:from>
    <xdr:to>
      <xdr:col>15</xdr:col>
      <xdr:colOff>133350</xdr:colOff>
      <xdr:row>60</xdr:row>
      <xdr:rowOff>110672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120849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12717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12519</xdr:rowOff>
    </xdr:from>
    <xdr:to>
      <xdr:col>7</xdr:col>
      <xdr:colOff>31750</xdr:colOff>
      <xdr:row>60</xdr:row>
      <xdr:rowOff>114119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124296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の増加の要因として</a:t>
          </a:r>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給与改定による支給額の増加や会計年度職員の賞与支給額増加によるものである。また、物件費についてはふるさと納税収納等業務委託料増加により</a:t>
          </a:r>
          <a:r>
            <a:rPr kumimoji="1" lang="ja-JP" altLang="ja-JP" sz="1100">
              <a:solidFill>
                <a:schemeClr val="dk1"/>
              </a:solidFill>
              <a:effectLst/>
              <a:latin typeface="+mn-lt"/>
              <a:ea typeface="+mn-ea"/>
              <a:cs typeface="+mn-cs"/>
            </a:rPr>
            <a:t>決算額を押し</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げた。今後は各施設設備の老朽化による修繕費等の増加が見込まれるため、定員管理の徹底や事業の「選択と集中」により、さらなる支出の抑制に努める。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30683</xdr:rowOff>
    </xdr:from>
    <xdr:to>
      <xdr:col>23</xdr:col>
      <xdr:colOff>133350</xdr:colOff>
      <xdr:row>81</xdr:row>
      <xdr:rowOff>34153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8133"/>
          <a:ext cx="8382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18931</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63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30683</xdr:rowOff>
    </xdr:from>
    <xdr:to>
      <xdr:col>19</xdr:col>
      <xdr:colOff>133350</xdr:colOff>
      <xdr:row>81</xdr:row>
      <xdr:rowOff>31358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18133"/>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29359</xdr:rowOff>
    </xdr:from>
    <xdr:to>
      <xdr:col>15</xdr:col>
      <xdr:colOff>82550</xdr:colOff>
      <xdr:row>81</xdr:row>
      <xdr:rowOff>31358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6809"/>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27133</xdr:rowOff>
    </xdr:from>
    <xdr:to>
      <xdr:col>11</xdr:col>
      <xdr:colOff>31750</xdr:colOff>
      <xdr:row>81</xdr:row>
      <xdr:rowOff>29359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4583"/>
          <a:ext cx="8890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154803</xdr:rowOff>
    </xdr:from>
    <xdr:to>
      <xdr:col>23</xdr:col>
      <xdr:colOff>184150</xdr:colOff>
      <xdr:row>81</xdr:row>
      <xdr:rowOff>84953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76080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151333</xdr:rowOff>
    </xdr:from>
    <xdr:to>
      <xdr:col>19</xdr:col>
      <xdr:colOff>184150</xdr:colOff>
      <xdr:row>81</xdr:row>
      <xdr:rowOff>81483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91660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6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152008</xdr:rowOff>
    </xdr:from>
    <xdr:to>
      <xdr:col>15</xdr:col>
      <xdr:colOff>133350</xdr:colOff>
      <xdr:row>81</xdr:row>
      <xdr:rowOff>82158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92335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150009</xdr:rowOff>
    </xdr:from>
    <xdr:to>
      <xdr:col>11</xdr:col>
      <xdr:colOff>82550</xdr:colOff>
      <xdr:row>81</xdr:row>
      <xdr:rowOff>80159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90336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147783</xdr:rowOff>
    </xdr:from>
    <xdr:to>
      <xdr:col>7</xdr:col>
      <xdr:colOff>31750</xdr:colOff>
      <xdr:row>81</xdr:row>
      <xdr:rowOff>77933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88110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ラスパイレス指数については、令和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となった。今後も、適正な定員管理（</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年間同水準の維持）を行うとともに、適正な給与水準の運用に努める。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117929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739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15421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15421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601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職員数は年々増加しつつあり、令和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年度は前年度と比較すると</a:t>
          </a:r>
          <a:r>
            <a:rPr kumimoji="1" lang="en-US" altLang="ja-JP" sz="1100">
              <a:solidFill>
                <a:schemeClr val="dk1"/>
              </a:solidFill>
              <a:effectLst/>
              <a:latin typeface="+mn-lt"/>
              <a:ea typeface="+mn-ea"/>
              <a:cs typeface="+mn-cs"/>
            </a:rPr>
            <a:t>0.44</a:t>
          </a:r>
          <a:r>
            <a:rPr kumimoji="1" lang="ja-JP" altLang="en-US" sz="1100">
              <a:solidFill>
                <a:schemeClr val="dk1"/>
              </a:solidFill>
              <a:effectLst/>
              <a:latin typeface="+mn-lt"/>
              <a:ea typeface="+mn-ea"/>
              <a:cs typeface="+mn-cs"/>
            </a:rPr>
            <a:t>ポイントの増となったが、類似</a:t>
          </a:r>
          <a:r>
            <a:rPr kumimoji="1" lang="ja-JP" altLang="ja-JP" sz="1100">
              <a:solidFill>
                <a:schemeClr val="dk1"/>
              </a:solidFill>
              <a:effectLst/>
              <a:latin typeface="+mn-lt"/>
              <a:ea typeface="+mn-ea"/>
              <a:cs typeface="+mn-cs"/>
            </a:rPr>
            <a:t>団体平均値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大きく下回っている。今後も適正な定員管理（</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年間同水準の維持）を行うとともに、事務事業の見直し、職員の資質向上等に努め、効率的な行政運営を図っていく。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151807</xdr:rowOff>
    </xdr:from>
    <xdr:to>
      <xdr:col>81</xdr:col>
      <xdr:colOff>44450</xdr:colOff>
      <xdr:row>60</xdr:row>
      <xdr:rowOff>15748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67357"/>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151807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40010"/>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105960</xdr:rowOff>
    </xdr:from>
    <xdr:to>
      <xdr:col>72</xdr:col>
      <xdr:colOff>203200</xdr:colOff>
      <xdr:row>59</xdr:row>
      <xdr:rowOff>124460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21510"/>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97917</xdr:rowOff>
    </xdr:from>
    <xdr:to>
      <xdr:col>68</xdr:col>
      <xdr:colOff>152400</xdr:colOff>
      <xdr:row>59</xdr:row>
      <xdr:rowOff>105960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13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136398</xdr:rowOff>
    </xdr:from>
    <xdr:to>
      <xdr:col>81</xdr:col>
      <xdr:colOff>95250</xdr:colOff>
      <xdr:row>60</xdr:row>
      <xdr:rowOff>66548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152925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101007</xdr:rowOff>
    </xdr:from>
    <xdr:to>
      <xdr:col>77</xdr:col>
      <xdr:colOff>95250</xdr:colOff>
      <xdr:row>60</xdr:row>
      <xdr:rowOff>31157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41334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8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55160</xdr:rowOff>
    </xdr:from>
    <xdr:to>
      <xdr:col>68</xdr:col>
      <xdr:colOff>203200</xdr:colOff>
      <xdr:row>59</xdr:row>
      <xdr:rowOff>156760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166937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3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158894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％を下回っているが、令和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ポイント増となった。庁舎建替を始めとする大型事業元金償還が</a:t>
          </a:r>
          <a:r>
            <a:rPr kumimoji="1" lang="ja-JP" altLang="en-US" sz="1100">
              <a:solidFill>
                <a:schemeClr val="dk1"/>
              </a:solidFill>
              <a:effectLst/>
              <a:latin typeface="+mn-lt"/>
              <a:ea typeface="+mn-ea"/>
              <a:cs typeface="+mn-cs"/>
            </a:rPr>
            <a:t>始まったことにより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公債費の比率が</a:t>
          </a:r>
          <a:r>
            <a:rPr kumimoji="1" lang="ja-JP" altLang="ja-JP" sz="1100">
              <a:solidFill>
                <a:schemeClr val="dk1"/>
              </a:solidFill>
              <a:effectLst/>
              <a:latin typeface="+mn-lt"/>
              <a:ea typeface="+mn-ea"/>
              <a:cs typeface="+mn-cs"/>
            </a:rPr>
            <a:t>上昇した。今後も、計画的な財政運営を図るとともに、地方財政措置が優位な起債を中心に財政規模に見合った起債の活用を行っていく。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24024</xdr:rowOff>
    </xdr:from>
    <xdr:to>
      <xdr:col>81</xdr:col>
      <xdr:colOff>44450</xdr:colOff>
      <xdr:row>37</xdr:row>
      <xdr:rowOff>30057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6767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24024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762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13970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17992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576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122784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138642</xdr:rowOff>
    </xdr:from>
    <xdr:to>
      <xdr:col>64</xdr:col>
      <xdr:colOff>152400</xdr:colOff>
      <xdr:row>37</xdr:row>
      <xdr:rowOff>68792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78969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年度に引き続き令和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年度も類似団体平均値を上回っている。</a:t>
          </a:r>
          <a:r>
            <a:rPr kumimoji="1" lang="ja-JP" altLang="en-US" sz="1100">
              <a:solidFill>
                <a:schemeClr val="dk1"/>
              </a:solidFill>
              <a:effectLst/>
              <a:latin typeface="+mn-lt"/>
              <a:ea typeface="+mn-ea"/>
              <a:cs typeface="+mn-cs"/>
            </a:rPr>
            <a:t>しかし、地方債の残高が昨年より減少したことにより本市の将来負担比率は昨年度より減少した。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体育館等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教育施設の改築</a:t>
          </a:r>
          <a:r>
            <a:rPr kumimoji="1" lang="ja-JP" altLang="ja-JP" sz="1100">
              <a:solidFill>
                <a:schemeClr val="dk1"/>
              </a:solidFill>
              <a:effectLst/>
              <a:latin typeface="+mn-lt"/>
              <a:ea typeface="+mn-ea"/>
              <a:cs typeface="+mn-cs"/>
            </a:rPr>
            <a:t>事業等において市債活用を予定しているため、計画的な基金の積み立てを行うなどして将来負担比率の軽減を図る。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119450</xdr:rowOff>
    </xdr:from>
    <xdr:to>
      <xdr:col>81</xdr:col>
      <xdr:colOff>44450</xdr:colOff>
      <xdr:row>16</xdr:row>
      <xdr:rowOff>124813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62650"/>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123472</xdr:rowOff>
    </xdr:from>
    <xdr:to>
      <xdr:col>77</xdr:col>
      <xdr:colOff>44450</xdr:colOff>
      <xdr:row>16</xdr:row>
      <xdr:rowOff>124813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86667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123472</xdr:rowOff>
    </xdr:from>
    <xdr:to>
      <xdr:col>72</xdr:col>
      <xdr:colOff>203200</xdr:colOff>
      <xdr:row>17</xdr:row>
      <xdr:rowOff>134338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66672"/>
          <a:ext cx="889000" cy="1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134338</xdr:rowOff>
    </xdr:from>
    <xdr:to>
      <xdr:col>68</xdr:col>
      <xdr:colOff>152400</xdr:colOff>
      <xdr:row>18</xdr:row>
      <xdr:rowOff>63429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48988"/>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68650</xdr:rowOff>
    </xdr:from>
    <xdr:to>
      <xdr:col>81</xdr:col>
      <xdr:colOff>95250</xdr:colOff>
      <xdr:row>16</xdr:row>
      <xdr:rowOff>170250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40727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74013</xdr:rowOff>
    </xdr:from>
    <xdr:to>
      <xdr:col>77</xdr:col>
      <xdr:colOff>95250</xdr:colOff>
      <xdr:row>17</xdr:row>
      <xdr:rowOff>4163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160390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03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72672</xdr:rowOff>
    </xdr:from>
    <xdr:to>
      <xdr:col>73</xdr:col>
      <xdr:colOff>44450</xdr:colOff>
      <xdr:row>17</xdr:row>
      <xdr:rowOff>2822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1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159049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0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83538</xdr:rowOff>
    </xdr:from>
    <xdr:to>
      <xdr:col>68</xdr:col>
      <xdr:colOff>203200</xdr:colOff>
      <xdr:row>18</xdr:row>
      <xdr:rowOff>13688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169915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12629</xdr:rowOff>
    </xdr:from>
    <xdr:to>
      <xdr:col>64</xdr:col>
      <xdr:colOff>152400</xdr:colOff>
      <xdr:row>18</xdr:row>
      <xdr:rowOff>114229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99006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8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30,185
29,858
125.13
21,422,833
20,644,792
628,007
9,942,998
17,335,701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給与改定の影響</a:t>
          </a:r>
          <a:r>
            <a:rPr kumimoji="1" lang="ja-JP" altLang="ja-JP" sz="1100">
              <a:solidFill>
                <a:schemeClr val="dk1"/>
              </a:solidFill>
              <a:effectLst/>
              <a:latin typeface="+mn-lt"/>
              <a:ea typeface="+mn-ea"/>
              <a:cs typeface="+mn-cs"/>
            </a:rPr>
            <a:t>や会計年度職員の賞与支給額増加による人件費の増に伴い、前年度と比較して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ポイント増加したが、類似団体平均値より下回った数値で推移している。今後も行財政改革及び適正な定員管理（</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年間同水準の維持）等の取り組みを行い、人件費の抑制に努めていく。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、依然として類似団体平均値を下回っている。今後も、各施設設備の老朽化による修繕等の増加が見込まれるため、事業の「選択と集中」を重視し、さらなる支出の抑制に努めていく。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85090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03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0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、引き続き類似団体平均値を上回る数値となった。主な要因としては、</a:t>
          </a:r>
          <a:r>
            <a:rPr kumimoji="1" lang="ja-JP" altLang="en-US" sz="1100">
              <a:solidFill>
                <a:schemeClr val="dk1"/>
              </a:solidFill>
              <a:effectLst/>
              <a:latin typeface="+mn-lt"/>
              <a:ea typeface="+mn-ea"/>
              <a:cs typeface="+mn-cs"/>
            </a:rPr>
            <a:t>低所得者支援給付金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減少によるもので</a:t>
          </a:r>
          <a:r>
            <a:rPr kumimoji="1" lang="ja-JP" altLang="ja-JP" sz="1100">
              <a:solidFill>
                <a:schemeClr val="dk1"/>
              </a:solidFill>
              <a:effectLst/>
              <a:latin typeface="+mn-lt"/>
              <a:ea typeface="+mn-ea"/>
              <a:cs typeface="+mn-cs"/>
            </a:rPr>
            <a:t>ある。</a:t>
          </a:r>
          <a:r>
            <a:rPr kumimoji="1" lang="ja-JP" altLang="en-US" sz="1100">
              <a:solidFill>
                <a:schemeClr val="dk1"/>
              </a:solidFill>
              <a:effectLst/>
              <a:latin typeface="+mn-lt"/>
              <a:ea typeface="+mn-ea"/>
              <a:cs typeface="+mn-cs"/>
            </a:rPr>
            <a:t>高齢化が進展していく中で、</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扶助費の自然増が懸念される。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58965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98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2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121557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2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2128"/>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したが、依然として類似団体平均値を下回っている。特別会計への繰出金は全体として年々増加傾向にあるため、今後は数値の増加が見込まれる。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55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79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減となったが、依然として類似団体平均値を上回っている。今後は次期ごみ処理施設の整備に係る佐賀県東部環境施設組合負担金の増加等が見込まれるため、事業の「選択と集中」により支出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952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17272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912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依然として類似団体平均値を上回っている。また、公営住宅建替などの大型事業において多額の市債を発行したため、今後は公債費の増加が見込まれる。起債に伴う後年度元利償還金等財政計画に基づく適切な事業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45085</xdr:rowOff>
    </xdr:from>
    <xdr:to>
      <xdr:col>24</xdr:col>
      <xdr:colOff>25400</xdr:colOff>
      <xdr:row>75</xdr:row>
      <xdr:rowOff>56515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038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29845</xdr:rowOff>
    </xdr:from>
    <xdr:to>
      <xdr:col>19</xdr:col>
      <xdr:colOff>187325</xdr:colOff>
      <xdr:row>75</xdr:row>
      <xdr:rowOff>56515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885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29845</xdr:rowOff>
    </xdr:from>
    <xdr:to>
      <xdr:col>15</xdr:col>
      <xdr:colOff>98425</xdr:colOff>
      <xdr:row>75</xdr:row>
      <xdr:rowOff>29845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88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29845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752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165735</xdr:rowOff>
    </xdr:from>
    <xdr:to>
      <xdr:col>24</xdr:col>
      <xdr:colOff>76200</xdr:colOff>
      <xdr:row>75</xdr:row>
      <xdr:rowOff>95885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137812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150495</xdr:rowOff>
    </xdr:from>
    <xdr:to>
      <xdr:col>15</xdr:col>
      <xdr:colOff>149225</xdr:colOff>
      <xdr:row>75</xdr:row>
      <xdr:rowOff>80645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65422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150495</xdr:rowOff>
    </xdr:from>
    <xdr:to>
      <xdr:col>11</xdr:col>
      <xdr:colOff>60325</xdr:colOff>
      <xdr:row>75</xdr:row>
      <xdr:rowOff>80645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65422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ポイントの増加となったが、依然として類似団体平均値を下回っている。今後も国の施策の動向や社会情勢の変化を注視し、計画的な財政運営を図り、財政の健全性を確保するよう努める。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663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108713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29185"/>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145287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9185"/>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44285</xdr:rowOff>
    </xdr:from>
    <xdr:to>
      <xdr:col>29</xdr:col>
      <xdr:colOff>127000</xdr:colOff>
      <xdr:row>18</xdr:row>
      <xdr:rowOff>151156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78010"/>
          <a:ext cx="647700" cy="106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151156</xdr:rowOff>
    </xdr:from>
    <xdr:to>
      <xdr:col>26</xdr:col>
      <xdr:colOff>50800</xdr:colOff>
      <xdr:row>19</xdr:row>
      <xdr:rowOff>11452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84881"/>
          <a:ext cx="698500" cy="31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11452</xdr:rowOff>
    </xdr:from>
    <xdr:to>
      <xdr:col>22</xdr:col>
      <xdr:colOff>114300</xdr:colOff>
      <xdr:row>19</xdr:row>
      <xdr:rowOff>15710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16627"/>
          <a:ext cx="698500" cy="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15710</xdr:rowOff>
    </xdr:from>
    <xdr:to>
      <xdr:col>18</xdr:col>
      <xdr:colOff>177800</xdr:colOff>
      <xdr:row>19</xdr:row>
      <xdr:rowOff>38541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20885"/>
          <a:ext cx="698500" cy="22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164935</xdr:rowOff>
    </xdr:from>
    <xdr:to>
      <xdr:col>29</xdr:col>
      <xdr:colOff>177800</xdr:colOff>
      <xdr:row>18</xdr:row>
      <xdr:rowOff>95085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2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137012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100355</xdr:rowOff>
    </xdr:from>
    <xdr:to>
      <xdr:col>26</xdr:col>
      <xdr:colOff>101600</xdr:colOff>
      <xdr:row>19</xdr:row>
      <xdr:rowOff>30505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3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15283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20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132102</xdr:rowOff>
    </xdr:from>
    <xdr:to>
      <xdr:col>22</xdr:col>
      <xdr:colOff>165100</xdr:colOff>
      <xdr:row>19</xdr:row>
      <xdr:rowOff>62252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6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47029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5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136360</xdr:rowOff>
    </xdr:from>
    <xdr:to>
      <xdr:col>19</xdr:col>
      <xdr:colOff>38100</xdr:colOff>
      <xdr:row>19</xdr:row>
      <xdr:rowOff>66510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7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51287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5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159191</xdr:rowOff>
    </xdr:from>
    <xdr:to>
      <xdr:col>15</xdr:col>
      <xdr:colOff>101600</xdr:colOff>
      <xdr:row>19</xdr:row>
      <xdr:rowOff>89341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9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74118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7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55635</xdr:rowOff>
    </xdr:from>
    <xdr:to>
      <xdr:col>29</xdr:col>
      <xdr:colOff>127000</xdr:colOff>
      <xdr:row>38</xdr:row>
      <xdr:rowOff>61009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23235"/>
          <a:ext cx="647700" cy="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61009</xdr:rowOff>
    </xdr:from>
    <xdr:to>
      <xdr:col>26</xdr:col>
      <xdr:colOff>50800</xdr:colOff>
      <xdr:row>38</xdr:row>
      <xdr:rowOff>67557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8609"/>
          <a:ext cx="698500" cy="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67557</xdr:rowOff>
    </xdr:from>
    <xdr:to>
      <xdr:col>22</xdr:col>
      <xdr:colOff>114300</xdr:colOff>
      <xdr:row>38</xdr:row>
      <xdr:rowOff>68786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5157"/>
          <a:ext cx="698500" cy="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68786</xdr:rowOff>
    </xdr:from>
    <xdr:to>
      <xdr:col>18</xdr:col>
      <xdr:colOff>177800</xdr:colOff>
      <xdr:row>38</xdr:row>
      <xdr:rowOff>76849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6386"/>
          <a:ext cx="698500" cy="8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4835</xdr:rowOff>
    </xdr:from>
    <xdr:to>
      <xdr:col>29</xdr:col>
      <xdr:colOff>177800</xdr:colOff>
      <xdr:row>38</xdr:row>
      <xdr:rowOff>106435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319812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10209</xdr:rowOff>
    </xdr:from>
    <xdr:to>
      <xdr:col>26</xdr:col>
      <xdr:colOff>101600</xdr:colOff>
      <xdr:row>38</xdr:row>
      <xdr:rowOff>111809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96586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16757</xdr:rowOff>
    </xdr:from>
    <xdr:to>
      <xdr:col>22</xdr:col>
      <xdr:colOff>165100</xdr:colOff>
      <xdr:row>38</xdr:row>
      <xdr:rowOff>118357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4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103134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17986</xdr:rowOff>
    </xdr:from>
    <xdr:to>
      <xdr:col>19</xdr:col>
      <xdr:colOff>38100</xdr:colOff>
      <xdr:row>38</xdr:row>
      <xdr:rowOff>119586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104363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26049</xdr:rowOff>
    </xdr:from>
    <xdr:to>
      <xdr:col>15</xdr:col>
      <xdr:colOff>101600</xdr:colOff>
      <xdr:row>38</xdr:row>
      <xdr:rowOff>127649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112426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30,185
29,858
125.13
21,422,833
20,644,792
628,007
9,942,998
17,335,701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22526</xdr:rowOff>
    </xdr:from>
    <xdr:to>
      <xdr:col>24</xdr:col>
      <xdr:colOff>63500</xdr:colOff>
      <xdr:row>37</xdr:row>
      <xdr:rowOff>148713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6176"/>
          <a:ext cx="8382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148713</xdr:rowOff>
    </xdr:from>
    <xdr:to>
      <xdr:col>19</xdr:col>
      <xdr:colOff>177800</xdr:colOff>
      <xdr:row>38</xdr:row>
      <xdr:rowOff>30625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92363"/>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28296</xdr:rowOff>
    </xdr:from>
    <xdr:to>
      <xdr:col>15</xdr:col>
      <xdr:colOff>50800</xdr:colOff>
      <xdr:row>38</xdr:row>
      <xdr:rowOff>30625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3396"/>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28296</xdr:rowOff>
    </xdr:from>
    <xdr:to>
      <xdr:col>10</xdr:col>
      <xdr:colOff>114300</xdr:colOff>
      <xdr:row>38</xdr:row>
      <xdr:rowOff>82028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3396"/>
          <a:ext cx="889000" cy="5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143176</xdr:rowOff>
    </xdr:from>
    <xdr:to>
      <xdr:col>24</xdr:col>
      <xdr:colOff>114300</xdr:colOff>
      <xdr:row>37</xdr:row>
      <xdr:rowOff>73326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121603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97913</xdr:rowOff>
    </xdr:from>
    <xdr:to>
      <xdr:col>20</xdr:col>
      <xdr:colOff>38100</xdr:colOff>
      <xdr:row>38</xdr:row>
      <xdr:rowOff>28063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19190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151275</xdr:rowOff>
    </xdr:from>
    <xdr:to>
      <xdr:col>15</xdr:col>
      <xdr:colOff>101600</xdr:colOff>
      <xdr:row>38</xdr:row>
      <xdr:rowOff>81425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72552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148946</xdr:rowOff>
    </xdr:from>
    <xdr:to>
      <xdr:col>10</xdr:col>
      <xdr:colOff>165100</xdr:colOff>
      <xdr:row>38</xdr:row>
      <xdr:rowOff>79096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70223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31228</xdr:rowOff>
    </xdr:from>
    <xdr:to>
      <xdr:col>6</xdr:col>
      <xdr:colOff>38100</xdr:colOff>
      <xdr:row>38</xdr:row>
      <xdr:rowOff>132828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123955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123373</xdr:rowOff>
    </xdr:from>
    <xdr:to>
      <xdr:col>24</xdr:col>
      <xdr:colOff>63500</xdr:colOff>
      <xdr:row>58</xdr:row>
      <xdr:rowOff>124167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7473"/>
          <a:ext cx="8382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122464</xdr:rowOff>
    </xdr:from>
    <xdr:to>
      <xdr:col>19</xdr:col>
      <xdr:colOff>177800</xdr:colOff>
      <xdr:row>58</xdr:row>
      <xdr:rowOff>124167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6564"/>
          <a:ext cx="8890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122464</xdr:rowOff>
    </xdr:from>
    <xdr:to>
      <xdr:col>15</xdr:col>
      <xdr:colOff>50800</xdr:colOff>
      <xdr:row>58</xdr:row>
      <xdr:rowOff>124061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564"/>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124061</xdr:rowOff>
    </xdr:from>
    <xdr:to>
      <xdr:col>10</xdr:col>
      <xdr:colOff>114300</xdr:colOff>
      <xdr:row>58</xdr:row>
      <xdr:rowOff>125724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8161"/>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72573</xdr:rowOff>
    </xdr:from>
    <xdr:to>
      <xdr:col>24</xdr:col>
      <xdr:colOff>114300</xdr:colOff>
      <xdr:row>59</xdr:row>
      <xdr:rowOff>2723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73367</xdr:rowOff>
    </xdr:from>
    <xdr:to>
      <xdr:col>20</xdr:col>
      <xdr:colOff>38100</xdr:colOff>
      <xdr:row>59</xdr:row>
      <xdr:rowOff>3517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166094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71664</xdr:rowOff>
    </xdr:from>
    <xdr:to>
      <xdr:col>15</xdr:col>
      <xdr:colOff>101600</xdr:colOff>
      <xdr:row>59</xdr:row>
      <xdr:rowOff>1814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164391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73261</xdr:rowOff>
    </xdr:from>
    <xdr:to>
      <xdr:col>10</xdr:col>
      <xdr:colOff>165100</xdr:colOff>
      <xdr:row>59</xdr:row>
      <xdr:rowOff>3411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165988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74924</xdr:rowOff>
    </xdr:from>
    <xdr:to>
      <xdr:col>6</xdr:col>
      <xdr:colOff>38100</xdr:colOff>
      <xdr:row>59</xdr:row>
      <xdr:rowOff>5074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167651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158535</xdr:rowOff>
    </xdr:from>
    <xdr:to>
      <xdr:col>24</xdr:col>
      <xdr:colOff>63500</xdr:colOff>
      <xdr:row>78</xdr:row>
      <xdr:rowOff>160007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31635"/>
          <a:ext cx="8382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158535</xdr:rowOff>
    </xdr:from>
    <xdr:to>
      <xdr:col>19</xdr:col>
      <xdr:colOff>177800</xdr:colOff>
      <xdr:row>78</xdr:row>
      <xdr:rowOff>163894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1635"/>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163894</xdr:rowOff>
    </xdr:from>
    <xdr:to>
      <xdr:col>15</xdr:col>
      <xdr:colOff>50800</xdr:colOff>
      <xdr:row>78</xdr:row>
      <xdr:rowOff>169380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69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169380</xdr:rowOff>
    </xdr:from>
    <xdr:to>
      <xdr:col>10</xdr:col>
      <xdr:colOff>114300</xdr:colOff>
      <xdr:row>78</xdr:row>
      <xdr:rowOff>170968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2480"/>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109207</xdr:rowOff>
    </xdr:from>
    <xdr:to>
      <xdr:col>24</xdr:col>
      <xdr:colOff>114300</xdr:colOff>
      <xdr:row>79</xdr:row>
      <xdr:rowOff>39357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24134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107735</xdr:rowOff>
    </xdr:from>
    <xdr:to>
      <xdr:col>20</xdr:col>
      <xdr:colOff>38100</xdr:colOff>
      <xdr:row>79</xdr:row>
      <xdr:rowOff>37885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29012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113094</xdr:rowOff>
    </xdr:from>
    <xdr:to>
      <xdr:col>15</xdr:col>
      <xdr:colOff>101600</xdr:colOff>
      <xdr:row>79</xdr:row>
      <xdr:rowOff>43244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34371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118580</xdr:rowOff>
    </xdr:from>
    <xdr:to>
      <xdr:col>10</xdr:col>
      <xdr:colOff>165100</xdr:colOff>
      <xdr:row>79</xdr:row>
      <xdr:rowOff>48730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39857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120168</xdr:rowOff>
    </xdr:from>
    <xdr:to>
      <xdr:col>6</xdr:col>
      <xdr:colOff>38100</xdr:colOff>
      <xdr:row>79</xdr:row>
      <xdr:rowOff>50318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41445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124307</xdr:rowOff>
    </xdr:from>
    <xdr:to>
      <xdr:col>24</xdr:col>
      <xdr:colOff>63500</xdr:colOff>
      <xdr:row>96</xdr:row>
      <xdr:rowOff>18314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12057"/>
          <a:ext cx="838200" cy="6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18314</xdr:rowOff>
    </xdr:from>
    <xdr:to>
      <xdr:col>19</xdr:col>
      <xdr:colOff>177800</xdr:colOff>
      <xdr:row>96</xdr:row>
      <xdr:rowOff>106752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77514"/>
          <a:ext cx="889000" cy="8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106752</xdr:rowOff>
    </xdr:from>
    <xdr:to>
      <xdr:col>15</xdr:col>
      <xdr:colOff>50800</xdr:colOff>
      <xdr:row>96</xdr:row>
      <xdr:rowOff>119042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65952"/>
          <a:ext cx="8890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119042</xdr:rowOff>
    </xdr:from>
    <xdr:to>
      <xdr:col>10</xdr:col>
      <xdr:colOff>114300</xdr:colOff>
      <xdr:row>97</xdr:row>
      <xdr:rowOff>25583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78242"/>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73507</xdr:rowOff>
    </xdr:from>
    <xdr:to>
      <xdr:col>24</xdr:col>
      <xdr:colOff>114300</xdr:colOff>
      <xdr:row>96</xdr:row>
      <xdr:rowOff>3657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51934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3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138964</xdr:rowOff>
    </xdr:from>
    <xdr:to>
      <xdr:col>20</xdr:col>
      <xdr:colOff>38100</xdr:colOff>
      <xdr:row>96</xdr:row>
      <xdr:rowOff>69114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60241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55952</xdr:rowOff>
    </xdr:from>
    <xdr:to>
      <xdr:col>15</xdr:col>
      <xdr:colOff>101600</xdr:colOff>
      <xdr:row>96</xdr:row>
      <xdr:rowOff>157552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148679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0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68242</xdr:rowOff>
    </xdr:from>
    <xdr:to>
      <xdr:col>10</xdr:col>
      <xdr:colOff>165100</xdr:colOff>
      <xdr:row>96</xdr:row>
      <xdr:rowOff>169842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2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160969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2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146233</xdr:rowOff>
    </xdr:from>
    <xdr:to>
      <xdr:col>6</xdr:col>
      <xdr:colOff>38100</xdr:colOff>
      <xdr:row>97</xdr:row>
      <xdr:rowOff>76383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67510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67851</xdr:rowOff>
    </xdr:from>
    <xdr:to>
      <xdr:col>55</xdr:col>
      <xdr:colOff>0</xdr:colOff>
      <xdr:row>37</xdr:row>
      <xdr:rowOff>82694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11501"/>
          <a:ext cx="8382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45380</xdr:rowOff>
    </xdr:from>
    <xdr:to>
      <xdr:col>50</xdr:col>
      <xdr:colOff>114300</xdr:colOff>
      <xdr:row>37</xdr:row>
      <xdr:rowOff>67851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89030"/>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45380</xdr:rowOff>
    </xdr:from>
    <xdr:to>
      <xdr:col>45</xdr:col>
      <xdr:colOff>177800</xdr:colOff>
      <xdr:row>37</xdr:row>
      <xdr:rowOff>50690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89030"/>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80310</xdr:rowOff>
    </xdr:from>
    <xdr:to>
      <xdr:col>41</xdr:col>
      <xdr:colOff>50800</xdr:colOff>
      <xdr:row>37</xdr:row>
      <xdr:rowOff>50690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81060"/>
          <a:ext cx="889000" cy="3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31894</xdr:rowOff>
    </xdr:from>
    <xdr:to>
      <xdr:col>55</xdr:col>
      <xdr:colOff>50800</xdr:colOff>
      <xdr:row>37</xdr:row>
      <xdr:rowOff>133494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54771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17051</xdr:rowOff>
    </xdr:from>
    <xdr:to>
      <xdr:col>50</xdr:col>
      <xdr:colOff>165100</xdr:colOff>
      <xdr:row>37</xdr:row>
      <xdr:rowOff>118651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6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135178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3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166030</xdr:rowOff>
    </xdr:from>
    <xdr:to>
      <xdr:col>46</xdr:col>
      <xdr:colOff>38100</xdr:colOff>
      <xdr:row>37</xdr:row>
      <xdr:rowOff>96180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112707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1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171340</xdr:rowOff>
    </xdr:from>
    <xdr:to>
      <xdr:col>41</xdr:col>
      <xdr:colOff>101600</xdr:colOff>
      <xdr:row>37</xdr:row>
      <xdr:rowOff>101490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118017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1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29510</xdr:rowOff>
    </xdr:from>
    <xdr:to>
      <xdr:col>36</xdr:col>
      <xdr:colOff>165100</xdr:colOff>
      <xdr:row>35</xdr:row>
      <xdr:rowOff>131110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3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147637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0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124329</xdr:rowOff>
    </xdr:from>
    <xdr:to>
      <xdr:col>55</xdr:col>
      <xdr:colOff>0</xdr:colOff>
      <xdr:row>56</xdr:row>
      <xdr:rowOff>128325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25529"/>
          <a:ext cx="838200"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124329</xdr:rowOff>
    </xdr:from>
    <xdr:to>
      <xdr:col>50</xdr:col>
      <xdr:colOff>114300</xdr:colOff>
      <xdr:row>57</xdr:row>
      <xdr:rowOff>42934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25529"/>
          <a:ext cx="889000" cy="9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42934</xdr:rowOff>
    </xdr:from>
    <xdr:to>
      <xdr:col>45</xdr:col>
      <xdr:colOff>177800</xdr:colOff>
      <xdr:row>57</xdr:row>
      <xdr:rowOff>136029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5584"/>
          <a:ext cx="889000" cy="9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96627</xdr:rowOff>
    </xdr:from>
    <xdr:to>
      <xdr:col>41</xdr:col>
      <xdr:colOff>50800</xdr:colOff>
      <xdr:row>57</xdr:row>
      <xdr:rowOff>136029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354927"/>
          <a:ext cx="889000" cy="55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77525</xdr:rowOff>
    </xdr:from>
    <xdr:to>
      <xdr:col>55</xdr:col>
      <xdr:colOff>50800</xdr:colOff>
      <xdr:row>57</xdr:row>
      <xdr:rowOff>7675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55952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73529</xdr:rowOff>
    </xdr:from>
    <xdr:to>
      <xdr:col>50</xdr:col>
      <xdr:colOff>165100</xdr:colOff>
      <xdr:row>57</xdr:row>
      <xdr:rowOff>3679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166256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6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163584</xdr:rowOff>
    </xdr:from>
    <xdr:to>
      <xdr:col>46</xdr:col>
      <xdr:colOff>38100</xdr:colOff>
      <xdr:row>57</xdr:row>
      <xdr:rowOff>93734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84861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85229</xdr:rowOff>
    </xdr:from>
    <xdr:to>
      <xdr:col>41</xdr:col>
      <xdr:colOff>101600</xdr:colOff>
      <xdr:row>58</xdr:row>
      <xdr:rowOff>15379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45827</xdr:rowOff>
    </xdr:from>
    <xdr:to>
      <xdr:col>36</xdr:col>
      <xdr:colOff>165100</xdr:colOff>
      <xdr:row>54</xdr:row>
      <xdr:rowOff>147427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163954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7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14754</xdr:rowOff>
    </xdr:from>
    <xdr:to>
      <xdr:col>55</xdr:col>
      <xdr:colOff>0</xdr:colOff>
      <xdr:row>79</xdr:row>
      <xdr:rowOff>89626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59304"/>
          <a:ext cx="838200" cy="7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14754</xdr:rowOff>
    </xdr:from>
    <xdr:to>
      <xdr:col>50</xdr:col>
      <xdr:colOff>114300</xdr:colOff>
      <xdr:row>79</xdr:row>
      <xdr:rowOff>34838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59304"/>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34838</xdr:rowOff>
    </xdr:from>
    <xdr:to>
      <xdr:col>45</xdr:col>
      <xdr:colOff>177800</xdr:colOff>
      <xdr:row>79</xdr:row>
      <xdr:rowOff>81995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79388"/>
          <a:ext cx="889000" cy="4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81995</xdr:rowOff>
    </xdr:from>
    <xdr:to>
      <xdr:col>41</xdr:col>
      <xdr:colOff>50800</xdr:colOff>
      <xdr:row>79</xdr:row>
      <xdr:rowOff>85914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62654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38826</xdr:rowOff>
    </xdr:from>
    <xdr:to>
      <xdr:col>55</xdr:col>
      <xdr:colOff>50800</xdr:colOff>
      <xdr:row>79</xdr:row>
      <xdr:rowOff>140426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125203</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98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135404</xdr:rowOff>
    </xdr:from>
    <xdr:to>
      <xdr:col>50</xdr:col>
      <xdr:colOff>165100</xdr:colOff>
      <xdr:row>79</xdr:row>
      <xdr:rowOff>65554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56681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155488</xdr:rowOff>
    </xdr:from>
    <xdr:to>
      <xdr:col>46</xdr:col>
      <xdr:colOff>38100</xdr:colOff>
      <xdr:row>79</xdr:row>
      <xdr:rowOff>85638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76765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31195</xdr:rowOff>
    </xdr:from>
    <xdr:to>
      <xdr:col>41</xdr:col>
      <xdr:colOff>101600</xdr:colOff>
      <xdr:row>79</xdr:row>
      <xdr:rowOff>132795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123922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35114</xdr:rowOff>
    </xdr:from>
    <xdr:to>
      <xdr:col>36</xdr:col>
      <xdr:colOff>165100</xdr:colOff>
      <xdr:row>79</xdr:row>
      <xdr:rowOff>136714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7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127841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7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28725</xdr:rowOff>
    </xdr:from>
    <xdr:to>
      <xdr:col>55</xdr:col>
      <xdr:colOff>0</xdr:colOff>
      <xdr:row>96</xdr:row>
      <xdr:rowOff>55490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87925"/>
          <a:ext cx="8382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55490</xdr:rowOff>
    </xdr:from>
    <xdr:to>
      <xdr:col>50</xdr:col>
      <xdr:colOff>114300</xdr:colOff>
      <xdr:row>96</xdr:row>
      <xdr:rowOff>138968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4690"/>
          <a:ext cx="889000" cy="8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138968</xdr:rowOff>
    </xdr:from>
    <xdr:to>
      <xdr:col>45</xdr:col>
      <xdr:colOff>177800</xdr:colOff>
      <xdr:row>97</xdr:row>
      <xdr:rowOff>47569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98168"/>
          <a:ext cx="889000" cy="8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47129</xdr:rowOff>
    </xdr:from>
    <xdr:to>
      <xdr:col>41</xdr:col>
      <xdr:colOff>50800</xdr:colOff>
      <xdr:row>97</xdr:row>
      <xdr:rowOff>47569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5991979"/>
          <a:ext cx="889000" cy="68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149375</xdr:rowOff>
    </xdr:from>
    <xdr:to>
      <xdr:col>55</xdr:col>
      <xdr:colOff>50800</xdr:colOff>
      <xdr:row>96</xdr:row>
      <xdr:rowOff>79525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127802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4690</xdr:rowOff>
    </xdr:from>
    <xdr:to>
      <xdr:col>50</xdr:col>
      <xdr:colOff>165100</xdr:colOff>
      <xdr:row>96</xdr:row>
      <xdr:rowOff>106290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97417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88168</xdr:rowOff>
    </xdr:from>
    <xdr:to>
      <xdr:col>46</xdr:col>
      <xdr:colOff>38100</xdr:colOff>
      <xdr:row>97</xdr:row>
      <xdr:rowOff>18318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4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168219</xdr:rowOff>
    </xdr:from>
    <xdr:to>
      <xdr:col>41</xdr:col>
      <xdr:colOff>101600</xdr:colOff>
      <xdr:row>97</xdr:row>
      <xdr:rowOff>98369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89496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167779</xdr:rowOff>
    </xdr:from>
    <xdr:to>
      <xdr:col>36</xdr:col>
      <xdr:colOff>165100</xdr:colOff>
      <xdr:row>93</xdr:row>
      <xdr:rowOff>97929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59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114456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71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40099</xdr:rowOff>
    </xdr:from>
    <xdr:to>
      <xdr:col>85</xdr:col>
      <xdr:colOff>127000</xdr:colOff>
      <xdr:row>39</xdr:row>
      <xdr:rowOff>43724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6649"/>
          <a:ext cx="8382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31011</xdr:rowOff>
    </xdr:from>
    <xdr:to>
      <xdr:col>81</xdr:col>
      <xdr:colOff>50800</xdr:colOff>
      <xdr:row>39</xdr:row>
      <xdr:rowOff>43724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17561"/>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31011</xdr:rowOff>
    </xdr:from>
    <xdr:to>
      <xdr:col>76</xdr:col>
      <xdr:colOff>114300</xdr:colOff>
      <xdr:row>39</xdr:row>
      <xdr:rowOff>68149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7561"/>
          <a:ext cx="889000" cy="3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68149</xdr:rowOff>
    </xdr:from>
    <xdr:to>
      <xdr:col>71</xdr:col>
      <xdr:colOff>177800</xdr:colOff>
      <xdr:row>39</xdr:row>
      <xdr:rowOff>81051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54699"/>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160749</xdr:rowOff>
    </xdr:from>
    <xdr:to>
      <xdr:col>85</xdr:col>
      <xdr:colOff>177800</xdr:colOff>
      <xdr:row>39</xdr:row>
      <xdr:rowOff>90899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120126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164374</xdr:rowOff>
    </xdr:from>
    <xdr:to>
      <xdr:col>81</xdr:col>
      <xdr:colOff>101600</xdr:colOff>
      <xdr:row>39</xdr:row>
      <xdr:rowOff>94524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111051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151661</xdr:rowOff>
    </xdr:from>
    <xdr:to>
      <xdr:col>76</xdr:col>
      <xdr:colOff>165100</xdr:colOff>
      <xdr:row>39</xdr:row>
      <xdr:rowOff>81811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98338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4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17349</xdr:rowOff>
    </xdr:from>
    <xdr:to>
      <xdr:col>72</xdr:col>
      <xdr:colOff>38100</xdr:colOff>
      <xdr:row>39</xdr:row>
      <xdr:rowOff>118949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110076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9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30251</xdr:rowOff>
    </xdr:from>
    <xdr:to>
      <xdr:col>67</xdr:col>
      <xdr:colOff>101600</xdr:colOff>
      <xdr:row>39</xdr:row>
      <xdr:rowOff>131851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122978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152802</xdr:rowOff>
    </xdr:from>
    <xdr:to>
      <xdr:col>85</xdr:col>
      <xdr:colOff>127000</xdr:colOff>
      <xdr:row>77</xdr:row>
      <xdr:rowOff>156843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54452"/>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156843</xdr:rowOff>
    </xdr:from>
    <xdr:to>
      <xdr:col>81</xdr:col>
      <xdr:colOff>50800</xdr:colOff>
      <xdr:row>78</xdr:row>
      <xdr:rowOff>1040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8493"/>
          <a:ext cx="8890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169011</xdr:rowOff>
    </xdr:from>
    <xdr:to>
      <xdr:col>76</xdr:col>
      <xdr:colOff>114300</xdr:colOff>
      <xdr:row>78</xdr:row>
      <xdr:rowOff>1040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70661"/>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169011</xdr:rowOff>
    </xdr:from>
    <xdr:to>
      <xdr:col>71</xdr:col>
      <xdr:colOff>177800</xdr:colOff>
      <xdr:row>78</xdr:row>
      <xdr:rowOff>9341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70661"/>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102002</xdr:rowOff>
    </xdr:from>
    <xdr:to>
      <xdr:col>85</xdr:col>
      <xdr:colOff>177800</xdr:colOff>
      <xdr:row>78</xdr:row>
      <xdr:rowOff>32152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106043</xdr:rowOff>
    </xdr:from>
    <xdr:to>
      <xdr:col>81</xdr:col>
      <xdr:colOff>101600</xdr:colOff>
      <xdr:row>78</xdr:row>
      <xdr:rowOff>36193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27320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0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121690</xdr:rowOff>
    </xdr:from>
    <xdr:to>
      <xdr:col>76</xdr:col>
      <xdr:colOff>165100</xdr:colOff>
      <xdr:row>78</xdr:row>
      <xdr:rowOff>51840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42967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118211</xdr:rowOff>
    </xdr:from>
    <xdr:to>
      <xdr:col>72</xdr:col>
      <xdr:colOff>38100</xdr:colOff>
      <xdr:row>78</xdr:row>
      <xdr:rowOff>48361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39488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1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129991</xdr:rowOff>
    </xdr:from>
    <xdr:to>
      <xdr:col>67</xdr:col>
      <xdr:colOff>101600</xdr:colOff>
      <xdr:row>78</xdr:row>
      <xdr:rowOff>60141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51268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71668</xdr:rowOff>
    </xdr:from>
    <xdr:to>
      <xdr:col>85</xdr:col>
      <xdr:colOff>127000</xdr:colOff>
      <xdr:row>98</xdr:row>
      <xdr:rowOff>104167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73768"/>
          <a:ext cx="8382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71668</xdr:rowOff>
    </xdr:from>
    <xdr:to>
      <xdr:col>81</xdr:col>
      <xdr:colOff>50800</xdr:colOff>
      <xdr:row>98</xdr:row>
      <xdr:rowOff>74988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73768"/>
          <a:ext cx="8890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74988</xdr:rowOff>
    </xdr:from>
    <xdr:to>
      <xdr:col>76</xdr:col>
      <xdr:colOff>114300</xdr:colOff>
      <xdr:row>98</xdr:row>
      <xdr:rowOff>97107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77088"/>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77572</xdr:rowOff>
    </xdr:from>
    <xdr:to>
      <xdr:col>71</xdr:col>
      <xdr:colOff>177800</xdr:colOff>
      <xdr:row>98</xdr:row>
      <xdr:rowOff>97107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79672"/>
          <a:ext cx="889000" cy="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53367</xdr:rowOff>
    </xdr:from>
    <xdr:to>
      <xdr:col>85</xdr:col>
      <xdr:colOff>177800</xdr:colOff>
      <xdr:row>98</xdr:row>
      <xdr:rowOff>154967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12744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20868</xdr:rowOff>
    </xdr:from>
    <xdr:to>
      <xdr:col>81</xdr:col>
      <xdr:colOff>101600</xdr:colOff>
      <xdr:row>98</xdr:row>
      <xdr:rowOff>122468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138995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24188</xdr:rowOff>
    </xdr:from>
    <xdr:to>
      <xdr:col>76</xdr:col>
      <xdr:colOff>165100</xdr:colOff>
      <xdr:row>98</xdr:row>
      <xdr:rowOff>125788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142315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0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46307</xdr:rowOff>
    </xdr:from>
    <xdr:to>
      <xdr:col>72</xdr:col>
      <xdr:colOff>38100</xdr:colOff>
      <xdr:row>98</xdr:row>
      <xdr:rowOff>147907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164434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26772</xdr:rowOff>
    </xdr:from>
    <xdr:to>
      <xdr:col>67</xdr:col>
      <xdr:colOff>101600</xdr:colOff>
      <xdr:row>98</xdr:row>
      <xdr:rowOff>128372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144899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97637</xdr:rowOff>
    </xdr:from>
    <xdr:to>
      <xdr:col>116</xdr:col>
      <xdr:colOff>63500</xdr:colOff>
      <xdr:row>39</xdr:row>
      <xdr:rowOff>98030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84187"/>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98030</xdr:rowOff>
    </xdr:from>
    <xdr:to>
      <xdr:col>111</xdr:col>
      <xdr:colOff>177800</xdr:colOff>
      <xdr:row>39</xdr:row>
      <xdr:rowOff>98520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84580"/>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98520</xdr:rowOff>
    </xdr:from>
    <xdr:to>
      <xdr:col>107</xdr:col>
      <xdr:colOff>50800</xdr:colOff>
      <xdr:row>39</xdr:row>
      <xdr:rowOff>98715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85070"/>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113542</xdr:rowOff>
    </xdr:from>
    <xdr:to>
      <xdr:col>102</xdr:col>
      <xdr:colOff>114300</xdr:colOff>
      <xdr:row>39</xdr:row>
      <xdr:rowOff>98715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28642"/>
          <a:ext cx="889000" cy="15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46837</xdr:rowOff>
    </xdr:from>
    <xdr:to>
      <xdr:col>116</xdr:col>
      <xdr:colOff>114300</xdr:colOff>
      <xdr:row>39</xdr:row>
      <xdr:rowOff>148437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133214</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8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47230</xdr:rowOff>
    </xdr:from>
    <xdr:to>
      <xdr:col>112</xdr:col>
      <xdr:colOff>38100</xdr:colOff>
      <xdr:row>39</xdr:row>
      <xdr:rowOff>148830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139957</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826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47720</xdr:rowOff>
    </xdr:from>
    <xdr:to>
      <xdr:col>107</xdr:col>
      <xdr:colOff>101600</xdr:colOff>
      <xdr:row>39</xdr:row>
      <xdr:rowOff>149320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140447</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47915</xdr:rowOff>
    </xdr:from>
    <xdr:to>
      <xdr:col>102</xdr:col>
      <xdr:colOff>165100</xdr:colOff>
      <xdr:row>39</xdr:row>
      <xdr:rowOff>149515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140642</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62742</xdr:rowOff>
    </xdr:from>
    <xdr:to>
      <xdr:col>98</xdr:col>
      <xdr:colOff>38100</xdr:colOff>
      <xdr:row>38</xdr:row>
      <xdr:rowOff>164342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7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9419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5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36373</xdr:rowOff>
    </xdr:from>
    <xdr:to>
      <xdr:col>116</xdr:col>
      <xdr:colOff>63500</xdr:colOff>
      <xdr:row>59</xdr:row>
      <xdr:rowOff>36441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1923"/>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36441</xdr:rowOff>
    </xdr:from>
    <xdr:to>
      <xdr:col>111</xdr:col>
      <xdr:colOff>177800</xdr:colOff>
      <xdr:row>59</xdr:row>
      <xdr:rowOff>36487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199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36487</xdr:rowOff>
    </xdr:from>
    <xdr:to>
      <xdr:col>107</xdr:col>
      <xdr:colOff>50800</xdr:colOff>
      <xdr:row>59</xdr:row>
      <xdr:rowOff>36556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2037"/>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36556</xdr:rowOff>
    </xdr:from>
    <xdr:to>
      <xdr:col>102</xdr:col>
      <xdr:colOff>114300</xdr:colOff>
      <xdr:row>59</xdr:row>
      <xdr:rowOff>36647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210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157023</xdr:rowOff>
    </xdr:from>
    <xdr:to>
      <xdr:col>116</xdr:col>
      <xdr:colOff>114300</xdr:colOff>
      <xdr:row>59</xdr:row>
      <xdr:rowOff>87173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157091</xdr:rowOff>
    </xdr:from>
    <xdr:to>
      <xdr:col>112</xdr:col>
      <xdr:colOff>38100</xdr:colOff>
      <xdr:row>59</xdr:row>
      <xdr:rowOff>87241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78368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157137</xdr:rowOff>
    </xdr:from>
    <xdr:to>
      <xdr:col>107</xdr:col>
      <xdr:colOff>101600</xdr:colOff>
      <xdr:row>59</xdr:row>
      <xdr:rowOff>87287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78414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157206</xdr:rowOff>
    </xdr:from>
    <xdr:to>
      <xdr:col>102</xdr:col>
      <xdr:colOff>165100</xdr:colOff>
      <xdr:row>59</xdr:row>
      <xdr:rowOff>87356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78483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157297</xdr:rowOff>
    </xdr:from>
    <xdr:to>
      <xdr:col>98</xdr:col>
      <xdr:colOff>38100</xdr:colOff>
      <xdr:row>59</xdr:row>
      <xdr:rowOff>87447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78574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70644</xdr:rowOff>
    </xdr:from>
    <xdr:to>
      <xdr:col>116</xdr:col>
      <xdr:colOff>63500</xdr:colOff>
      <xdr:row>76</xdr:row>
      <xdr:rowOff>123089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00844"/>
          <a:ext cx="838200" cy="5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123089</xdr:rowOff>
    </xdr:from>
    <xdr:to>
      <xdr:col>111</xdr:col>
      <xdr:colOff>177800</xdr:colOff>
      <xdr:row>76</xdr:row>
      <xdr:rowOff>146710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53289"/>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132632</xdr:rowOff>
    </xdr:from>
    <xdr:to>
      <xdr:col>107</xdr:col>
      <xdr:colOff>50800</xdr:colOff>
      <xdr:row>76</xdr:row>
      <xdr:rowOff>146710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62832"/>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132632</xdr:rowOff>
    </xdr:from>
    <xdr:to>
      <xdr:col>102</xdr:col>
      <xdr:colOff>114300</xdr:colOff>
      <xdr:row>76</xdr:row>
      <xdr:rowOff>150310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62832"/>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19844</xdr:rowOff>
    </xdr:from>
    <xdr:to>
      <xdr:col>116</xdr:col>
      <xdr:colOff>114300</xdr:colOff>
      <xdr:row>76</xdr:row>
      <xdr:rowOff>121444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169721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2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72289</xdr:rowOff>
    </xdr:from>
    <xdr:to>
      <xdr:col>112</xdr:col>
      <xdr:colOff>38100</xdr:colOff>
      <xdr:row>77</xdr:row>
      <xdr:rowOff>2439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165016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95910</xdr:rowOff>
    </xdr:from>
    <xdr:to>
      <xdr:col>107</xdr:col>
      <xdr:colOff>101600</xdr:colOff>
      <xdr:row>77</xdr:row>
      <xdr:rowOff>26060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17187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1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81832</xdr:rowOff>
    </xdr:from>
    <xdr:to>
      <xdr:col>102</xdr:col>
      <xdr:colOff>165100</xdr:colOff>
      <xdr:row>77</xdr:row>
      <xdr:rowOff>11982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3109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99510</xdr:rowOff>
    </xdr:from>
    <xdr:to>
      <xdr:col>98</xdr:col>
      <xdr:colOff>38100</xdr:colOff>
      <xdr:row>77</xdr:row>
      <xdr:rowOff>29660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20787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年度決算においては、</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費及び</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の増加が著しい。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人件費については、給与改定による支給額の増加や会計年度職員の賞与支給額増加によるものである。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扶助費については</a:t>
          </a:r>
          <a:r>
            <a:rPr kumimoji="0" lang="ja-JP" altLang="en-US" sz="1100" b="0" i="0" baseline="0">
              <a:solidFill>
                <a:schemeClr val="dk1"/>
              </a:solidFill>
              <a:effectLst/>
              <a:latin typeface="+mn-lt"/>
              <a:ea typeface="+mn-ea"/>
              <a:cs typeface="+mn-cs"/>
            </a:rPr>
            <a:t>定額減税補足補足給付金</a:t>
          </a:r>
          <a:r>
            <a:rPr lang="ja-JP" altLang="ja-JP" sz="1100" b="0" i="0" baseline="0">
              <a:solidFill>
                <a:schemeClr val="dk1"/>
              </a:solidFill>
              <a:effectLst/>
              <a:latin typeface="+mn-lt"/>
              <a:ea typeface="+mn-ea"/>
              <a:cs typeface="+mn-cs"/>
            </a:rPr>
            <a:t>事業の実施</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引き続き長期的な視野を持って財政運営に努める。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30,185
29,858
125.13
21,422,833
20,644,792
628,007
9,942,998
17,335,701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168656</xdr:rowOff>
    </xdr:from>
    <xdr:to>
      <xdr:col>24</xdr:col>
      <xdr:colOff>63500</xdr:colOff>
      <xdr:row>38</xdr:row>
      <xdr:rowOff>46165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12306"/>
          <a:ext cx="8382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46165</xdr:rowOff>
    </xdr:from>
    <xdr:to>
      <xdr:col>19</xdr:col>
      <xdr:colOff>177800</xdr:colOff>
      <xdr:row>38</xdr:row>
      <xdr:rowOff>56642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6126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159893</xdr:rowOff>
    </xdr:from>
    <xdr:to>
      <xdr:col>15</xdr:col>
      <xdr:colOff>50800</xdr:colOff>
      <xdr:row>38</xdr:row>
      <xdr:rowOff>56642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03543"/>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159703</xdr:rowOff>
    </xdr:from>
    <xdr:to>
      <xdr:col>10</xdr:col>
      <xdr:colOff>114300</xdr:colOff>
      <xdr:row>37</xdr:row>
      <xdr:rowOff>159893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335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117856</xdr:rowOff>
    </xdr:from>
    <xdr:to>
      <xdr:col>24</xdr:col>
      <xdr:colOff>114300</xdr:colOff>
      <xdr:row>38</xdr:row>
      <xdr:rowOff>48006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166815</xdr:rowOff>
    </xdr:from>
    <xdr:to>
      <xdr:col>20</xdr:col>
      <xdr:colOff>38100</xdr:colOff>
      <xdr:row>38</xdr:row>
      <xdr:rowOff>96965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88092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5842</xdr:rowOff>
    </xdr:from>
    <xdr:to>
      <xdr:col>15</xdr:col>
      <xdr:colOff>101600</xdr:colOff>
      <xdr:row>38</xdr:row>
      <xdr:rowOff>107442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98569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109093</xdr:rowOff>
    </xdr:from>
    <xdr:to>
      <xdr:col>10</xdr:col>
      <xdr:colOff>165100</xdr:colOff>
      <xdr:row>38</xdr:row>
      <xdr:rowOff>39243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55770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108903</xdr:rowOff>
    </xdr:from>
    <xdr:to>
      <xdr:col>6</xdr:col>
      <xdr:colOff>38100</xdr:colOff>
      <xdr:row>38</xdr:row>
      <xdr:rowOff>39053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55580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8037</xdr:rowOff>
    </xdr:from>
    <xdr:to>
      <xdr:col>24</xdr:col>
      <xdr:colOff>63500</xdr:colOff>
      <xdr:row>58</xdr:row>
      <xdr:rowOff>34083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2137"/>
          <a:ext cx="838200" cy="2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8037</xdr:rowOff>
    </xdr:from>
    <xdr:to>
      <xdr:col>19</xdr:col>
      <xdr:colOff>177800</xdr:colOff>
      <xdr:row>58</xdr:row>
      <xdr:rowOff>8666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2137"/>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8666</xdr:rowOff>
    </xdr:from>
    <xdr:to>
      <xdr:col>15</xdr:col>
      <xdr:colOff>50800</xdr:colOff>
      <xdr:row>58</xdr:row>
      <xdr:rowOff>28728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2766"/>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131150</xdr:rowOff>
    </xdr:from>
    <xdr:to>
      <xdr:col>10</xdr:col>
      <xdr:colOff>114300</xdr:colOff>
      <xdr:row>58</xdr:row>
      <xdr:rowOff>28728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2350"/>
          <a:ext cx="889000" cy="24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154733</xdr:rowOff>
    </xdr:from>
    <xdr:to>
      <xdr:col>24</xdr:col>
      <xdr:colOff>114300</xdr:colOff>
      <xdr:row>58</xdr:row>
      <xdr:rowOff>84883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114110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128687</xdr:rowOff>
    </xdr:from>
    <xdr:to>
      <xdr:col>20</xdr:col>
      <xdr:colOff>38100</xdr:colOff>
      <xdr:row>58</xdr:row>
      <xdr:rowOff>58837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129316</xdr:rowOff>
    </xdr:from>
    <xdr:to>
      <xdr:col>15</xdr:col>
      <xdr:colOff>101600</xdr:colOff>
      <xdr:row>58</xdr:row>
      <xdr:rowOff>59466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75993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149378</xdr:rowOff>
    </xdr:from>
    <xdr:to>
      <xdr:col>10</xdr:col>
      <xdr:colOff>165100</xdr:colOff>
      <xdr:row>58</xdr:row>
      <xdr:rowOff>79528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96055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80350</xdr:rowOff>
    </xdr:from>
    <xdr:to>
      <xdr:col>6</xdr:col>
      <xdr:colOff>38100</xdr:colOff>
      <xdr:row>57</xdr:row>
      <xdr:rowOff>10500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27027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63119</xdr:rowOff>
    </xdr:from>
    <xdr:to>
      <xdr:col>24</xdr:col>
      <xdr:colOff>63500</xdr:colOff>
      <xdr:row>77</xdr:row>
      <xdr:rowOff>123087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64769"/>
          <a:ext cx="838200" cy="5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123087</xdr:rowOff>
    </xdr:from>
    <xdr:to>
      <xdr:col>19</xdr:col>
      <xdr:colOff>177800</xdr:colOff>
      <xdr:row>77</xdr:row>
      <xdr:rowOff>168804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4737"/>
          <a:ext cx="889000" cy="4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139860</xdr:rowOff>
    </xdr:from>
    <xdr:to>
      <xdr:col>15</xdr:col>
      <xdr:colOff>50800</xdr:colOff>
      <xdr:row>77</xdr:row>
      <xdr:rowOff>168804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1510"/>
          <a:ext cx="889000" cy="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139860</xdr:rowOff>
    </xdr:from>
    <xdr:to>
      <xdr:col>10</xdr:col>
      <xdr:colOff>114300</xdr:colOff>
      <xdr:row>78</xdr:row>
      <xdr:rowOff>47332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1510"/>
          <a:ext cx="889000" cy="7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12319</xdr:rowOff>
    </xdr:from>
    <xdr:to>
      <xdr:col>24</xdr:col>
      <xdr:colOff>114300</xdr:colOff>
      <xdr:row>77</xdr:row>
      <xdr:rowOff>113919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162196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72287</xdr:rowOff>
    </xdr:from>
    <xdr:to>
      <xdr:col>20</xdr:col>
      <xdr:colOff>38100</xdr:colOff>
      <xdr:row>78</xdr:row>
      <xdr:rowOff>2437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165014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118004</xdr:rowOff>
    </xdr:from>
    <xdr:to>
      <xdr:col>15</xdr:col>
      <xdr:colOff>101600</xdr:colOff>
      <xdr:row>78</xdr:row>
      <xdr:rowOff>48154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39281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89060</xdr:rowOff>
    </xdr:from>
    <xdr:to>
      <xdr:col>10</xdr:col>
      <xdr:colOff>165100</xdr:colOff>
      <xdr:row>78</xdr:row>
      <xdr:rowOff>19210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10337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167982</xdr:rowOff>
    </xdr:from>
    <xdr:to>
      <xdr:col>6</xdr:col>
      <xdr:colOff>38100</xdr:colOff>
      <xdr:row>78</xdr:row>
      <xdr:rowOff>98132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89259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85573</xdr:rowOff>
    </xdr:from>
    <xdr:to>
      <xdr:col>24</xdr:col>
      <xdr:colOff>63500</xdr:colOff>
      <xdr:row>99</xdr:row>
      <xdr:rowOff>85652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9123"/>
          <a:ext cx="8382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85289</xdr:rowOff>
    </xdr:from>
    <xdr:to>
      <xdr:col>19</xdr:col>
      <xdr:colOff>177800</xdr:colOff>
      <xdr:row>99</xdr:row>
      <xdr:rowOff>85652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8839"/>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85289</xdr:rowOff>
    </xdr:from>
    <xdr:to>
      <xdr:col>15</xdr:col>
      <xdr:colOff>50800</xdr:colOff>
      <xdr:row>99</xdr:row>
      <xdr:rowOff>85407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8839"/>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85407</xdr:rowOff>
    </xdr:from>
    <xdr:to>
      <xdr:col>10</xdr:col>
      <xdr:colOff>114300</xdr:colOff>
      <xdr:row>99</xdr:row>
      <xdr:rowOff>86201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957"/>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34773</xdr:rowOff>
    </xdr:from>
    <xdr:to>
      <xdr:col>24</xdr:col>
      <xdr:colOff>114300</xdr:colOff>
      <xdr:row>99</xdr:row>
      <xdr:rowOff>136373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34852</xdr:rowOff>
    </xdr:from>
    <xdr:to>
      <xdr:col>20</xdr:col>
      <xdr:colOff>38100</xdr:colOff>
      <xdr:row>99</xdr:row>
      <xdr:rowOff>136452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127579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34489</xdr:rowOff>
    </xdr:from>
    <xdr:to>
      <xdr:col>15</xdr:col>
      <xdr:colOff>101600</xdr:colOff>
      <xdr:row>99</xdr:row>
      <xdr:rowOff>136089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127216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34607</xdr:rowOff>
    </xdr:from>
    <xdr:to>
      <xdr:col>10</xdr:col>
      <xdr:colOff>165100</xdr:colOff>
      <xdr:row>99</xdr:row>
      <xdr:rowOff>136207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127334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35401</xdr:rowOff>
    </xdr:from>
    <xdr:to>
      <xdr:col>6</xdr:col>
      <xdr:colOff>38100</xdr:colOff>
      <xdr:row>99</xdr:row>
      <xdr:rowOff>137001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128128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160274</xdr:rowOff>
    </xdr:from>
    <xdr:to>
      <xdr:col>55</xdr:col>
      <xdr:colOff>0</xdr:colOff>
      <xdr:row>38</xdr:row>
      <xdr:rowOff>161580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75374"/>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161580</xdr:rowOff>
    </xdr:from>
    <xdr:to>
      <xdr:col>50</xdr:col>
      <xdr:colOff>114300</xdr:colOff>
      <xdr:row>38</xdr:row>
      <xdr:rowOff>162234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7668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162234</xdr:rowOff>
    </xdr:from>
    <xdr:to>
      <xdr:col>45</xdr:col>
      <xdr:colOff>177800</xdr:colOff>
      <xdr:row>38</xdr:row>
      <xdr:rowOff>163213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7733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163213</xdr:rowOff>
    </xdr:from>
    <xdr:to>
      <xdr:col>41</xdr:col>
      <xdr:colOff>50800</xdr:colOff>
      <xdr:row>38</xdr:row>
      <xdr:rowOff>164519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7831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109474</xdr:rowOff>
    </xdr:from>
    <xdr:to>
      <xdr:col>55</xdr:col>
      <xdr:colOff>50800</xdr:colOff>
      <xdr:row>39</xdr:row>
      <xdr:rowOff>39624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24401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110780</xdr:rowOff>
    </xdr:from>
    <xdr:to>
      <xdr:col>50</xdr:col>
      <xdr:colOff>165100</xdr:colOff>
      <xdr:row>39</xdr:row>
      <xdr:rowOff>40930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32057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1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111434</xdr:rowOff>
    </xdr:from>
    <xdr:to>
      <xdr:col>46</xdr:col>
      <xdr:colOff>38100</xdr:colOff>
      <xdr:row>39</xdr:row>
      <xdr:rowOff>41584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32711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112413</xdr:rowOff>
    </xdr:from>
    <xdr:to>
      <xdr:col>41</xdr:col>
      <xdr:colOff>101600</xdr:colOff>
      <xdr:row>39</xdr:row>
      <xdr:rowOff>42563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33690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113719</xdr:rowOff>
    </xdr:from>
    <xdr:to>
      <xdr:col>36</xdr:col>
      <xdr:colOff>165100</xdr:colOff>
      <xdr:row>39</xdr:row>
      <xdr:rowOff>43869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34996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127165</xdr:rowOff>
    </xdr:from>
    <xdr:to>
      <xdr:col>55</xdr:col>
      <xdr:colOff>0</xdr:colOff>
      <xdr:row>56</xdr:row>
      <xdr:rowOff>165164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28365"/>
          <a:ext cx="838200" cy="3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127165</xdr:rowOff>
    </xdr:from>
    <xdr:to>
      <xdr:col>50</xdr:col>
      <xdr:colOff>114300</xdr:colOff>
      <xdr:row>56</xdr:row>
      <xdr:rowOff>140970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28365"/>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139065</xdr:rowOff>
    </xdr:from>
    <xdr:to>
      <xdr:col>45</xdr:col>
      <xdr:colOff>177800</xdr:colOff>
      <xdr:row>56</xdr:row>
      <xdr:rowOff>140970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402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139065</xdr:rowOff>
    </xdr:from>
    <xdr:to>
      <xdr:col>41</xdr:col>
      <xdr:colOff>50800</xdr:colOff>
      <xdr:row>56</xdr:row>
      <xdr:rowOff>161861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40265"/>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114364</xdr:rowOff>
    </xdr:from>
    <xdr:to>
      <xdr:col>55</xdr:col>
      <xdr:colOff>50800</xdr:colOff>
      <xdr:row>57</xdr:row>
      <xdr:rowOff>44514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92791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76365</xdr:rowOff>
    </xdr:from>
    <xdr:to>
      <xdr:col>50</xdr:col>
      <xdr:colOff>165100</xdr:colOff>
      <xdr:row>57</xdr:row>
      <xdr:rowOff>6515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169092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90170</xdr:rowOff>
    </xdr:from>
    <xdr:to>
      <xdr:col>46</xdr:col>
      <xdr:colOff>38100</xdr:colOff>
      <xdr:row>57</xdr:row>
      <xdr:rowOff>20320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11447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88265</xdr:rowOff>
    </xdr:from>
    <xdr:to>
      <xdr:col>41</xdr:col>
      <xdr:colOff>101600</xdr:colOff>
      <xdr:row>57</xdr:row>
      <xdr:rowOff>18415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9542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111061</xdr:rowOff>
    </xdr:from>
    <xdr:to>
      <xdr:col>36</xdr:col>
      <xdr:colOff>165100</xdr:colOff>
      <xdr:row>57</xdr:row>
      <xdr:rowOff>41211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32338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102868</xdr:rowOff>
    </xdr:from>
    <xdr:to>
      <xdr:col>55</xdr:col>
      <xdr:colOff>0</xdr:colOff>
      <xdr:row>78</xdr:row>
      <xdr:rowOff>115725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5968"/>
          <a:ext cx="83820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68312</xdr:rowOff>
    </xdr:from>
    <xdr:to>
      <xdr:col>50</xdr:col>
      <xdr:colOff>114300</xdr:colOff>
      <xdr:row>78</xdr:row>
      <xdr:rowOff>115725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1412"/>
          <a:ext cx="889000" cy="4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68312</xdr:rowOff>
    </xdr:from>
    <xdr:to>
      <xdr:col>45</xdr:col>
      <xdr:colOff>177800</xdr:colOff>
      <xdr:row>78</xdr:row>
      <xdr:rowOff>110311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1412"/>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70932</xdr:rowOff>
    </xdr:from>
    <xdr:to>
      <xdr:col>41</xdr:col>
      <xdr:colOff>50800</xdr:colOff>
      <xdr:row>78</xdr:row>
      <xdr:rowOff>110311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4032"/>
          <a:ext cx="889000" cy="3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52068</xdr:rowOff>
    </xdr:from>
    <xdr:to>
      <xdr:col>55</xdr:col>
      <xdr:colOff>50800</xdr:colOff>
      <xdr:row>78</xdr:row>
      <xdr:rowOff>153668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138445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64925</xdr:rowOff>
    </xdr:from>
    <xdr:to>
      <xdr:col>50</xdr:col>
      <xdr:colOff>165100</xdr:colOff>
      <xdr:row>78</xdr:row>
      <xdr:rowOff>166525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157652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3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17512</xdr:rowOff>
    </xdr:from>
    <xdr:to>
      <xdr:col>46</xdr:col>
      <xdr:colOff>38100</xdr:colOff>
      <xdr:row>78</xdr:row>
      <xdr:rowOff>119112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110239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59511</xdr:rowOff>
    </xdr:from>
    <xdr:to>
      <xdr:col>41</xdr:col>
      <xdr:colOff>101600</xdr:colOff>
      <xdr:row>78</xdr:row>
      <xdr:rowOff>161111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152238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20132</xdr:rowOff>
    </xdr:from>
    <xdr:to>
      <xdr:col>36</xdr:col>
      <xdr:colOff>165100</xdr:colOff>
      <xdr:row>78</xdr:row>
      <xdr:rowOff>121732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112859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49975</xdr:rowOff>
    </xdr:from>
    <xdr:to>
      <xdr:col>55</xdr:col>
      <xdr:colOff>0</xdr:colOff>
      <xdr:row>96</xdr:row>
      <xdr:rowOff>158719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09175"/>
          <a:ext cx="838200" cy="1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49975</xdr:rowOff>
    </xdr:from>
    <xdr:to>
      <xdr:col>50</xdr:col>
      <xdr:colOff>114300</xdr:colOff>
      <xdr:row>96</xdr:row>
      <xdr:rowOff>151923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09175"/>
          <a:ext cx="889000" cy="10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151923</xdr:rowOff>
    </xdr:from>
    <xdr:to>
      <xdr:col>45</xdr:col>
      <xdr:colOff>177800</xdr:colOff>
      <xdr:row>97</xdr:row>
      <xdr:rowOff>79952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11123"/>
          <a:ext cx="8890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60110</xdr:rowOff>
    </xdr:from>
    <xdr:to>
      <xdr:col>41</xdr:col>
      <xdr:colOff>50800</xdr:colOff>
      <xdr:row>97</xdr:row>
      <xdr:rowOff>79952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90760"/>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107919</xdr:rowOff>
    </xdr:from>
    <xdr:to>
      <xdr:col>55</xdr:col>
      <xdr:colOff>50800</xdr:colOff>
      <xdr:row>97</xdr:row>
      <xdr:rowOff>38069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86346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170625</xdr:rowOff>
    </xdr:from>
    <xdr:to>
      <xdr:col>50</xdr:col>
      <xdr:colOff>165100</xdr:colOff>
      <xdr:row>96</xdr:row>
      <xdr:rowOff>100775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117302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101123</xdr:rowOff>
    </xdr:from>
    <xdr:to>
      <xdr:col>46</xdr:col>
      <xdr:colOff>38100</xdr:colOff>
      <xdr:row>97</xdr:row>
      <xdr:rowOff>31273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22400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5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29152</xdr:rowOff>
    </xdr:from>
    <xdr:to>
      <xdr:col>41</xdr:col>
      <xdr:colOff>101600</xdr:colOff>
      <xdr:row>97</xdr:row>
      <xdr:rowOff>130752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5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121879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9310</xdr:rowOff>
    </xdr:from>
    <xdr:to>
      <xdr:col>36</xdr:col>
      <xdr:colOff>165100</xdr:colOff>
      <xdr:row>97</xdr:row>
      <xdr:rowOff>110910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102037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167118</xdr:rowOff>
    </xdr:from>
    <xdr:to>
      <xdr:col>85</xdr:col>
      <xdr:colOff>127000</xdr:colOff>
      <xdr:row>37</xdr:row>
      <xdr:rowOff>99623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39318"/>
          <a:ext cx="838200" cy="10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99623</xdr:rowOff>
    </xdr:from>
    <xdr:to>
      <xdr:col>81</xdr:col>
      <xdr:colOff>50800</xdr:colOff>
      <xdr:row>37</xdr:row>
      <xdr:rowOff>152745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3273"/>
          <a:ext cx="889000" cy="5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149544</xdr:rowOff>
    </xdr:from>
    <xdr:to>
      <xdr:col>76</xdr:col>
      <xdr:colOff>114300</xdr:colOff>
      <xdr:row>37</xdr:row>
      <xdr:rowOff>152745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319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149544</xdr:rowOff>
    </xdr:from>
    <xdr:to>
      <xdr:col>71</xdr:col>
      <xdr:colOff>177800</xdr:colOff>
      <xdr:row>37</xdr:row>
      <xdr:rowOff>162517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93194"/>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116318</xdr:rowOff>
    </xdr:from>
    <xdr:to>
      <xdr:col>85</xdr:col>
      <xdr:colOff>177800</xdr:colOff>
      <xdr:row>37</xdr:row>
      <xdr:rowOff>46468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139195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48823</xdr:rowOff>
    </xdr:from>
    <xdr:to>
      <xdr:col>81</xdr:col>
      <xdr:colOff>101600</xdr:colOff>
      <xdr:row>37</xdr:row>
      <xdr:rowOff>150423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141550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101945</xdr:rowOff>
    </xdr:from>
    <xdr:to>
      <xdr:col>76</xdr:col>
      <xdr:colOff>165100</xdr:colOff>
      <xdr:row>38</xdr:row>
      <xdr:rowOff>32094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55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23221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98744</xdr:rowOff>
    </xdr:from>
    <xdr:to>
      <xdr:col>72</xdr:col>
      <xdr:colOff>38100</xdr:colOff>
      <xdr:row>38</xdr:row>
      <xdr:rowOff>28894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20021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3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111717</xdr:rowOff>
    </xdr:from>
    <xdr:to>
      <xdr:col>67</xdr:col>
      <xdr:colOff>101600</xdr:colOff>
      <xdr:row>38</xdr:row>
      <xdr:rowOff>41867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32994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58174</xdr:rowOff>
    </xdr:from>
    <xdr:to>
      <xdr:col>85</xdr:col>
      <xdr:colOff>127000</xdr:colOff>
      <xdr:row>56</xdr:row>
      <xdr:rowOff>154612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59374"/>
          <a:ext cx="838200" cy="9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154612</xdr:rowOff>
    </xdr:from>
    <xdr:to>
      <xdr:col>81</xdr:col>
      <xdr:colOff>50800</xdr:colOff>
      <xdr:row>57</xdr:row>
      <xdr:rowOff>13970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55812"/>
          <a:ext cx="889000" cy="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13970</xdr:rowOff>
    </xdr:from>
    <xdr:to>
      <xdr:col>76</xdr:col>
      <xdr:colOff>114300</xdr:colOff>
      <xdr:row>57</xdr:row>
      <xdr:rowOff>112161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86620"/>
          <a:ext cx="889000" cy="9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170676</xdr:rowOff>
    </xdr:from>
    <xdr:to>
      <xdr:col>71</xdr:col>
      <xdr:colOff>177800</xdr:colOff>
      <xdr:row>57</xdr:row>
      <xdr:rowOff>112161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00426"/>
          <a:ext cx="889000" cy="28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7374</xdr:rowOff>
    </xdr:from>
    <xdr:to>
      <xdr:col>85</xdr:col>
      <xdr:colOff>177800</xdr:colOff>
      <xdr:row>56</xdr:row>
      <xdr:rowOff>108974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157251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103812</xdr:rowOff>
    </xdr:from>
    <xdr:to>
      <xdr:col>81</xdr:col>
      <xdr:colOff>101600</xdr:colOff>
      <xdr:row>57</xdr:row>
      <xdr:rowOff>33962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0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25089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9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134620</xdr:rowOff>
    </xdr:from>
    <xdr:to>
      <xdr:col>76</xdr:col>
      <xdr:colOff>165100</xdr:colOff>
      <xdr:row>57</xdr:row>
      <xdr:rowOff>64770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55897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61361</xdr:rowOff>
    </xdr:from>
    <xdr:to>
      <xdr:col>72</xdr:col>
      <xdr:colOff>38100</xdr:colOff>
      <xdr:row>57</xdr:row>
      <xdr:rowOff>162961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154088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2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119876</xdr:rowOff>
    </xdr:from>
    <xdr:to>
      <xdr:col>67</xdr:col>
      <xdr:colOff>101600</xdr:colOff>
      <xdr:row>56</xdr:row>
      <xdr:rowOff>50026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66553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40098</xdr:rowOff>
    </xdr:from>
    <xdr:to>
      <xdr:col>85</xdr:col>
      <xdr:colOff>127000</xdr:colOff>
      <xdr:row>79</xdr:row>
      <xdr:rowOff>43724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84648"/>
          <a:ext cx="8382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31011</xdr:rowOff>
    </xdr:from>
    <xdr:to>
      <xdr:col>81</xdr:col>
      <xdr:colOff>50800</xdr:colOff>
      <xdr:row>79</xdr:row>
      <xdr:rowOff>43724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75561"/>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31011</xdr:rowOff>
    </xdr:from>
    <xdr:to>
      <xdr:col>76</xdr:col>
      <xdr:colOff>114300</xdr:colOff>
      <xdr:row>79</xdr:row>
      <xdr:rowOff>68148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75561"/>
          <a:ext cx="889000" cy="3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68148</xdr:rowOff>
    </xdr:from>
    <xdr:to>
      <xdr:col>71</xdr:col>
      <xdr:colOff>177800</xdr:colOff>
      <xdr:row>79</xdr:row>
      <xdr:rowOff>81051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12698"/>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160748</xdr:rowOff>
    </xdr:from>
    <xdr:to>
      <xdr:col>85</xdr:col>
      <xdr:colOff>177800</xdr:colOff>
      <xdr:row>79</xdr:row>
      <xdr:rowOff>90898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120125</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2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164374</xdr:rowOff>
    </xdr:from>
    <xdr:to>
      <xdr:col>81</xdr:col>
      <xdr:colOff>101600</xdr:colOff>
      <xdr:row>79</xdr:row>
      <xdr:rowOff>94524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111051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1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151661</xdr:rowOff>
    </xdr:from>
    <xdr:to>
      <xdr:col>76</xdr:col>
      <xdr:colOff>165100</xdr:colOff>
      <xdr:row>79</xdr:row>
      <xdr:rowOff>81811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98338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9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17348</xdr:rowOff>
    </xdr:from>
    <xdr:to>
      <xdr:col>72</xdr:col>
      <xdr:colOff>38100</xdr:colOff>
      <xdr:row>79</xdr:row>
      <xdr:rowOff>118948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110075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5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30251</xdr:rowOff>
    </xdr:from>
    <xdr:to>
      <xdr:col>67</xdr:col>
      <xdr:colOff>101600</xdr:colOff>
      <xdr:row>79</xdr:row>
      <xdr:rowOff>131851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122978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152802</xdr:rowOff>
    </xdr:from>
    <xdr:to>
      <xdr:col>85</xdr:col>
      <xdr:colOff>127000</xdr:colOff>
      <xdr:row>97</xdr:row>
      <xdr:rowOff>156843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83452"/>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156843</xdr:rowOff>
    </xdr:from>
    <xdr:to>
      <xdr:col>81</xdr:col>
      <xdr:colOff>50800</xdr:colOff>
      <xdr:row>98</xdr:row>
      <xdr:rowOff>1040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87493"/>
          <a:ext cx="8890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169011</xdr:rowOff>
    </xdr:from>
    <xdr:to>
      <xdr:col>76</xdr:col>
      <xdr:colOff>114300</xdr:colOff>
      <xdr:row>98</xdr:row>
      <xdr:rowOff>1040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99661"/>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169011</xdr:rowOff>
    </xdr:from>
    <xdr:to>
      <xdr:col>71</xdr:col>
      <xdr:colOff>177800</xdr:colOff>
      <xdr:row>98</xdr:row>
      <xdr:rowOff>9341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99661"/>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102002</xdr:rowOff>
    </xdr:from>
    <xdr:to>
      <xdr:col>85</xdr:col>
      <xdr:colOff>177800</xdr:colOff>
      <xdr:row>98</xdr:row>
      <xdr:rowOff>32152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106043</xdr:rowOff>
    </xdr:from>
    <xdr:to>
      <xdr:col>81</xdr:col>
      <xdr:colOff>101600</xdr:colOff>
      <xdr:row>98</xdr:row>
      <xdr:rowOff>36193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3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27320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121690</xdr:rowOff>
    </xdr:from>
    <xdr:to>
      <xdr:col>76</xdr:col>
      <xdr:colOff>165100</xdr:colOff>
      <xdr:row>98</xdr:row>
      <xdr:rowOff>51840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42967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118211</xdr:rowOff>
    </xdr:from>
    <xdr:to>
      <xdr:col>72</xdr:col>
      <xdr:colOff>38100</xdr:colOff>
      <xdr:row>98</xdr:row>
      <xdr:rowOff>48361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39488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129991</xdr:rowOff>
    </xdr:from>
    <xdr:to>
      <xdr:col>67</xdr:col>
      <xdr:colOff>101600</xdr:colOff>
      <xdr:row>98</xdr:row>
      <xdr:rowOff>60141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51268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5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については、</a:t>
          </a:r>
          <a:r>
            <a:rPr kumimoji="0" lang="ja-JP" altLang="en-US" sz="1100" b="0" i="0" baseline="0">
              <a:solidFill>
                <a:schemeClr val="dk1"/>
              </a:solidFill>
              <a:effectLst/>
              <a:latin typeface="+mn-lt"/>
              <a:ea typeface="+mn-ea"/>
              <a:cs typeface="+mn-cs"/>
            </a:rPr>
            <a:t>ふるさと納税推進</a:t>
          </a:r>
          <a:r>
            <a:rPr lang="ja-JP" altLang="ja-JP" sz="1100" b="0" i="0" baseline="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ふるさと寄附金の減による</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の増については、</a:t>
          </a:r>
          <a:r>
            <a:rPr kumimoji="1" lang="ja-JP" altLang="en-US" sz="1100">
              <a:solidFill>
                <a:schemeClr val="dk1"/>
              </a:solidFill>
              <a:effectLst/>
              <a:latin typeface="+mn-lt"/>
              <a:ea typeface="+mn-ea"/>
              <a:cs typeface="+mn-cs"/>
            </a:rPr>
            <a:t>国民スポーツ大会実行委員会負担金の増に</a:t>
          </a:r>
          <a:r>
            <a:rPr kumimoji="1" lang="ja-JP" altLang="ja-JP" sz="1100">
              <a:solidFill>
                <a:schemeClr val="dk1"/>
              </a:solidFill>
              <a:effectLst/>
              <a:latin typeface="+mn-lt"/>
              <a:ea typeface="+mn-ea"/>
              <a:cs typeface="+mn-cs"/>
            </a:rPr>
            <a:t>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消防費の増については</a:t>
          </a:r>
          <a:r>
            <a:rPr kumimoji="1" lang="ja-JP" altLang="en-US" sz="1100">
              <a:solidFill>
                <a:schemeClr val="dk1"/>
              </a:solidFill>
              <a:effectLst/>
              <a:latin typeface="+mn-lt"/>
              <a:ea typeface="+mn-ea"/>
              <a:cs typeface="+mn-cs"/>
            </a:rPr>
            <a:t>、防災行政無線設備更新工事請負費</a:t>
          </a:r>
          <a:r>
            <a:rPr kumimoji="1" lang="ja-JP" altLang="ja-JP" sz="1100">
              <a:solidFill>
                <a:schemeClr val="dk1"/>
              </a:solidFill>
              <a:effectLst/>
              <a:latin typeface="+mn-lt"/>
              <a:ea typeface="+mn-ea"/>
              <a:cs typeface="+mn-cs"/>
            </a:rPr>
            <a:t>の増によるものである。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民主</a:t>
          </a:r>
          <a:r>
            <a:rPr kumimoji="1" lang="ja-JP" altLang="ja-JP" sz="1100">
              <a:solidFill>
                <a:schemeClr val="dk1"/>
              </a:solidFill>
              <a:effectLst/>
              <a:latin typeface="+mn-lt"/>
              <a:ea typeface="+mn-ea"/>
              <a:cs typeface="+mn-cs"/>
            </a:rPr>
            <a:t>費の増については、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の増によるものである。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土木費の減については、本堀団地建替事業建築工事請負費の減</a:t>
          </a:r>
          <a:r>
            <a:rPr kumimoji="1" lang="ja-JP" altLang="ja-JP" sz="1100">
              <a:solidFill>
                <a:schemeClr val="dk1"/>
              </a:solidFill>
              <a:effectLst/>
              <a:latin typeface="+mn-lt"/>
              <a:ea typeface="+mn-ea"/>
              <a:cs typeface="+mn-cs"/>
            </a:rPr>
            <a:t>によるものである。</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佐賀県神埼市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年度については、財政調整基金残高及び標準財政規模比ともに減少した。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実質収支については、前年度と比較して</a:t>
          </a:r>
          <a:r>
            <a:rPr lang="en-US" altLang="ja-JP" sz="1100" b="0" i="0" baseline="0">
              <a:solidFill>
                <a:schemeClr val="dk1"/>
              </a:solidFill>
              <a:effectLst/>
              <a:latin typeface="+mn-lt"/>
              <a:ea typeface="+mn-ea"/>
              <a:cs typeface="+mn-cs"/>
            </a:rPr>
            <a:t>84,926</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し、前年度比</a:t>
          </a:r>
          <a:r>
            <a:rPr lang="en-US" altLang="ja-JP" sz="1100" b="0" i="0" baseline="0">
              <a:solidFill>
                <a:schemeClr val="dk1"/>
              </a:solidFill>
              <a:effectLst/>
              <a:latin typeface="+mn-lt"/>
              <a:ea typeface="+mn-ea"/>
              <a:cs typeface="+mn-cs"/>
            </a:rPr>
            <a:t>0.63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6.32</a:t>
          </a:r>
          <a:r>
            <a:rPr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実質単年度収支は、前年度と比較して</a:t>
          </a:r>
          <a:r>
            <a:rPr lang="en-US" altLang="ja-JP" sz="1100" b="0" i="0" baseline="0">
              <a:solidFill>
                <a:schemeClr val="dk1"/>
              </a:solidFill>
              <a:effectLst/>
              <a:latin typeface="+mn-lt"/>
              <a:ea typeface="+mn-ea"/>
              <a:cs typeface="+mn-cs"/>
            </a:rPr>
            <a:t>151,232</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し、前年度比</a:t>
          </a:r>
          <a:r>
            <a:rPr lang="en-US" altLang="ja-JP" sz="1100" b="0" i="0" baseline="0">
              <a:solidFill>
                <a:schemeClr val="dk1"/>
              </a:solidFill>
              <a:effectLst/>
              <a:latin typeface="+mn-lt"/>
              <a:ea typeface="+mn-ea"/>
              <a:cs typeface="+mn-cs"/>
            </a:rPr>
            <a:t>1.56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0.51</a:t>
          </a:r>
          <a:r>
            <a:rPr lang="ja-JP" altLang="ja-JP" sz="1100" b="0" i="0" baseline="0">
              <a:solidFill>
                <a:schemeClr val="dk1"/>
              </a:solidFill>
              <a:effectLst/>
              <a:latin typeface="+mn-lt"/>
              <a:ea typeface="+mn-ea"/>
              <a:cs typeface="+mn-cs"/>
            </a:rPr>
            <a:t>％となった。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佐賀県神埼市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年度も前年度に引き続き、すべての会計において黒字となっている。</a:t>
          </a:r>
          <a:endParaRPr lang="ja-JP" altLang="ja-JP" sz="1400">
            <a:effectLst/>
          </a:endParaRPr>
        </a:p>
        <a:p>
          <a:r>
            <a:rPr lang="ja-JP" altLang="ja-JP" sz="1100" b="0" i="0" baseline="0">
              <a:solidFill>
                <a:schemeClr val="dk1"/>
              </a:solidFill>
              <a:effectLst/>
              <a:latin typeface="+mn-lt"/>
              <a:ea typeface="+mn-ea"/>
              <a:cs typeface="+mn-cs"/>
            </a:rPr>
            <a:t>今後も、各会計において効率的な事業運営を図り、財政の健全化に努めていく。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21422833</v>
      </c>
      <c r="BO4" s="436"/>
      <c r="BP4" s="436"/>
      <c r="BQ4" s="436"/>
      <c r="BR4" s="436"/>
      <c r="BS4" s="436"/>
      <c r="BT4" s="436"/>
      <c r="BU4" s="437"/>
      <c r="BV4" s="435">
        <v>21265993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6.3</v>
      </c>
      <c r="CU4" s="576"/>
      <c r="CV4" s="576"/>
      <c r="CW4" s="576"/>
      <c r="CX4" s="576"/>
      <c r="CY4" s="576"/>
      <c r="CZ4" s="576"/>
      <c r="DA4" s="577"/>
      <c r="DB4" s="575">
        <v>5.7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20644792</v>
      </c>
      <c r="BO5" s="407"/>
      <c r="BP5" s="407"/>
      <c r="BQ5" s="407"/>
      <c r="BR5" s="407"/>
      <c r="BS5" s="407"/>
      <c r="BT5" s="407"/>
      <c r="BU5" s="408"/>
      <c r="BV5" s="406">
        <v>20613534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94.1</v>
      </c>
      <c r="CU5" s="404"/>
      <c r="CV5" s="404"/>
      <c r="CW5" s="404"/>
      <c r="CX5" s="404"/>
      <c r="CY5" s="404"/>
      <c r="CZ5" s="404"/>
      <c r="DA5" s="405"/>
      <c r="DB5" s="403">
        <v>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778041</v>
      </c>
      <c r="BO6" s="407"/>
      <c r="BP6" s="407"/>
      <c r="BQ6" s="407"/>
      <c r="BR6" s="407"/>
      <c r="BS6" s="407"/>
      <c r="BT6" s="407"/>
      <c r="BU6" s="408"/>
      <c r="BV6" s="406">
        <v>652459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94.4</v>
      </c>
      <c r="CU6" s="550"/>
      <c r="CV6" s="550"/>
      <c r="CW6" s="550"/>
      <c r="CX6" s="550"/>
      <c r="CY6" s="550"/>
      <c r="CZ6" s="550"/>
      <c r="DA6" s="551"/>
      <c r="DB6" s="549">
        <v>94.6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150034</v>
      </c>
      <c r="BO7" s="407"/>
      <c r="BP7" s="407"/>
      <c r="BQ7" s="407"/>
      <c r="BR7" s="407"/>
      <c r="BS7" s="407"/>
      <c r="BT7" s="407"/>
      <c r="BU7" s="408"/>
      <c r="BV7" s="406">
        <v>109378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9942998</v>
      </c>
      <c r="CU7" s="407"/>
      <c r="CV7" s="407"/>
      <c r="CW7" s="407"/>
      <c r="CX7" s="407"/>
      <c r="CY7" s="407"/>
      <c r="CZ7" s="407"/>
      <c r="DA7" s="408"/>
      <c r="DB7" s="406">
        <v>9549002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628007</v>
      </c>
      <c r="BO8" s="407"/>
      <c r="BP8" s="407"/>
      <c r="BQ8" s="407"/>
      <c r="BR8" s="407"/>
      <c r="BS8" s="407"/>
      <c r="BT8" s="407"/>
      <c r="BU8" s="408"/>
      <c r="BV8" s="406">
        <v>543081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0.43</v>
      </c>
      <c r="CU8" s="510"/>
      <c r="CV8" s="510"/>
      <c r="CW8" s="510"/>
      <c r="CX8" s="510"/>
      <c r="CY8" s="510"/>
      <c r="CZ8" s="510"/>
      <c r="DA8" s="511"/>
      <c r="DB8" s="509">
        <v>0.43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31022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84926</v>
      </c>
      <c r="BO9" s="407"/>
      <c r="BP9" s="407"/>
      <c r="BQ9" s="407"/>
      <c r="BR9" s="407"/>
      <c r="BS9" s="407"/>
      <c r="BT9" s="407"/>
      <c r="BU9" s="408"/>
      <c r="BV9" s="406">
        <v>-19607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16.8</v>
      </c>
      <c r="CU9" s="404"/>
      <c r="CV9" s="404"/>
      <c r="CW9" s="404"/>
      <c r="CX9" s="404"/>
      <c r="CY9" s="404"/>
      <c r="CZ9" s="404"/>
      <c r="DA9" s="405"/>
      <c r="DB9" s="403">
        <v>17.5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31842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273773</v>
      </c>
      <c r="BO10" s="407"/>
      <c r="BP10" s="407"/>
      <c r="BQ10" s="407"/>
      <c r="BR10" s="407"/>
      <c r="BS10" s="407"/>
      <c r="BT10" s="407"/>
      <c r="BU10" s="408"/>
      <c r="BV10" s="406">
        <v>282575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30185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307851</v>
      </c>
      <c r="BO12" s="407"/>
      <c r="BP12" s="407"/>
      <c r="BQ12" s="407"/>
      <c r="BR12" s="407"/>
      <c r="BS12" s="407"/>
      <c r="BT12" s="407"/>
      <c r="BU12" s="408"/>
      <c r="BV12" s="406">
        <v>363352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29858</v>
      </c>
      <c r="S13" s="494"/>
      <c r="T13" s="494"/>
      <c r="U13" s="494"/>
      <c r="V13" s="495"/>
      <c r="W13" s="496" t="s">
        <v>131</v>
      </c>
      <c r="X13" s="392"/>
      <c r="Y13" s="392"/>
      <c r="Z13" s="392"/>
      <c r="AA13" s="392"/>
      <c r="AB13" s="393"/>
      <c r="AC13" s="359">
        <v>1198</v>
      </c>
      <c r="AD13" s="360"/>
      <c r="AE13" s="360"/>
      <c r="AF13" s="360"/>
      <c r="AG13" s="361"/>
      <c r="AH13" s="359">
        <v>1430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50848</v>
      </c>
      <c r="BO13" s="407"/>
      <c r="BP13" s="407"/>
      <c r="BQ13" s="407"/>
      <c r="BR13" s="407"/>
      <c r="BS13" s="407"/>
      <c r="BT13" s="407"/>
      <c r="BU13" s="408"/>
      <c r="BV13" s="406">
        <v>-100384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v>
      </c>
      <c r="CU13" s="404"/>
      <c r="CV13" s="404"/>
      <c r="CW13" s="404"/>
      <c r="CX13" s="404"/>
      <c r="CY13" s="404"/>
      <c r="CZ13" s="404"/>
      <c r="DA13" s="405"/>
      <c r="DB13" s="403">
        <v>9.3000000000000007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30438</v>
      </c>
      <c r="S14" s="494"/>
      <c r="T14" s="494"/>
      <c r="U14" s="494"/>
      <c r="V14" s="495"/>
      <c r="W14" s="497"/>
      <c r="X14" s="395"/>
      <c r="Y14" s="395"/>
      <c r="Z14" s="395"/>
      <c r="AA14" s="395"/>
      <c r="AB14" s="396"/>
      <c r="AC14" s="486">
        <v>8.1999999999999993</v>
      </c>
      <c r="AD14" s="487"/>
      <c r="AE14" s="487"/>
      <c r="AF14" s="487"/>
      <c r="AG14" s="488"/>
      <c r="AH14" s="486">
        <v>9.3000000000000007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36.700000000000003</v>
      </c>
      <c r="CU14" s="504"/>
      <c r="CV14" s="504"/>
      <c r="CW14" s="504"/>
      <c r="CX14" s="504"/>
      <c r="CY14" s="504"/>
      <c r="CZ14" s="504"/>
      <c r="DA14" s="505"/>
      <c r="DB14" s="503">
        <v>37.1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30183</v>
      </c>
      <c r="S15" s="494"/>
      <c r="T15" s="494"/>
      <c r="U15" s="494"/>
      <c r="V15" s="495"/>
      <c r="W15" s="496" t="s">
        <v>137</v>
      </c>
      <c r="X15" s="392"/>
      <c r="Y15" s="392"/>
      <c r="Z15" s="392"/>
      <c r="AA15" s="392"/>
      <c r="AB15" s="393"/>
      <c r="AC15" s="359">
        <v>4047</v>
      </c>
      <c r="AD15" s="360"/>
      <c r="AE15" s="360"/>
      <c r="AF15" s="360"/>
      <c r="AG15" s="361"/>
      <c r="AH15" s="359">
        <v>4224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3831692</v>
      </c>
      <c r="BO15" s="436"/>
      <c r="BP15" s="436"/>
      <c r="BQ15" s="436"/>
      <c r="BR15" s="436"/>
      <c r="BS15" s="436"/>
      <c r="BT15" s="436"/>
      <c r="BU15" s="437"/>
      <c r="BV15" s="435">
        <v>3666870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27.6</v>
      </c>
      <c r="AD16" s="487"/>
      <c r="AE16" s="487"/>
      <c r="AF16" s="487"/>
      <c r="AG16" s="488"/>
      <c r="AH16" s="486">
        <v>27.4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8956191</v>
      </c>
      <c r="BO16" s="407"/>
      <c r="BP16" s="407"/>
      <c r="BQ16" s="407"/>
      <c r="BR16" s="407"/>
      <c r="BS16" s="407"/>
      <c r="BT16" s="407"/>
      <c r="BU16" s="408"/>
      <c r="BV16" s="406">
        <v>8580752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9419</v>
      </c>
      <c r="AD17" s="360"/>
      <c r="AE17" s="360"/>
      <c r="AF17" s="360"/>
      <c r="AG17" s="361"/>
      <c r="AH17" s="359">
        <v>9788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4786372</v>
      </c>
      <c r="BO17" s="407"/>
      <c r="BP17" s="407"/>
      <c r="BQ17" s="407"/>
      <c r="BR17" s="407"/>
      <c r="BS17" s="407"/>
      <c r="BT17" s="407"/>
      <c r="BU17" s="408"/>
      <c r="BV17" s="406">
        <v>4573939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125.13</v>
      </c>
      <c r="M18" s="459"/>
      <c r="N18" s="459"/>
      <c r="O18" s="459"/>
      <c r="P18" s="459"/>
      <c r="Q18" s="459"/>
      <c r="R18" s="460"/>
      <c r="S18" s="460"/>
      <c r="T18" s="460"/>
      <c r="U18" s="460"/>
      <c r="V18" s="461"/>
      <c r="W18" s="477"/>
      <c r="X18" s="478"/>
      <c r="Y18" s="478"/>
      <c r="Z18" s="478"/>
      <c r="AA18" s="478"/>
      <c r="AB18" s="502"/>
      <c r="AC18" s="376">
        <v>64.2</v>
      </c>
      <c r="AD18" s="377"/>
      <c r="AE18" s="377"/>
      <c r="AF18" s="377"/>
      <c r="AG18" s="462"/>
      <c r="AH18" s="376">
        <v>63.4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9479194</v>
      </c>
      <c r="BO18" s="407"/>
      <c r="BP18" s="407"/>
      <c r="BQ18" s="407"/>
      <c r="BR18" s="407"/>
      <c r="BS18" s="407"/>
      <c r="BT18" s="407"/>
      <c r="BU18" s="408"/>
      <c r="BV18" s="406">
        <v>9058444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248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12412354</v>
      </c>
      <c r="BO19" s="407"/>
      <c r="BP19" s="407"/>
      <c r="BQ19" s="407"/>
      <c r="BR19" s="407"/>
      <c r="BS19" s="407"/>
      <c r="BT19" s="407"/>
      <c r="BU19" s="408"/>
      <c r="BV19" s="406">
        <v>11708831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11452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17335701</v>
      </c>
      <c r="BO22" s="436"/>
      <c r="BP22" s="436"/>
      <c r="BQ22" s="436"/>
      <c r="BR22" s="436"/>
      <c r="BS22" s="436"/>
      <c r="BT22" s="436"/>
      <c r="BU22" s="437"/>
      <c r="BV22" s="435">
        <v>18205534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8846001</v>
      </c>
      <c r="BO23" s="407"/>
      <c r="BP23" s="407"/>
      <c r="BQ23" s="407"/>
      <c r="BR23" s="407"/>
      <c r="BS23" s="407"/>
      <c r="BT23" s="407"/>
      <c r="BU23" s="408"/>
      <c r="BV23" s="406">
        <v>9287879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8290</v>
      </c>
      <c r="R24" s="360"/>
      <c r="S24" s="360"/>
      <c r="T24" s="360"/>
      <c r="U24" s="360"/>
      <c r="V24" s="361"/>
      <c r="W24" s="449"/>
      <c r="X24" s="386"/>
      <c r="Y24" s="387"/>
      <c r="Z24" s="362" t="s">
        <v>162</v>
      </c>
      <c r="AA24" s="363"/>
      <c r="AB24" s="363"/>
      <c r="AC24" s="363"/>
      <c r="AD24" s="363"/>
      <c r="AE24" s="363"/>
      <c r="AF24" s="363"/>
      <c r="AG24" s="364"/>
      <c r="AH24" s="359">
        <v>265</v>
      </c>
      <c r="AI24" s="360"/>
      <c r="AJ24" s="360"/>
      <c r="AK24" s="360"/>
      <c r="AL24" s="361"/>
      <c r="AM24" s="359">
        <v>767705</v>
      </c>
      <c r="AN24" s="360"/>
      <c r="AO24" s="360"/>
      <c r="AP24" s="360"/>
      <c r="AQ24" s="360"/>
      <c r="AR24" s="361"/>
      <c r="AS24" s="359">
        <v>2897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12859112</v>
      </c>
      <c r="BO24" s="407"/>
      <c r="BP24" s="407"/>
      <c r="BQ24" s="407"/>
      <c r="BR24" s="407"/>
      <c r="BS24" s="407"/>
      <c r="BT24" s="407"/>
      <c r="BU24" s="408"/>
      <c r="BV24" s="406">
        <v>13274395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3153588</v>
      </c>
      <c r="BO25" s="436"/>
      <c r="BP25" s="436"/>
      <c r="BQ25" s="436"/>
      <c r="BR25" s="436"/>
      <c r="BS25" s="436"/>
      <c r="BT25" s="436"/>
      <c r="BU25" s="437"/>
      <c r="BV25" s="435">
        <v>4643386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5700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4000</v>
      </c>
      <c r="R27" s="360"/>
      <c r="S27" s="360"/>
      <c r="T27" s="360"/>
      <c r="U27" s="360"/>
      <c r="V27" s="361"/>
      <c r="W27" s="449"/>
      <c r="X27" s="386"/>
      <c r="Y27" s="387"/>
      <c r="Z27" s="362" t="s">
        <v>172</v>
      </c>
      <c r="AA27" s="363"/>
      <c r="AB27" s="363"/>
      <c r="AC27" s="363"/>
      <c r="AD27" s="363"/>
      <c r="AE27" s="363"/>
      <c r="AF27" s="363"/>
      <c r="AG27" s="364"/>
      <c r="AH27" s="359">
        <v>3</v>
      </c>
      <c r="AI27" s="360"/>
      <c r="AJ27" s="360"/>
      <c r="AK27" s="360"/>
      <c r="AL27" s="361"/>
      <c r="AM27" s="359">
        <v>12081</v>
      </c>
      <c r="AN27" s="360"/>
      <c r="AO27" s="360"/>
      <c r="AP27" s="360"/>
      <c r="AQ27" s="360"/>
      <c r="AR27" s="361"/>
      <c r="AS27" s="359">
        <v>4027</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488390</v>
      </c>
      <c r="BO27" s="441"/>
      <c r="BP27" s="441"/>
      <c r="BQ27" s="441"/>
      <c r="BR27" s="441"/>
      <c r="BS27" s="441"/>
      <c r="BT27" s="441"/>
      <c r="BU27" s="442"/>
      <c r="BV27" s="440">
        <v>488174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3320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2197631</v>
      </c>
      <c r="BO28" s="436"/>
      <c r="BP28" s="436"/>
      <c r="BQ28" s="436"/>
      <c r="BR28" s="436"/>
      <c r="BS28" s="436"/>
      <c r="BT28" s="436"/>
      <c r="BU28" s="437"/>
      <c r="BV28" s="435">
        <v>2231709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16</v>
      </c>
      <c r="M29" s="360"/>
      <c r="N29" s="360"/>
      <c r="O29" s="360"/>
      <c r="P29" s="361"/>
      <c r="Q29" s="359">
        <v>3100</v>
      </c>
      <c r="R29" s="360"/>
      <c r="S29" s="360"/>
      <c r="T29" s="360"/>
      <c r="U29" s="360"/>
      <c r="V29" s="361"/>
      <c r="W29" s="450"/>
      <c r="X29" s="451"/>
      <c r="Y29" s="452"/>
      <c r="Z29" s="362" t="s">
        <v>178</v>
      </c>
      <c r="AA29" s="363"/>
      <c r="AB29" s="363"/>
      <c r="AC29" s="363"/>
      <c r="AD29" s="363"/>
      <c r="AE29" s="363"/>
      <c r="AF29" s="363"/>
      <c r="AG29" s="364"/>
      <c r="AH29" s="359">
        <v>268</v>
      </c>
      <c r="AI29" s="360"/>
      <c r="AJ29" s="360"/>
      <c r="AK29" s="360"/>
      <c r="AL29" s="361"/>
      <c r="AM29" s="359">
        <v>779786</v>
      </c>
      <c r="AN29" s="360"/>
      <c r="AO29" s="360"/>
      <c r="AP29" s="360"/>
      <c r="AQ29" s="360"/>
      <c r="AR29" s="361"/>
      <c r="AS29" s="359">
        <v>2910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329969</v>
      </c>
      <c r="BO29" s="407"/>
      <c r="BP29" s="407"/>
      <c r="BQ29" s="407"/>
      <c r="BR29" s="407"/>
      <c r="BS29" s="407"/>
      <c r="BT29" s="407"/>
      <c r="BU29" s="408"/>
      <c r="BV29" s="406">
        <v>426970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5886990</v>
      </c>
      <c r="BO30" s="441"/>
      <c r="BP30" s="441"/>
      <c r="BQ30" s="441"/>
      <c r="BR30" s="441"/>
      <c r="BS30" s="441"/>
      <c r="BT30" s="441"/>
      <c r="BU30" s="442"/>
      <c r="BV30" s="440">
        <v>5740341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神埼市国民健康保険事業特別会計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神埼市下水道事業会計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脊振共同塵芥処理組合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神埼地区土地開発公社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簡易水道特別会計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神埼市国民健康保険診療所特別会計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佐賀中部広域連合（一般会計）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神埼市後期高齢者医療特別会計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佐賀中部広域連合（特別会計）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三神地区環境事務組合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佐賀県後期高齢者医療広域連合（一般会計）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佐賀県後期高齢者医療広域連合（特別会計）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佐賀県市町総合事務組合（一般会計）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佐賀県市町総合事務組合（特別会計）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神埼市・吉野ヶ里町葬祭組合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佐賀県東部環境施設組合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teMPRsH2WTWWE9N1wn/l4DaK74nFbzLCtSh7XxC7rfZD0r8ap4+qKSOJnhUVMf6Og46f8/PbSdDHCmfkbGZA4g==" saltValue="5aHV509zCyifofZk/dbG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3.78</v>
      </c>
      <c r="G34" s="33">
        <v>4.97</v>
      </c>
      <c r="H34" s="33">
        <v>6.57</v>
      </c>
      <c r="I34" s="33">
        <v>7.8</v>
      </c>
      <c r="J34" s="34">
        <v>8.65</v>
      </c>
      <c r="K34" s="22"/>
      <c r="L34" s="22"/>
      <c r="M34" s="22"/>
      <c r="N34" s="22"/>
      <c r="O34" s="22"/>
      <c r="P34" s="22"/>
    </row>
    <row r="35" spans="1:16" ht="39" customHeight="1" x14ac:dyDescent="0.2">
      <c r="A35" s="22"/>
      <c r="B35" s="35"/>
      <c r="C35" s="1132" t="s">
        <v>533</v>
      </c>
      <c r="D35" s="1132"/>
      <c r="E35" s="1133"/>
      <c r="F35" s="36">
        <v>3.53</v>
      </c>
      <c r="G35" s="37">
        <v>8.7100000000000009</v>
      </c>
      <c r="H35" s="37">
        <v>6.05</v>
      </c>
      <c r="I35" s="37">
        <v>5.68</v>
      </c>
      <c r="J35" s="38">
        <v>6.31</v>
      </c>
      <c r="K35" s="22"/>
      <c r="L35" s="22"/>
      <c r="M35" s="22"/>
      <c r="N35" s="22"/>
      <c r="O35" s="22"/>
      <c r="P35" s="22"/>
    </row>
    <row r="36" spans="1:16" ht="39" customHeight="1" x14ac:dyDescent="0.2">
      <c r="A36" s="22"/>
      <c r="B36" s="35"/>
      <c r="C36" s="1132" t="s">
        <v>534</v>
      </c>
      <c r="D36" s="1132"/>
      <c r="E36" s="1133"/>
      <c r="F36" s="36">
        <v>2.7</v>
      </c>
      <c r="G36" s="37">
        <v>0.44</v>
      </c>
      <c r="H36" s="37">
        <v>0.37</v>
      </c>
      <c r="I36" s="37">
        <v>1.33</v>
      </c>
      <c r="J36" s="38">
        <v>0.27</v>
      </c>
      <c r="K36" s="22"/>
      <c r="L36" s="22"/>
      <c r="M36" s="22"/>
      <c r="N36" s="22"/>
      <c r="O36" s="22"/>
      <c r="P36" s="22"/>
    </row>
    <row r="37" spans="1:16" ht="39" customHeight="1" x14ac:dyDescent="0.2">
      <c r="A37" s="22"/>
      <c r="B37" s="35"/>
      <c r="C37" s="1132" t="s">
        <v>535</v>
      </c>
      <c r="D37" s="1132"/>
      <c r="E37" s="1133"/>
      <c r="F37" s="36">
        <v>0.11</v>
      </c>
      <c r="G37" s="37">
        <v>0.12</v>
      </c>
      <c r="H37" s="37">
        <v>0.14000000000000001</v>
      </c>
      <c r="I37" s="37">
        <v>0.14000000000000001</v>
      </c>
      <c r="J37" s="38">
        <v>0.15</v>
      </c>
      <c r="K37" s="22"/>
      <c r="L37" s="22"/>
      <c r="M37" s="22"/>
      <c r="N37" s="22"/>
      <c r="O37" s="22"/>
      <c r="P37" s="22"/>
    </row>
    <row r="38" spans="1:16" ht="39" customHeight="1" x14ac:dyDescent="0.2">
      <c r="A38" s="22"/>
      <c r="B38" s="35"/>
      <c r="C38" s="1132" t="s">
        <v>536</v>
      </c>
      <c r="D38" s="1132"/>
      <c r="E38" s="1133"/>
      <c r="F38" s="36">
        <v>0.05</v>
      </c>
      <c r="G38" s="37">
        <v>0.02</v>
      </c>
      <c r="H38" s="37">
        <v>0.11</v>
      </c>
      <c r="I38" s="37">
        <v>0.04</v>
      </c>
      <c r="J38" s="38">
        <v>0.02</v>
      </c>
      <c r="K38" s="22"/>
      <c r="L38" s="22"/>
      <c r="M38" s="22"/>
      <c r="N38" s="22"/>
      <c r="O38" s="22"/>
      <c r="P38" s="22"/>
    </row>
    <row r="39" spans="1:16" ht="39" customHeight="1" x14ac:dyDescent="0.2">
      <c r="A39" s="22"/>
      <c r="B39" s="35"/>
      <c r="C39" s="1132" t="s">
        <v>537</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BqrRhedpWP7O5X8IQKWjGExjwC5zRzqmBCjOKgkNIggk2VHaU38o7RLuU7OQRdYr16xv4dHbzonzWQ10mgVsQ==" saltValue="iqZwUC1Sa2XolLxyUHsv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1815</v>
      </c>
      <c r="L45" s="58">
        <v>1953</v>
      </c>
      <c r="M45" s="58">
        <v>1890</v>
      </c>
      <c r="N45" s="58">
        <v>2087</v>
      </c>
      <c r="O45" s="59">
        <v>2123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269</v>
      </c>
      <c r="L48" s="62">
        <v>279</v>
      </c>
      <c r="M48" s="62">
        <v>287</v>
      </c>
      <c r="N48" s="62">
        <v>313</v>
      </c>
      <c r="O48" s="63">
        <v>342</v>
      </c>
      <c r="P48" s="46"/>
      <c r="Q48" s="46"/>
      <c r="R48" s="46"/>
      <c r="S48" s="46"/>
      <c r="T48" s="46"/>
      <c r="U48" s="46"/>
    </row>
    <row r="49" spans="1:21" ht="30.75" customHeight="1" x14ac:dyDescent="0.2">
      <c r="A49" s="46"/>
      <c r="B49" s="1163"/>
      <c r="C49" s="1164"/>
      <c r="D49" s="60"/>
      <c r="E49" s="1140" t="s">
        <v>14</v>
      </c>
      <c r="F49" s="1140"/>
      <c r="G49" s="1140"/>
      <c r="H49" s="1140"/>
      <c r="I49" s="1140"/>
      <c r="J49" s="1141"/>
      <c r="K49" s="61">
        <v>89</v>
      </c>
      <c r="L49" s="62">
        <v>93</v>
      </c>
      <c r="M49" s="62">
        <v>79</v>
      </c>
      <c r="N49" s="62">
        <v>60</v>
      </c>
      <c r="O49" s="63">
        <v>61</v>
      </c>
      <c r="P49" s="46"/>
      <c r="Q49" s="46"/>
      <c r="R49" s="46"/>
      <c r="S49" s="46"/>
      <c r="T49" s="46"/>
      <c r="U49" s="46"/>
    </row>
    <row r="50" spans="1:21" ht="30.75" customHeight="1" x14ac:dyDescent="0.2">
      <c r="A50" s="46"/>
      <c r="B50" s="1163"/>
      <c r="C50" s="1164"/>
      <c r="D50" s="60"/>
      <c r="E50" s="1140" t="s">
        <v>15</v>
      </c>
      <c r="F50" s="1140"/>
      <c r="G50" s="1140"/>
      <c r="H50" s="1140"/>
      <c r="I50" s="1140"/>
      <c r="J50" s="1141"/>
      <c r="K50" s="61">
        <v>100</v>
      </c>
      <c r="L50" s="62">
        <v>74</v>
      </c>
      <c r="M50" s="62">
        <v>55</v>
      </c>
      <c r="N50" s="62">
        <v>25</v>
      </c>
      <c r="O50" s="63">
        <v>17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1637</v>
      </c>
      <c r="L52" s="62">
        <v>1693</v>
      </c>
      <c r="M52" s="62">
        <v>1600</v>
      </c>
      <c r="N52" s="62">
        <v>1718</v>
      </c>
      <c r="O52" s="63">
        <v>1731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636</v>
      </c>
      <c r="L53" s="67">
        <v>706</v>
      </c>
      <c r="M53" s="67">
        <v>711</v>
      </c>
      <c r="N53" s="67">
        <v>767</v>
      </c>
      <c r="O53" s="68">
        <v>812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4FBqkGlx5RUHVMgUy2D4557qWJUKzWumCUgMHuh69MoT3AMtQ9CK+55FkV1xqOqEi6s38fiHAD4BxwdvW0E2g==" saltValue="PV2PxoluQyaJvOdCGs0H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20880</v>
      </c>
      <c r="J41" s="331">
        <v>19829</v>
      </c>
      <c r="K41" s="331">
        <v>18872</v>
      </c>
      <c r="L41" s="331">
        <v>18313</v>
      </c>
      <c r="M41" s="332">
        <v>17421</v>
      </c>
    </row>
    <row r="42" spans="2:13" ht="27.75" customHeight="1" x14ac:dyDescent="0.2">
      <c r="B42" s="1171"/>
      <c r="C42" s="1172"/>
      <c r="D42" s="104"/>
      <c r="E42" s="1175" t="s">
        <v>32</v>
      </c>
      <c r="F42" s="1175"/>
      <c r="G42" s="1175"/>
      <c r="H42" s="1176"/>
      <c r="I42" s="333">
        <v>189</v>
      </c>
      <c r="J42" s="334">
        <v>118</v>
      </c>
      <c r="K42" s="334">
        <v>64</v>
      </c>
      <c r="L42" s="334">
        <v>39</v>
      </c>
      <c r="M42" s="335">
        <v>22</v>
      </c>
    </row>
    <row r="43" spans="2:13" ht="27.75" customHeight="1" x14ac:dyDescent="0.2">
      <c r="B43" s="1171"/>
      <c r="C43" s="1172"/>
      <c r="D43" s="104"/>
      <c r="E43" s="1175" t="s">
        <v>33</v>
      </c>
      <c r="F43" s="1175"/>
      <c r="G43" s="1175"/>
      <c r="H43" s="1176"/>
      <c r="I43" s="333">
        <v>5838</v>
      </c>
      <c r="J43" s="334">
        <v>6414</v>
      </c>
      <c r="K43" s="334">
        <v>6800</v>
      </c>
      <c r="L43" s="334">
        <v>7144</v>
      </c>
      <c r="M43" s="335">
        <v>7078</v>
      </c>
    </row>
    <row r="44" spans="2:13" ht="27.75" customHeight="1" x14ac:dyDescent="0.2">
      <c r="B44" s="1171"/>
      <c r="C44" s="1172"/>
      <c r="D44" s="104"/>
      <c r="E44" s="1175" t="s">
        <v>34</v>
      </c>
      <c r="F44" s="1175"/>
      <c r="G44" s="1175"/>
      <c r="H44" s="1176"/>
      <c r="I44" s="333">
        <v>510</v>
      </c>
      <c r="J44" s="334">
        <v>447</v>
      </c>
      <c r="K44" s="334">
        <v>360</v>
      </c>
      <c r="L44" s="334">
        <v>599</v>
      </c>
      <c r="M44" s="335">
        <v>865</v>
      </c>
    </row>
    <row r="45" spans="2:13" ht="27.75" customHeight="1" x14ac:dyDescent="0.2">
      <c r="B45" s="1171"/>
      <c r="C45" s="1172"/>
      <c r="D45" s="104"/>
      <c r="E45" s="1175" t="s">
        <v>35</v>
      </c>
      <c r="F45" s="1175"/>
      <c r="G45" s="1175"/>
      <c r="H45" s="1176"/>
      <c r="I45" s="333">
        <v>1819</v>
      </c>
      <c r="J45" s="334">
        <v>1809</v>
      </c>
      <c r="K45" s="334">
        <v>1627</v>
      </c>
      <c r="L45" s="334">
        <v>1541</v>
      </c>
      <c r="M45" s="335">
        <v>1458</v>
      </c>
    </row>
    <row r="46" spans="2:13" ht="27.75" customHeight="1" x14ac:dyDescent="0.2">
      <c r="B46" s="1171"/>
      <c r="C46" s="1172"/>
      <c r="D46" s="105"/>
      <c r="E46" s="1175" t="s">
        <v>36</v>
      </c>
      <c r="F46" s="1175"/>
      <c r="G46" s="1175"/>
      <c r="H46" s="1176"/>
      <c r="I46" s="333" t="s">
        <v>486</v>
      </c>
      <c r="J46" s="334" t="s">
        <v>486</v>
      </c>
      <c r="K46" s="334" t="s">
        <v>486</v>
      </c>
      <c r="L46" s="334">
        <v>844</v>
      </c>
      <c r="M46" s="335">
        <v>1005</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5055</v>
      </c>
      <c r="J50" s="334">
        <v>5619</v>
      </c>
      <c r="K50" s="334">
        <v>6129</v>
      </c>
      <c r="L50" s="334">
        <v>6461</v>
      </c>
      <c r="M50" s="335">
        <v>6422</v>
      </c>
    </row>
    <row r="51" spans="2:13" ht="27.75" customHeight="1" x14ac:dyDescent="0.2">
      <c r="B51" s="1171"/>
      <c r="C51" s="1172"/>
      <c r="D51" s="104"/>
      <c r="E51" s="1175" t="s">
        <v>42</v>
      </c>
      <c r="F51" s="1175"/>
      <c r="G51" s="1175"/>
      <c r="H51" s="1176"/>
      <c r="I51" s="333">
        <v>18</v>
      </c>
      <c r="J51" s="334">
        <v>10</v>
      </c>
      <c r="K51" s="334">
        <v>208</v>
      </c>
      <c r="L51" s="334">
        <v>619</v>
      </c>
      <c r="M51" s="335">
        <v>720</v>
      </c>
    </row>
    <row r="52" spans="2:13" ht="27.75" customHeight="1" x14ac:dyDescent="0.2">
      <c r="B52" s="1173"/>
      <c r="C52" s="1174"/>
      <c r="D52" s="104"/>
      <c r="E52" s="1175" t="s">
        <v>43</v>
      </c>
      <c r="F52" s="1175"/>
      <c r="G52" s="1175"/>
      <c r="H52" s="1176"/>
      <c r="I52" s="333">
        <v>19772</v>
      </c>
      <c r="J52" s="334">
        <v>18988</v>
      </c>
      <c r="K52" s="334">
        <v>18536</v>
      </c>
      <c r="L52" s="334">
        <v>18487</v>
      </c>
      <c r="M52" s="335">
        <v>17688</v>
      </c>
    </row>
    <row r="53" spans="2:13" ht="27.75" customHeight="1" thickBot="1" x14ac:dyDescent="0.25">
      <c r="B53" s="1177" t="s">
        <v>19</v>
      </c>
      <c r="C53" s="1178"/>
      <c r="D53" s="108"/>
      <c r="E53" s="1179" t="s">
        <v>44</v>
      </c>
      <c r="F53" s="1179"/>
      <c r="G53" s="1179"/>
      <c r="H53" s="1180"/>
      <c r="I53" s="336">
        <v>4391</v>
      </c>
      <c r="J53" s="337">
        <v>4001</v>
      </c>
      <c r="K53" s="337">
        <v>2849</v>
      </c>
      <c r="L53" s="337">
        <v>2913</v>
      </c>
      <c r="M53" s="338">
        <v>3020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RwkDZW9D8togliOmiwKdjaY4eWeR41XNVxtJV2ZHtuLANx9XXXs35/mTHa02p3f/yixEzFXNKitpVXz6NZHg==" saltValue="aYzuo7a9T1lNOuwUC71Y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2312</v>
      </c>
      <c r="G55" s="339">
        <v>2232</v>
      </c>
      <c r="H55" s="340">
        <v>2198</v>
      </c>
    </row>
    <row r="56" spans="2:8" ht="52.5" customHeight="1" x14ac:dyDescent="0.2">
      <c r="B56" s="120"/>
      <c r="C56" s="1198" t="s">
        <v>47</v>
      </c>
      <c r="D56" s="1198"/>
      <c r="E56" s="1199"/>
      <c r="F56" s="341">
        <v>386</v>
      </c>
      <c r="G56" s="341">
        <v>427</v>
      </c>
      <c r="H56" s="342">
        <v>330</v>
      </c>
    </row>
    <row r="57" spans="2:8" ht="53.25" customHeight="1" x14ac:dyDescent="0.2">
      <c r="B57" s="120"/>
      <c r="C57" s="1200" t="s">
        <v>48</v>
      </c>
      <c r="D57" s="1200"/>
      <c r="E57" s="1201"/>
      <c r="F57" s="343">
        <v>5207</v>
      </c>
      <c r="G57" s="343">
        <v>5740</v>
      </c>
      <c r="H57" s="344">
        <v>5887</v>
      </c>
    </row>
    <row r="58" spans="2:8" ht="45.75" customHeight="1" x14ac:dyDescent="0.2">
      <c r="B58" s="121"/>
      <c r="C58" s="1188" t="s">
        <v>558</v>
      </c>
      <c r="D58" s="1189"/>
      <c r="E58" s="1190"/>
      <c r="F58" s="345">
        <v>2147</v>
      </c>
      <c r="G58" s="345">
        <v>2656</v>
      </c>
      <c r="H58" s="346">
        <v>2813</v>
      </c>
    </row>
    <row r="59" spans="2:8" ht="45.75" customHeight="1" x14ac:dyDescent="0.2">
      <c r="B59" s="121"/>
      <c r="C59" s="1188" t="s">
        <v>559</v>
      </c>
      <c r="D59" s="1189"/>
      <c r="E59" s="1190"/>
      <c r="F59" s="345">
        <v>1839</v>
      </c>
      <c r="G59" s="345">
        <v>1839</v>
      </c>
      <c r="H59" s="346">
        <v>1839</v>
      </c>
    </row>
    <row r="60" spans="2:8" ht="45.75" customHeight="1" x14ac:dyDescent="0.2">
      <c r="B60" s="121"/>
      <c r="C60" s="1188" t="s">
        <v>560</v>
      </c>
      <c r="D60" s="1189"/>
      <c r="E60" s="1190"/>
      <c r="F60" s="345">
        <v>519</v>
      </c>
      <c r="G60" s="345">
        <v>519</v>
      </c>
      <c r="H60" s="346">
        <v>519</v>
      </c>
    </row>
    <row r="61" spans="2:8" ht="45.75" customHeight="1" x14ac:dyDescent="0.2">
      <c r="B61" s="121"/>
      <c r="C61" s="1188" t="s">
        <v>561</v>
      </c>
      <c r="D61" s="1189"/>
      <c r="E61" s="1190"/>
      <c r="F61" s="345">
        <v>274</v>
      </c>
      <c r="G61" s="345">
        <v>305</v>
      </c>
      <c r="H61" s="346">
        <v>335</v>
      </c>
    </row>
    <row r="62" spans="2:8" ht="45.75" customHeight="1" thickBot="1" x14ac:dyDescent="0.25">
      <c r="B62" s="122"/>
      <c r="C62" s="1191" t="s">
        <v>562</v>
      </c>
      <c r="D62" s="1192"/>
      <c r="E62" s="1193"/>
      <c r="F62" s="347">
        <v>296</v>
      </c>
      <c r="G62" s="347">
        <v>248</v>
      </c>
      <c r="H62" s="348">
        <v>210</v>
      </c>
    </row>
    <row r="63" spans="2:8" ht="52.5" customHeight="1" thickBot="1" x14ac:dyDescent="0.25">
      <c r="B63" s="123"/>
      <c r="C63" s="1194" t="s">
        <v>49</v>
      </c>
      <c r="D63" s="1194"/>
      <c r="E63" s="1195"/>
      <c r="F63" s="349">
        <v>7906</v>
      </c>
      <c r="G63" s="349">
        <v>8399</v>
      </c>
      <c r="H63" s="350">
        <v>8415</v>
      </c>
    </row>
    <row r="64" spans="2:8" ht="13.2" x14ac:dyDescent="0.2"/>
  </sheetData>
  <sheetProtection algorithmName="SHA-512" hashValue="H9zB1F1jztSsF2E92sbMFE5aptON7+SsvsTu8GP5p3DonYVaSSDBMAhVugXOE+DOlrgO627G+gntXNH1mE4yRg==" saltValue="NW3hgnA+g7OgyZtQcfvg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159421</v>
      </c>
      <c r="E3" s="142"/>
      <c r="F3" s="143">
        <v>92632</v>
      </c>
      <c r="G3" s="144"/>
      <c r="H3" s="145"/>
    </row>
    <row r="4" spans="1:8" x14ac:dyDescent="0.2">
      <c r="A4" s="146"/>
      <c r="B4" s="147"/>
      <c r="C4" s="148"/>
      <c r="D4" s="149">
        <v>138325</v>
      </c>
      <c r="E4" s="150"/>
      <c r="F4" s="151">
        <v>47978</v>
      </c>
      <c r="G4" s="152"/>
      <c r="H4" s="153"/>
    </row>
    <row r="5" spans="1:8" x14ac:dyDescent="0.2">
      <c r="A5" s="134" t="s">
        <v>518</v>
      </c>
      <c r="B5" s="139"/>
      <c r="C5" s="140"/>
      <c r="D5" s="141">
        <v>38303</v>
      </c>
      <c r="E5" s="142"/>
      <c r="F5" s="143">
        <v>96469</v>
      </c>
      <c r="G5" s="144"/>
      <c r="H5" s="145"/>
    </row>
    <row r="6" spans="1:8" x14ac:dyDescent="0.2">
      <c r="A6" s="146"/>
      <c r="B6" s="147"/>
      <c r="C6" s="148"/>
      <c r="D6" s="149">
        <v>22120</v>
      </c>
      <c r="E6" s="150"/>
      <c r="F6" s="151">
        <v>49775</v>
      </c>
      <c r="G6" s="152"/>
      <c r="H6" s="153"/>
    </row>
    <row r="7" spans="1:8" x14ac:dyDescent="0.2">
      <c r="A7" s="134" t="s">
        <v>519</v>
      </c>
      <c r="B7" s="139"/>
      <c r="C7" s="140"/>
      <c r="D7" s="141">
        <v>58665</v>
      </c>
      <c r="E7" s="142"/>
      <c r="F7" s="143">
        <v>85743</v>
      </c>
      <c r="G7" s="144"/>
      <c r="H7" s="145"/>
    </row>
    <row r="8" spans="1:8" x14ac:dyDescent="0.2">
      <c r="A8" s="146"/>
      <c r="B8" s="147"/>
      <c r="C8" s="148"/>
      <c r="D8" s="149">
        <v>28831</v>
      </c>
      <c r="E8" s="150"/>
      <c r="F8" s="151">
        <v>45231</v>
      </c>
      <c r="G8" s="152"/>
      <c r="H8" s="153"/>
    </row>
    <row r="9" spans="1:8" x14ac:dyDescent="0.2">
      <c r="A9" s="134" t="s">
        <v>520</v>
      </c>
      <c r="B9" s="139"/>
      <c r="C9" s="140"/>
      <c r="D9" s="141">
        <v>78362</v>
      </c>
      <c r="E9" s="142"/>
      <c r="F9" s="143">
        <v>92509</v>
      </c>
      <c r="G9" s="144"/>
      <c r="H9" s="145"/>
    </row>
    <row r="10" spans="1:8" x14ac:dyDescent="0.2">
      <c r="A10" s="146"/>
      <c r="B10" s="147"/>
      <c r="C10" s="148"/>
      <c r="D10" s="149">
        <v>31971</v>
      </c>
      <c r="E10" s="150"/>
      <c r="F10" s="151">
        <v>52274</v>
      </c>
      <c r="G10" s="152"/>
      <c r="H10" s="153"/>
    </row>
    <row r="11" spans="1:8" x14ac:dyDescent="0.2">
      <c r="A11" s="134" t="s">
        <v>521</v>
      </c>
      <c r="B11" s="139"/>
      <c r="C11" s="140"/>
      <c r="D11" s="141">
        <v>77488</v>
      </c>
      <c r="E11" s="142"/>
      <c r="F11" s="143">
        <v>98544</v>
      </c>
      <c r="G11" s="144"/>
      <c r="H11" s="145"/>
    </row>
    <row r="12" spans="1:8" x14ac:dyDescent="0.2">
      <c r="A12" s="146"/>
      <c r="B12" s="147"/>
      <c r="C12" s="154"/>
      <c r="D12" s="149">
        <v>31030</v>
      </c>
      <c r="E12" s="150"/>
      <c r="F12" s="151">
        <v>55816</v>
      </c>
      <c r="G12" s="152"/>
      <c r="H12" s="153"/>
    </row>
    <row r="13" spans="1:8" x14ac:dyDescent="0.2">
      <c r="A13" s="134"/>
      <c r="B13" s="139"/>
      <c r="C13" s="140"/>
      <c r="D13" s="141">
        <v>82448</v>
      </c>
      <c r="E13" s="142"/>
      <c r="F13" s="143">
        <v>93179</v>
      </c>
      <c r="G13" s="155"/>
      <c r="H13" s="145"/>
    </row>
    <row r="14" spans="1:8" x14ac:dyDescent="0.2">
      <c r="A14" s="146"/>
      <c r="B14" s="147"/>
      <c r="C14" s="148"/>
      <c r="D14" s="149">
        <v>50455</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3.54</v>
      </c>
      <c r="C19" s="156">
        <f>ROUND(VALUE(SUBSTITUTE(実質収支比率等に係る経年分析!G$48,"▲","-")),2)</f>
        <v>8.7200000000000006</v>
      </c>
      <c r="D19" s="156">
        <f>ROUND(VALUE(SUBSTITUTE(実質収支比率等に係る経年分析!H$48,"▲","-")),2)</f>
        <v>6.06</v>
      </c>
      <c r="E19" s="156">
        <f>ROUND(VALUE(SUBSTITUTE(実質収支比率等に係る経年分析!I$48,"▲","-")),2)</f>
        <v>5.69</v>
      </c>
      <c r="F19" s="156">
        <f>ROUND(VALUE(SUBSTITUTE(実質収支比率等に係る経年分析!J$48,"▲","-")),2)</f>
        <v>6.32</v>
      </c>
    </row>
    <row r="20" spans="1:11" x14ac:dyDescent="0.2">
      <c r="A20" s="156" t="s">
        <v>53</v>
      </c>
      <c r="B20" s="156">
        <f>ROUND(VALUE(SUBSTITUTE(実質収支比率等に係る経年分析!F$47,"▲","-")),2)</f>
        <v>21</v>
      </c>
      <c r="C20" s="156">
        <f>ROUND(VALUE(SUBSTITUTE(実質収支比率等に係る経年分析!G$47,"▲","-")),2)</f>
        <v>21.91</v>
      </c>
      <c r="D20" s="156">
        <f>ROUND(VALUE(SUBSTITUTE(実質収支比率等に係る経年分析!H$47,"▲","-")),2)</f>
        <v>24.9</v>
      </c>
      <c r="E20" s="156">
        <f>ROUND(VALUE(SUBSTITUTE(実質収支比率等に係る経年分析!I$47,"▲","-")),2)</f>
        <v>23.37</v>
      </c>
      <c r="F20" s="156">
        <f>ROUND(VALUE(SUBSTITUTE(実質収支比率等に係る経年分析!J$47,"▲","-")),2)</f>
        <v>22.1</v>
      </c>
    </row>
    <row r="21" spans="1:11" x14ac:dyDescent="0.2">
      <c r="A21" s="156" t="s">
        <v>54</v>
      </c>
      <c r="B21" s="156">
        <f>IF(ISNUMBER(VALUE(SUBSTITUTE(実質収支比率等に係る経年分析!F$49,"▲","-"))),ROUND(VALUE(SUBSTITUTE(実質収支比率等に係る経年分析!F$49,"▲","-")),2),NA())</f>
        <v>-3.79</v>
      </c>
      <c r="C21" s="156">
        <f>IF(ISNUMBER(VALUE(SUBSTITUTE(実質収支比率等に係る経年分析!G$49,"▲","-"))),ROUND(VALUE(SUBSTITUTE(実質収支比率等に係る経年分析!G$49,"▲","-")),2),NA())</f>
        <v>7.16</v>
      </c>
      <c r="D21" s="156">
        <f>IF(ISNUMBER(VALUE(SUBSTITUTE(実質収支比率等に係る経年分析!H$49,"▲","-"))),ROUND(VALUE(SUBSTITUTE(実質収支比率等に係る経年分析!H$49,"▲","-")),2),NA())</f>
        <v>-0.67</v>
      </c>
      <c r="E21" s="156">
        <f>IF(ISNUMBER(VALUE(SUBSTITUTE(実質収支比率等に係る経年分析!I$49,"▲","-"))),ROUND(VALUE(SUBSTITUTE(実質収支比率等に係る経年分析!I$49,"▲","-")),2),NA())</f>
        <v>-1.05</v>
      </c>
      <c r="F21" s="156">
        <f>IF(ISNUMBER(VALUE(SUBSTITUTE(実質収支比率等に係る経年分析!J$49,"▲","-"))),ROUND(VALUE(SUBSTITUTE(実質収支比率等に係る経年分析!J$49,"▲","-")),2),NA())</f>
        <v>0.51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簡易水道特別会計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神埼市国民健康保険診療所特別会計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神埼市後期高齢者医療特別会計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0.14000000000000001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0.15</v>
      </c>
    </row>
    <row r="34" spans="1:16" x14ac:dyDescent="0.2">
      <c r="A34" s="157" t="str">
        <f>IF(連結実質赤字比率に係る赤字・黒字の構成分析!C$36="",NA(),連結実質赤字比率に係る赤字・黒字の構成分析!C$36)</f>
        <v>神埼市国民健康保険事業特別会計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8.7100000000000009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6.05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5.68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6.31</v>
      </c>
    </row>
    <row r="36" spans="1:16" x14ac:dyDescent="0.2">
      <c r="A36" s="157" t="str">
        <f>IF(連結実質赤字比率に係る赤字・黒字の構成分析!C$34="",NA(),連結実質赤字比率に係る赤字・黒字の構成分析!C$34)</f>
        <v>神埼市下水道事業会計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3.78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1637</v>
      </c>
      <c r="E42" s="158"/>
      <c r="F42" s="158"/>
      <c r="G42" s="158">
        <f>'実質公債費比率（分子）の構造'!L$52</f>
        <v>1693</v>
      </c>
      <c r="H42" s="158"/>
      <c r="I42" s="158"/>
      <c r="J42" s="158">
        <f>'実質公債費比率（分子）の構造'!M$52</f>
        <v>1600</v>
      </c>
      <c r="K42" s="158"/>
      <c r="L42" s="158"/>
      <c r="M42" s="158">
        <f>'実質公債費比率（分子）の構造'!N$52</f>
        <v>1718</v>
      </c>
      <c r="N42" s="158"/>
      <c r="O42" s="158"/>
      <c r="P42" s="158">
        <f>'実質公債費比率（分子）の構造'!O$52</f>
        <v>1731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100</v>
      </c>
      <c r="C44" s="158"/>
      <c r="D44" s="158"/>
      <c r="E44" s="158">
        <f>'実質公債費比率（分子）の構造'!L$50</f>
        <v>74</v>
      </c>
      <c r="F44" s="158"/>
      <c r="G44" s="158"/>
      <c r="H44" s="158">
        <f>'実質公債費比率（分子）の構造'!M$50</f>
        <v>55</v>
      </c>
      <c r="I44" s="158"/>
      <c r="J44" s="158"/>
      <c r="K44" s="158">
        <f>'実質公債費比率（分子）の構造'!N$50</f>
        <v>25</v>
      </c>
      <c r="L44" s="158"/>
      <c r="M44" s="158"/>
      <c r="N44" s="158">
        <f>'実質公債費比率（分子）の構造'!O$50</f>
        <v>17</v>
      </c>
      <c r="O44" s="158"/>
      <c r="P44" s="158"/>
    </row>
    <row r="45" spans="1:16" x14ac:dyDescent="0.2">
      <c r="A45" s="158" t="s">
        <v>63</v>
      </c>
      <c r="B45" s="158">
        <f>'実質公債費比率（分子）の構造'!K$49</f>
        <v>89</v>
      </c>
      <c r="C45" s="158"/>
      <c r="D45" s="158"/>
      <c r="E45" s="158">
        <f>'実質公債費比率（分子）の構造'!L$49</f>
        <v>93</v>
      </c>
      <c r="F45" s="158"/>
      <c r="G45" s="158"/>
      <c r="H45" s="158">
        <f>'実質公債費比率（分子）の構造'!M$49</f>
        <v>79</v>
      </c>
      <c r="I45" s="158"/>
      <c r="J45" s="158"/>
      <c r="K45" s="158">
        <f>'実質公債費比率（分子）の構造'!N$49</f>
        <v>60</v>
      </c>
      <c r="L45" s="158"/>
      <c r="M45" s="158"/>
      <c r="N45" s="158">
        <f>'実質公債費比率（分子）の構造'!O$49</f>
        <v>61</v>
      </c>
      <c r="O45" s="158"/>
      <c r="P45" s="158"/>
    </row>
    <row r="46" spans="1:16" x14ac:dyDescent="0.2">
      <c r="A46" s="158" t="s">
        <v>64</v>
      </c>
      <c r="B46" s="158">
        <f>'実質公債費比率（分子）の構造'!K$48</f>
        <v>269</v>
      </c>
      <c r="C46" s="158"/>
      <c r="D46" s="158"/>
      <c r="E46" s="158">
        <f>'実質公債費比率（分子）の構造'!L$48</f>
        <v>279</v>
      </c>
      <c r="F46" s="158"/>
      <c r="G46" s="158"/>
      <c r="H46" s="158">
        <f>'実質公債費比率（分子）の構造'!M$48</f>
        <v>287</v>
      </c>
      <c r="I46" s="158"/>
      <c r="J46" s="158"/>
      <c r="K46" s="158">
        <f>'実質公債費比率（分子）の構造'!N$48</f>
        <v>313</v>
      </c>
      <c r="L46" s="158"/>
      <c r="M46" s="158"/>
      <c r="N46" s="158">
        <f>'実質公債費比率（分子）の構造'!O$48</f>
        <v>342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1815</v>
      </c>
      <c r="C49" s="158"/>
      <c r="D49" s="158"/>
      <c r="E49" s="158">
        <f>'実質公債費比率（分子）の構造'!L$45</f>
        <v>1953</v>
      </c>
      <c r="F49" s="158"/>
      <c r="G49" s="158"/>
      <c r="H49" s="158">
        <f>'実質公債費比率（分子）の構造'!M$45</f>
        <v>1890</v>
      </c>
      <c r="I49" s="158"/>
      <c r="J49" s="158"/>
      <c r="K49" s="158">
        <f>'実質公債費比率（分子）の構造'!N$45</f>
        <v>2087</v>
      </c>
      <c r="L49" s="158"/>
      <c r="M49" s="158"/>
      <c r="N49" s="158">
        <f>'実質公債費比率（分子）の構造'!O$45</f>
        <v>2123</v>
      </c>
      <c r="O49" s="158"/>
      <c r="P49" s="158"/>
    </row>
    <row r="50" spans="1:16" x14ac:dyDescent="0.2">
      <c r="A50" s="158" t="s">
        <v>67</v>
      </c>
      <c r="B50" s="158" t="e">
        <f>NA()</f>
        <v>#N/A</v>
      </c>
      <c r="C50" s="158">
        <f>IF(ISNUMBER('実質公債費比率（分子）の構造'!K$53),'実質公債費比率（分子）の構造'!K$53,NA())</f>
        <v>636</v>
      </c>
      <c r="D50" s="158" t="e">
        <f>NA()</f>
        <v>#N/A</v>
      </c>
      <c r="E50" s="158" t="e">
        <f>NA()</f>
        <v>#N/A</v>
      </c>
      <c r="F50" s="158">
        <f>IF(ISNUMBER('実質公債費比率（分子）の構造'!L$53),'実質公債費比率（分子）の構造'!L$53,NA())</f>
        <v>706</v>
      </c>
      <c r="G50" s="158" t="e">
        <f>NA()</f>
        <v>#N/A</v>
      </c>
      <c r="H50" s="158" t="e">
        <f>NA()</f>
        <v>#N/A</v>
      </c>
      <c r="I50" s="158">
        <f>IF(ISNUMBER('実質公債費比率（分子）の構造'!M$53),'実質公債費比率（分子）の構造'!M$53,NA())</f>
        <v>711</v>
      </c>
      <c r="J50" s="158" t="e">
        <f>NA()</f>
        <v>#N/A</v>
      </c>
      <c r="K50" s="158" t="e">
        <f>NA()</f>
        <v>#N/A</v>
      </c>
      <c r="L50" s="158">
        <f>IF(ISNUMBER('実質公債費比率（分子）の構造'!N$53),'実質公債費比率（分子）の構造'!N$53,NA())</f>
        <v>767</v>
      </c>
      <c r="M50" s="158" t="e">
        <f>NA()</f>
        <v>#N/A</v>
      </c>
      <c r="N50" s="158" t="e">
        <f>NA()</f>
        <v>#N/A</v>
      </c>
      <c r="O50" s="158">
        <f>IF(ISNUMBER('実質公債費比率（分子）の構造'!O$53),'実質公債費比率（分子）の構造'!O$53,NA())</f>
        <v>812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19772</v>
      </c>
      <c r="E56" s="157"/>
      <c r="F56" s="157"/>
      <c r="G56" s="157">
        <f>'将来負担比率（分子）の構造'!J$52</f>
        <v>18988</v>
      </c>
      <c r="H56" s="157"/>
      <c r="I56" s="157"/>
      <c r="J56" s="157">
        <f>'将来負担比率（分子）の構造'!K$52</f>
        <v>18536</v>
      </c>
      <c r="K56" s="157"/>
      <c r="L56" s="157"/>
      <c r="M56" s="157">
        <f>'将来負担比率（分子）の構造'!L$52</f>
        <v>18487</v>
      </c>
      <c r="N56" s="157"/>
      <c r="O56" s="157"/>
      <c r="P56" s="157">
        <f>'将来負担比率（分子）の構造'!M$52</f>
        <v>17688</v>
      </c>
    </row>
    <row r="57" spans="1:16" x14ac:dyDescent="0.2">
      <c r="A57" s="157" t="s">
        <v>42</v>
      </c>
      <c r="B57" s="157"/>
      <c r="C57" s="157"/>
      <c r="D57" s="157">
        <f>'将来負担比率（分子）の構造'!I$51</f>
        <v>18</v>
      </c>
      <c r="E57" s="157"/>
      <c r="F57" s="157"/>
      <c r="G57" s="157">
        <f>'将来負担比率（分子）の構造'!J$51</f>
        <v>10</v>
      </c>
      <c r="H57" s="157"/>
      <c r="I57" s="157"/>
      <c r="J57" s="157">
        <f>'将来負担比率（分子）の構造'!K$51</f>
        <v>208</v>
      </c>
      <c r="K57" s="157"/>
      <c r="L57" s="157"/>
      <c r="M57" s="157">
        <f>'将来負担比率（分子）の構造'!L$51</f>
        <v>619</v>
      </c>
      <c r="N57" s="157"/>
      <c r="O57" s="157"/>
      <c r="P57" s="157">
        <f>'将来負担比率（分子）の構造'!M$51</f>
        <v>720</v>
      </c>
    </row>
    <row r="58" spans="1:16" x14ac:dyDescent="0.2">
      <c r="A58" s="157" t="s">
        <v>41</v>
      </c>
      <c r="B58" s="157"/>
      <c r="C58" s="157"/>
      <c r="D58" s="157">
        <f>'将来負担比率（分子）の構造'!I$50</f>
        <v>5055</v>
      </c>
      <c r="E58" s="157"/>
      <c r="F58" s="157"/>
      <c r="G58" s="157">
        <f>'将来負担比率（分子）の構造'!J$50</f>
        <v>5619</v>
      </c>
      <c r="H58" s="157"/>
      <c r="I58" s="157"/>
      <c r="J58" s="157">
        <f>'将来負担比率（分子）の構造'!K$50</f>
        <v>6129</v>
      </c>
      <c r="K58" s="157"/>
      <c r="L58" s="157"/>
      <c r="M58" s="157">
        <f>'将来負担比率（分子）の構造'!L$50</f>
        <v>6461</v>
      </c>
      <c r="N58" s="157"/>
      <c r="O58" s="157"/>
      <c r="P58" s="157">
        <f>'将来負担比率（分子）の構造'!M$50</f>
        <v>6422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f>'将来負担比率（分子）の構造'!L$46</f>
        <v>844</v>
      </c>
      <c r="L61" s="157"/>
      <c r="M61" s="157"/>
      <c r="N61" s="157">
        <f>'将来負担比率（分子）の構造'!M$46</f>
        <v>1005</v>
      </c>
      <c r="O61" s="157"/>
      <c r="P61" s="157"/>
    </row>
    <row r="62" spans="1:16" x14ac:dyDescent="0.2">
      <c r="A62" s="157" t="s">
        <v>35</v>
      </c>
      <c r="B62" s="157">
        <f>'将来負担比率（分子）の構造'!I$45</f>
        <v>1819</v>
      </c>
      <c r="C62" s="157"/>
      <c r="D62" s="157"/>
      <c r="E62" s="157">
        <f>'将来負担比率（分子）の構造'!J$45</f>
        <v>1809</v>
      </c>
      <c r="F62" s="157"/>
      <c r="G62" s="157"/>
      <c r="H62" s="157">
        <f>'将来負担比率（分子）の構造'!K$45</f>
        <v>1627</v>
      </c>
      <c r="I62" s="157"/>
      <c r="J62" s="157"/>
      <c r="K62" s="157">
        <f>'将来負担比率（分子）の構造'!L$45</f>
        <v>1541</v>
      </c>
      <c r="L62" s="157"/>
      <c r="M62" s="157"/>
      <c r="N62" s="157">
        <f>'将来負担比率（分子）の構造'!M$45</f>
        <v>1458</v>
      </c>
      <c r="O62" s="157"/>
      <c r="P62" s="157"/>
    </row>
    <row r="63" spans="1:16" x14ac:dyDescent="0.2">
      <c r="A63" s="157" t="s">
        <v>34</v>
      </c>
      <c r="B63" s="157">
        <f>'将来負担比率（分子）の構造'!I$44</f>
        <v>510</v>
      </c>
      <c r="C63" s="157"/>
      <c r="D63" s="157"/>
      <c r="E63" s="157">
        <f>'将来負担比率（分子）の構造'!J$44</f>
        <v>447</v>
      </c>
      <c r="F63" s="157"/>
      <c r="G63" s="157"/>
      <c r="H63" s="157">
        <f>'将来負担比率（分子）の構造'!K$44</f>
        <v>360</v>
      </c>
      <c r="I63" s="157"/>
      <c r="J63" s="157"/>
      <c r="K63" s="157">
        <f>'将来負担比率（分子）の構造'!L$44</f>
        <v>599</v>
      </c>
      <c r="L63" s="157"/>
      <c r="M63" s="157"/>
      <c r="N63" s="157">
        <f>'将来負担比率（分子）の構造'!M$44</f>
        <v>865</v>
      </c>
      <c r="O63" s="157"/>
      <c r="P63" s="157"/>
    </row>
    <row r="64" spans="1:16" x14ac:dyDescent="0.2">
      <c r="A64" s="157" t="s">
        <v>33</v>
      </c>
      <c r="B64" s="157">
        <f>'将来負担比率（分子）の構造'!I$43</f>
        <v>5838</v>
      </c>
      <c r="C64" s="157"/>
      <c r="D64" s="157"/>
      <c r="E64" s="157">
        <f>'将来負担比率（分子）の構造'!J$43</f>
        <v>6414</v>
      </c>
      <c r="F64" s="157"/>
      <c r="G64" s="157"/>
      <c r="H64" s="157">
        <f>'将来負担比率（分子）の構造'!K$43</f>
        <v>6800</v>
      </c>
      <c r="I64" s="157"/>
      <c r="J64" s="157"/>
      <c r="K64" s="157">
        <f>'将来負担比率（分子）の構造'!L$43</f>
        <v>7144</v>
      </c>
      <c r="L64" s="157"/>
      <c r="M64" s="157"/>
      <c r="N64" s="157">
        <f>'将来負担比率（分子）の構造'!M$43</f>
        <v>7078</v>
      </c>
      <c r="O64" s="157"/>
      <c r="P64" s="157"/>
    </row>
    <row r="65" spans="1:16" x14ac:dyDescent="0.2">
      <c r="A65" s="157" t="s">
        <v>32</v>
      </c>
      <c r="B65" s="157">
        <f>'将来負担比率（分子）の構造'!I$42</f>
        <v>189</v>
      </c>
      <c r="C65" s="157"/>
      <c r="D65" s="157"/>
      <c r="E65" s="157">
        <f>'将来負担比率（分子）の構造'!J$42</f>
        <v>118</v>
      </c>
      <c r="F65" s="157"/>
      <c r="G65" s="157"/>
      <c r="H65" s="157">
        <f>'将来負担比率（分子）の構造'!K$42</f>
        <v>64</v>
      </c>
      <c r="I65" s="157"/>
      <c r="J65" s="157"/>
      <c r="K65" s="157">
        <f>'将来負担比率（分子）の構造'!L$42</f>
        <v>39</v>
      </c>
      <c r="L65" s="157"/>
      <c r="M65" s="157"/>
      <c r="N65" s="157">
        <f>'将来負担比率（分子）の構造'!M$42</f>
        <v>22</v>
      </c>
      <c r="O65" s="157"/>
      <c r="P65" s="157"/>
    </row>
    <row r="66" spans="1:16" x14ac:dyDescent="0.2">
      <c r="A66" s="157" t="s">
        <v>31</v>
      </c>
      <c r="B66" s="157">
        <f>'将来負担比率（分子）の構造'!I$41</f>
        <v>20880</v>
      </c>
      <c r="C66" s="157"/>
      <c r="D66" s="157"/>
      <c r="E66" s="157">
        <f>'将来負担比率（分子）の構造'!J$41</f>
        <v>19829</v>
      </c>
      <c r="F66" s="157"/>
      <c r="G66" s="157"/>
      <c r="H66" s="157">
        <f>'将来負担比率（分子）の構造'!K$41</f>
        <v>18872</v>
      </c>
      <c r="I66" s="157"/>
      <c r="J66" s="157"/>
      <c r="K66" s="157">
        <f>'将来負担比率（分子）の構造'!L$41</f>
        <v>18313</v>
      </c>
      <c r="L66" s="157"/>
      <c r="M66" s="157"/>
      <c r="N66" s="157">
        <f>'将来負担比率（分子）の構造'!M$41</f>
        <v>17421</v>
      </c>
      <c r="O66" s="157"/>
      <c r="P66" s="157"/>
    </row>
    <row r="67" spans="1:16" x14ac:dyDescent="0.2">
      <c r="A67" s="157" t="s">
        <v>71</v>
      </c>
      <c r="B67" s="157" t="e">
        <f>NA()</f>
        <v>#N/A</v>
      </c>
      <c r="C67" s="157">
        <f>IF(ISNUMBER('将来負担比率（分子）の構造'!I$53), IF('将来負担比率（分子）の構造'!I$53 &lt; 0, 0, '将来負担比率（分子）の構造'!I$53), NA())</f>
        <v>4391</v>
      </c>
      <c r="D67" s="157" t="e">
        <f>NA()</f>
        <v>#N/A</v>
      </c>
      <c r="E67" s="157" t="e">
        <f>NA()</f>
        <v>#N/A</v>
      </c>
      <c r="F67" s="157">
        <f>IF(ISNUMBER('将来負担比率（分子）の構造'!J$53), IF('将来負担比率（分子）の構造'!J$53 &lt; 0, 0, '将来負担比率（分子）の構造'!J$53), NA())</f>
        <v>4001</v>
      </c>
      <c r="G67" s="157" t="e">
        <f>NA()</f>
        <v>#N/A</v>
      </c>
      <c r="H67" s="157" t="e">
        <f>NA()</f>
        <v>#N/A</v>
      </c>
      <c r="I67" s="157">
        <f>IF(ISNUMBER('将来負担比率（分子）の構造'!K$53), IF('将来負担比率（分子）の構造'!K$53 &lt; 0, 0, '将来負担比率（分子）の構造'!K$53), NA())</f>
        <v>2849</v>
      </c>
      <c r="J67" s="157" t="e">
        <f>NA()</f>
        <v>#N/A</v>
      </c>
      <c r="K67" s="157" t="e">
        <f>NA()</f>
        <v>#N/A</v>
      </c>
      <c r="L67" s="157">
        <f>IF(ISNUMBER('将来負担比率（分子）の構造'!L$53), IF('将来負担比率（分子）の構造'!L$53 &lt; 0, 0, '将来負担比率（分子）の構造'!L$53), NA())</f>
        <v>2913</v>
      </c>
      <c r="M67" s="157" t="e">
        <f>NA()</f>
        <v>#N/A</v>
      </c>
      <c r="N67" s="157" t="e">
        <f>NA()</f>
        <v>#N/A</v>
      </c>
      <c r="O67" s="157">
        <f>IF(ISNUMBER('将来負担比率（分子）の構造'!M$53), IF('将来負担比率（分子）の構造'!M$53 &lt; 0, 0, '将来負担比率（分子）の構造'!M$53), NA())</f>
        <v>3020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2312</v>
      </c>
      <c r="C72" s="161">
        <f>基金残高に係る経年分析!G55</f>
        <v>2232</v>
      </c>
      <c r="D72" s="161">
        <f>基金残高に係る経年分析!H55</f>
        <v>2198</v>
      </c>
    </row>
    <row r="73" spans="1:16" x14ac:dyDescent="0.2">
      <c r="A73" s="160" t="s">
        <v>74</v>
      </c>
      <c r="B73" s="161">
        <f>基金残高に係る経年分析!F56</f>
        <v>386</v>
      </c>
      <c r="C73" s="161">
        <f>基金残高に係る経年分析!G56</f>
        <v>427</v>
      </c>
      <c r="D73" s="161">
        <f>基金残高に係る経年分析!H56</f>
        <v>330</v>
      </c>
    </row>
    <row r="74" spans="1:16" x14ac:dyDescent="0.2">
      <c r="A74" s="160" t="s">
        <v>75</v>
      </c>
      <c r="B74" s="161">
        <f>基金残高に係る経年分析!F57</f>
        <v>5207</v>
      </c>
      <c r="C74" s="161">
        <f>基金残高に係る経年分析!G57</f>
        <v>5740</v>
      </c>
      <c r="D74" s="161">
        <f>基金残高に係る経年分析!H57</f>
        <v>5887</v>
      </c>
    </row>
  </sheetData>
  <sheetProtection algorithmName="SHA-512" hashValue="DYqhEZA3LJXNk0g79ZP2/sII0PrR+dAdkvxfTx7ErRDTw9F27IqEw/9MhQp5YrnnDheIhpKFP6QTh1DBMRB8gA==" saltValue="c7srAY9fiDq7iU63IxOr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3587891</v>
      </c>
      <c r="S5" s="664"/>
      <c r="T5" s="664"/>
      <c r="U5" s="664"/>
      <c r="V5" s="664"/>
      <c r="W5" s="664"/>
      <c r="X5" s="664"/>
      <c r="Y5" s="689"/>
      <c r="Z5" s="702">
        <v>16.7</v>
      </c>
      <c r="AA5" s="702"/>
      <c r="AB5" s="702"/>
      <c r="AC5" s="702"/>
      <c r="AD5" s="703">
        <v>3587891</v>
      </c>
      <c r="AE5" s="703"/>
      <c r="AF5" s="703"/>
      <c r="AG5" s="703"/>
      <c r="AH5" s="703"/>
      <c r="AI5" s="703"/>
      <c r="AJ5" s="703"/>
      <c r="AK5" s="703"/>
      <c r="AL5" s="690">
        <v>35.700000000000003</v>
      </c>
      <c r="AM5" s="672"/>
      <c r="AN5" s="672"/>
      <c r="AO5" s="691"/>
      <c r="AP5" s="666" t="s">
        <v>217</v>
      </c>
      <c r="AQ5" s="667"/>
      <c r="AR5" s="667"/>
      <c r="AS5" s="667"/>
      <c r="AT5" s="667"/>
      <c r="AU5" s="667"/>
      <c r="AV5" s="667"/>
      <c r="AW5" s="667"/>
      <c r="AX5" s="667"/>
      <c r="AY5" s="667"/>
      <c r="AZ5" s="667"/>
      <c r="BA5" s="667"/>
      <c r="BB5" s="667"/>
      <c r="BC5" s="667"/>
      <c r="BD5" s="667"/>
      <c r="BE5" s="667"/>
      <c r="BF5" s="668"/>
      <c r="BG5" s="608">
        <v>3587891</v>
      </c>
      <c r="BH5" s="609"/>
      <c r="BI5" s="609"/>
      <c r="BJ5" s="609"/>
      <c r="BK5" s="609"/>
      <c r="BL5" s="609"/>
      <c r="BM5" s="609"/>
      <c r="BN5" s="610"/>
      <c r="BO5" s="646">
        <v>100</v>
      </c>
      <c r="BP5" s="646"/>
      <c r="BQ5" s="646"/>
      <c r="BR5" s="646"/>
      <c r="BS5" s="647">
        <v>72068</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175349</v>
      </c>
      <c r="S6" s="609"/>
      <c r="T6" s="609"/>
      <c r="U6" s="609"/>
      <c r="V6" s="609"/>
      <c r="W6" s="609"/>
      <c r="X6" s="609"/>
      <c r="Y6" s="610"/>
      <c r="Z6" s="646">
        <v>0.8</v>
      </c>
      <c r="AA6" s="646"/>
      <c r="AB6" s="646"/>
      <c r="AC6" s="646"/>
      <c r="AD6" s="647">
        <v>175349</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3587891</v>
      </c>
      <c r="BH6" s="609"/>
      <c r="BI6" s="609"/>
      <c r="BJ6" s="609"/>
      <c r="BK6" s="609"/>
      <c r="BL6" s="609"/>
      <c r="BM6" s="609"/>
      <c r="BN6" s="610"/>
      <c r="BO6" s="646">
        <v>100</v>
      </c>
      <c r="BP6" s="646"/>
      <c r="BQ6" s="646"/>
      <c r="BR6" s="646"/>
      <c r="BS6" s="647">
        <v>72068</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155383</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155364</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1385</v>
      </c>
      <c r="S7" s="609"/>
      <c r="T7" s="609"/>
      <c r="U7" s="609"/>
      <c r="V7" s="609"/>
      <c r="W7" s="609"/>
      <c r="X7" s="609"/>
      <c r="Y7" s="610"/>
      <c r="Z7" s="646">
        <v>0</v>
      </c>
      <c r="AA7" s="646"/>
      <c r="AB7" s="646"/>
      <c r="AC7" s="646"/>
      <c r="AD7" s="647">
        <v>1385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1582487</v>
      </c>
      <c r="BH7" s="609"/>
      <c r="BI7" s="609"/>
      <c r="BJ7" s="609"/>
      <c r="BK7" s="609"/>
      <c r="BL7" s="609"/>
      <c r="BM7" s="609"/>
      <c r="BN7" s="610"/>
      <c r="BO7" s="646">
        <v>44.1</v>
      </c>
      <c r="BP7" s="646"/>
      <c r="BQ7" s="646"/>
      <c r="BR7" s="646"/>
      <c r="BS7" s="647">
        <v>72068</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4321362</v>
      </c>
      <c r="CS7" s="609"/>
      <c r="CT7" s="609"/>
      <c r="CU7" s="609"/>
      <c r="CV7" s="609"/>
      <c r="CW7" s="609"/>
      <c r="CX7" s="609"/>
      <c r="CY7" s="610"/>
      <c r="CZ7" s="646">
        <v>20.9</v>
      </c>
      <c r="DA7" s="646"/>
      <c r="DB7" s="646"/>
      <c r="DC7" s="646"/>
      <c r="DD7" s="614">
        <v>12458</v>
      </c>
      <c r="DE7" s="609"/>
      <c r="DF7" s="609"/>
      <c r="DG7" s="609"/>
      <c r="DH7" s="609"/>
      <c r="DI7" s="609"/>
      <c r="DJ7" s="609"/>
      <c r="DK7" s="609"/>
      <c r="DL7" s="609"/>
      <c r="DM7" s="609"/>
      <c r="DN7" s="609"/>
      <c r="DO7" s="609"/>
      <c r="DP7" s="610"/>
      <c r="DQ7" s="614">
        <v>1781901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21224</v>
      </c>
      <c r="S8" s="609"/>
      <c r="T8" s="609"/>
      <c r="U8" s="609"/>
      <c r="V8" s="609"/>
      <c r="W8" s="609"/>
      <c r="X8" s="609"/>
      <c r="Y8" s="610"/>
      <c r="Z8" s="646">
        <v>0.1</v>
      </c>
      <c r="AA8" s="646"/>
      <c r="AB8" s="646"/>
      <c r="AC8" s="646"/>
      <c r="AD8" s="647">
        <v>21224</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49257</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6518442</v>
      </c>
      <c r="CS8" s="609"/>
      <c r="CT8" s="609"/>
      <c r="CU8" s="609"/>
      <c r="CV8" s="609"/>
      <c r="CW8" s="609"/>
      <c r="CX8" s="609"/>
      <c r="CY8" s="610"/>
      <c r="CZ8" s="646">
        <v>31.6</v>
      </c>
      <c r="DA8" s="646"/>
      <c r="DB8" s="646"/>
      <c r="DC8" s="646"/>
      <c r="DD8" s="614">
        <v>279214</v>
      </c>
      <c r="DE8" s="609"/>
      <c r="DF8" s="609"/>
      <c r="DG8" s="609"/>
      <c r="DH8" s="609"/>
      <c r="DI8" s="609"/>
      <c r="DJ8" s="609"/>
      <c r="DK8" s="609"/>
      <c r="DL8" s="609"/>
      <c r="DM8" s="609"/>
      <c r="DN8" s="609"/>
      <c r="DO8" s="609"/>
      <c r="DP8" s="610"/>
      <c r="DQ8" s="614">
        <v>3305588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26178</v>
      </c>
      <c r="S9" s="609"/>
      <c r="T9" s="609"/>
      <c r="U9" s="609"/>
      <c r="V9" s="609"/>
      <c r="W9" s="609"/>
      <c r="X9" s="609"/>
      <c r="Y9" s="610"/>
      <c r="Z9" s="646">
        <v>0.1</v>
      </c>
      <c r="AA9" s="646"/>
      <c r="AB9" s="646"/>
      <c r="AC9" s="646"/>
      <c r="AD9" s="647">
        <v>26178</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1208024</v>
      </c>
      <c r="BH9" s="609"/>
      <c r="BI9" s="609"/>
      <c r="BJ9" s="609"/>
      <c r="BK9" s="609"/>
      <c r="BL9" s="609"/>
      <c r="BM9" s="609"/>
      <c r="BN9" s="610"/>
      <c r="BO9" s="646">
        <v>33.700000000000003</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1229774</v>
      </c>
      <c r="CS9" s="609"/>
      <c r="CT9" s="609"/>
      <c r="CU9" s="609"/>
      <c r="CV9" s="609"/>
      <c r="CW9" s="609"/>
      <c r="CX9" s="609"/>
      <c r="CY9" s="610"/>
      <c r="CZ9" s="646">
        <v>6</v>
      </c>
      <c r="DA9" s="646"/>
      <c r="DB9" s="646"/>
      <c r="DC9" s="646"/>
      <c r="DD9" s="614">
        <v>30590</v>
      </c>
      <c r="DE9" s="609"/>
      <c r="DF9" s="609"/>
      <c r="DG9" s="609"/>
      <c r="DH9" s="609"/>
      <c r="DI9" s="609"/>
      <c r="DJ9" s="609"/>
      <c r="DK9" s="609"/>
      <c r="DL9" s="609"/>
      <c r="DM9" s="609"/>
      <c r="DN9" s="609"/>
      <c r="DO9" s="609"/>
      <c r="DP9" s="610"/>
      <c r="DQ9" s="614">
        <v>1080749</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65658</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10187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187</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790680</v>
      </c>
      <c r="S11" s="609"/>
      <c r="T11" s="609"/>
      <c r="U11" s="609"/>
      <c r="V11" s="609"/>
      <c r="W11" s="609"/>
      <c r="X11" s="609"/>
      <c r="Y11" s="610"/>
      <c r="Z11" s="611">
        <v>3.7</v>
      </c>
      <c r="AA11" s="612"/>
      <c r="AB11" s="612"/>
      <c r="AC11" s="613"/>
      <c r="AD11" s="614">
        <v>790680</v>
      </c>
      <c r="AE11" s="609"/>
      <c r="AF11" s="609"/>
      <c r="AG11" s="609"/>
      <c r="AH11" s="609"/>
      <c r="AI11" s="609"/>
      <c r="AJ11" s="609"/>
      <c r="AK11" s="610"/>
      <c r="AL11" s="611">
        <v>7.9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259548</v>
      </c>
      <c r="BH11" s="609"/>
      <c r="BI11" s="609"/>
      <c r="BJ11" s="609"/>
      <c r="BK11" s="609"/>
      <c r="BL11" s="609"/>
      <c r="BM11" s="609"/>
      <c r="BN11" s="610"/>
      <c r="BO11" s="646">
        <v>7.2</v>
      </c>
      <c r="BP11" s="646"/>
      <c r="BQ11" s="646"/>
      <c r="BR11" s="646"/>
      <c r="BS11" s="647">
        <v>72068</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935580</v>
      </c>
      <c r="CS11" s="609"/>
      <c r="CT11" s="609"/>
      <c r="CU11" s="609"/>
      <c r="CV11" s="609"/>
      <c r="CW11" s="609"/>
      <c r="CX11" s="609"/>
      <c r="CY11" s="610"/>
      <c r="CZ11" s="646">
        <v>4.5</v>
      </c>
      <c r="DA11" s="646"/>
      <c r="DB11" s="646"/>
      <c r="DC11" s="646"/>
      <c r="DD11" s="614">
        <v>358365</v>
      </c>
      <c r="DE11" s="609"/>
      <c r="DF11" s="609"/>
      <c r="DG11" s="609"/>
      <c r="DH11" s="609"/>
      <c r="DI11" s="609"/>
      <c r="DJ11" s="609"/>
      <c r="DK11" s="609"/>
      <c r="DL11" s="609"/>
      <c r="DM11" s="609"/>
      <c r="DN11" s="609"/>
      <c r="DO11" s="609"/>
      <c r="DP11" s="610"/>
      <c r="DQ11" s="614">
        <v>392891</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14555</v>
      </c>
      <c r="S12" s="609"/>
      <c r="T12" s="609"/>
      <c r="U12" s="609"/>
      <c r="V12" s="609"/>
      <c r="W12" s="609"/>
      <c r="X12" s="609"/>
      <c r="Y12" s="610"/>
      <c r="Z12" s="646">
        <v>0.1</v>
      </c>
      <c r="AA12" s="646"/>
      <c r="AB12" s="646"/>
      <c r="AC12" s="646"/>
      <c r="AD12" s="647">
        <v>14555</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1657963</v>
      </c>
      <c r="BH12" s="609"/>
      <c r="BI12" s="609"/>
      <c r="BJ12" s="609"/>
      <c r="BK12" s="609"/>
      <c r="BL12" s="609"/>
      <c r="BM12" s="609"/>
      <c r="BN12" s="610"/>
      <c r="BO12" s="646">
        <v>46.2</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243185</v>
      </c>
      <c r="CS12" s="609"/>
      <c r="CT12" s="609"/>
      <c r="CU12" s="609"/>
      <c r="CV12" s="609"/>
      <c r="CW12" s="609"/>
      <c r="CX12" s="609"/>
      <c r="CY12" s="610"/>
      <c r="CZ12" s="646">
        <v>1.2</v>
      </c>
      <c r="DA12" s="646"/>
      <c r="DB12" s="646"/>
      <c r="DC12" s="646"/>
      <c r="DD12" s="614">
        <v>3448</v>
      </c>
      <c r="DE12" s="609"/>
      <c r="DF12" s="609"/>
      <c r="DG12" s="609"/>
      <c r="DH12" s="609"/>
      <c r="DI12" s="609"/>
      <c r="DJ12" s="609"/>
      <c r="DK12" s="609"/>
      <c r="DL12" s="609"/>
      <c r="DM12" s="609"/>
      <c r="DN12" s="609"/>
      <c r="DO12" s="609"/>
      <c r="DP12" s="610"/>
      <c r="DQ12" s="614">
        <v>180871</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1644960</v>
      </c>
      <c r="BH13" s="609"/>
      <c r="BI13" s="609"/>
      <c r="BJ13" s="609"/>
      <c r="BK13" s="609"/>
      <c r="BL13" s="609"/>
      <c r="BM13" s="609"/>
      <c r="BN13" s="610"/>
      <c r="BO13" s="646">
        <v>45.8</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1584826</v>
      </c>
      <c r="CS13" s="609"/>
      <c r="CT13" s="609"/>
      <c r="CU13" s="609"/>
      <c r="CV13" s="609"/>
      <c r="CW13" s="609"/>
      <c r="CX13" s="609"/>
      <c r="CY13" s="610"/>
      <c r="CZ13" s="646">
        <v>7.7</v>
      </c>
      <c r="DA13" s="646"/>
      <c r="DB13" s="646"/>
      <c r="DC13" s="646"/>
      <c r="DD13" s="614">
        <v>875416</v>
      </c>
      <c r="DE13" s="609"/>
      <c r="DF13" s="609"/>
      <c r="DG13" s="609"/>
      <c r="DH13" s="609"/>
      <c r="DI13" s="609"/>
      <c r="DJ13" s="609"/>
      <c r="DK13" s="609"/>
      <c r="DL13" s="609"/>
      <c r="DM13" s="609"/>
      <c r="DN13" s="609"/>
      <c r="DO13" s="609"/>
      <c r="DP13" s="610"/>
      <c r="DQ13" s="614">
        <v>671069</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140424</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1028740</v>
      </c>
      <c r="CS14" s="609"/>
      <c r="CT14" s="609"/>
      <c r="CU14" s="609"/>
      <c r="CV14" s="609"/>
      <c r="CW14" s="609"/>
      <c r="CX14" s="609"/>
      <c r="CY14" s="610"/>
      <c r="CZ14" s="646">
        <v>5</v>
      </c>
      <c r="DA14" s="646"/>
      <c r="DB14" s="646"/>
      <c r="DC14" s="646"/>
      <c r="DD14" s="614">
        <v>374405</v>
      </c>
      <c r="DE14" s="609"/>
      <c r="DF14" s="609"/>
      <c r="DG14" s="609"/>
      <c r="DH14" s="609"/>
      <c r="DI14" s="609"/>
      <c r="DJ14" s="609"/>
      <c r="DK14" s="609"/>
      <c r="DL14" s="609"/>
      <c r="DM14" s="609"/>
      <c r="DN14" s="609"/>
      <c r="DO14" s="609"/>
      <c r="DP14" s="610"/>
      <c r="DQ14" s="614">
        <v>648926</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16003</v>
      </c>
      <c r="S15" s="609"/>
      <c r="T15" s="609"/>
      <c r="U15" s="609"/>
      <c r="V15" s="609"/>
      <c r="W15" s="609"/>
      <c r="X15" s="609"/>
      <c r="Y15" s="610"/>
      <c r="Z15" s="646">
        <v>0.1</v>
      </c>
      <c r="AA15" s="646"/>
      <c r="AB15" s="646"/>
      <c r="AC15" s="646"/>
      <c r="AD15" s="647">
        <v>16003</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207017</v>
      </c>
      <c r="BH15" s="609"/>
      <c r="BI15" s="609"/>
      <c r="BJ15" s="609"/>
      <c r="BK15" s="609"/>
      <c r="BL15" s="609"/>
      <c r="BM15" s="609"/>
      <c r="BN15" s="610"/>
      <c r="BO15" s="646">
        <v>5.8</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1983131</v>
      </c>
      <c r="CS15" s="609"/>
      <c r="CT15" s="609"/>
      <c r="CU15" s="609"/>
      <c r="CV15" s="609"/>
      <c r="CW15" s="609"/>
      <c r="CX15" s="609"/>
      <c r="CY15" s="610"/>
      <c r="CZ15" s="646">
        <v>9.6</v>
      </c>
      <c r="DA15" s="646"/>
      <c r="DB15" s="646"/>
      <c r="DC15" s="646"/>
      <c r="DD15" s="614">
        <v>405092</v>
      </c>
      <c r="DE15" s="609"/>
      <c r="DF15" s="609"/>
      <c r="DG15" s="609"/>
      <c r="DH15" s="609"/>
      <c r="DI15" s="609"/>
      <c r="DJ15" s="609"/>
      <c r="DK15" s="609"/>
      <c r="DL15" s="609"/>
      <c r="DM15" s="609"/>
      <c r="DN15" s="609"/>
      <c r="DO15" s="609"/>
      <c r="DP15" s="610"/>
      <c r="DQ15" s="614">
        <v>1232667</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61511</v>
      </c>
      <c r="S16" s="609"/>
      <c r="T16" s="609"/>
      <c r="U16" s="609"/>
      <c r="V16" s="609"/>
      <c r="W16" s="609"/>
      <c r="X16" s="609"/>
      <c r="Y16" s="610"/>
      <c r="Z16" s="646">
        <v>0.3</v>
      </c>
      <c r="AA16" s="646"/>
      <c r="AB16" s="646"/>
      <c r="AC16" s="646"/>
      <c r="AD16" s="647">
        <v>61511</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543301</v>
      </c>
      <c r="CS16" s="609"/>
      <c r="CT16" s="609"/>
      <c r="CU16" s="609"/>
      <c r="CV16" s="609"/>
      <c r="CW16" s="609"/>
      <c r="CX16" s="609"/>
      <c r="CY16" s="610"/>
      <c r="CZ16" s="646">
        <v>2.6</v>
      </c>
      <c r="DA16" s="646"/>
      <c r="DB16" s="646"/>
      <c r="DC16" s="646"/>
      <c r="DD16" s="614" t="s">
        <v>122</v>
      </c>
      <c r="DE16" s="609"/>
      <c r="DF16" s="609"/>
      <c r="DG16" s="609"/>
      <c r="DH16" s="609"/>
      <c r="DI16" s="609"/>
      <c r="DJ16" s="609"/>
      <c r="DK16" s="609"/>
      <c r="DL16" s="609"/>
      <c r="DM16" s="609"/>
      <c r="DN16" s="609"/>
      <c r="DO16" s="609"/>
      <c r="DP16" s="610"/>
      <c r="DQ16" s="614">
        <v>99416</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189261</v>
      </c>
      <c r="S17" s="609"/>
      <c r="T17" s="609"/>
      <c r="U17" s="609"/>
      <c r="V17" s="609"/>
      <c r="W17" s="609"/>
      <c r="X17" s="609"/>
      <c r="Y17" s="610"/>
      <c r="Z17" s="646">
        <v>0.9</v>
      </c>
      <c r="AA17" s="646"/>
      <c r="AB17" s="646"/>
      <c r="AC17" s="646"/>
      <c r="AD17" s="647">
        <v>189261</v>
      </c>
      <c r="AE17" s="647"/>
      <c r="AF17" s="647"/>
      <c r="AG17" s="647"/>
      <c r="AH17" s="647"/>
      <c r="AI17" s="647"/>
      <c r="AJ17" s="647"/>
      <c r="AK17" s="647"/>
      <c r="AL17" s="611">
        <v>1.9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2090881</v>
      </c>
      <c r="CS17" s="609"/>
      <c r="CT17" s="609"/>
      <c r="CU17" s="609"/>
      <c r="CV17" s="609"/>
      <c r="CW17" s="609"/>
      <c r="CX17" s="609"/>
      <c r="CY17" s="610"/>
      <c r="CZ17" s="646">
        <v>10.1</v>
      </c>
      <c r="DA17" s="646"/>
      <c r="DB17" s="646"/>
      <c r="DC17" s="646"/>
      <c r="DD17" s="614" t="s">
        <v>122</v>
      </c>
      <c r="DE17" s="609"/>
      <c r="DF17" s="609"/>
      <c r="DG17" s="609"/>
      <c r="DH17" s="609"/>
      <c r="DI17" s="609"/>
      <c r="DJ17" s="609"/>
      <c r="DK17" s="609"/>
      <c r="DL17" s="609"/>
      <c r="DM17" s="609"/>
      <c r="DN17" s="609"/>
      <c r="DO17" s="609"/>
      <c r="DP17" s="610"/>
      <c r="DQ17" s="614">
        <v>2084684</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29057</v>
      </c>
      <c r="S18" s="609"/>
      <c r="T18" s="609"/>
      <c r="U18" s="609"/>
      <c r="V18" s="609"/>
      <c r="W18" s="609"/>
      <c r="X18" s="609"/>
      <c r="Y18" s="610"/>
      <c r="Z18" s="646">
        <v>0.1</v>
      </c>
      <c r="AA18" s="646"/>
      <c r="AB18" s="646"/>
      <c r="AC18" s="646"/>
      <c r="AD18" s="647">
        <v>29057</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134687</v>
      </c>
      <c r="S19" s="609"/>
      <c r="T19" s="609"/>
      <c r="U19" s="609"/>
      <c r="V19" s="609"/>
      <c r="W19" s="609"/>
      <c r="X19" s="609"/>
      <c r="Y19" s="610"/>
      <c r="Z19" s="646">
        <v>0.6</v>
      </c>
      <c r="AA19" s="646"/>
      <c r="AB19" s="646"/>
      <c r="AC19" s="646"/>
      <c r="AD19" s="647">
        <v>134687</v>
      </c>
      <c r="AE19" s="647"/>
      <c r="AF19" s="647"/>
      <c r="AG19" s="647"/>
      <c r="AH19" s="647"/>
      <c r="AI19" s="647"/>
      <c r="AJ19" s="647"/>
      <c r="AK19" s="647"/>
      <c r="AL19" s="611">
        <v>1.3</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25517</v>
      </c>
      <c r="S20" s="609"/>
      <c r="T20" s="609"/>
      <c r="U20" s="609"/>
      <c r="V20" s="609"/>
      <c r="W20" s="609"/>
      <c r="X20" s="609"/>
      <c r="Y20" s="610"/>
      <c r="Z20" s="646">
        <v>0.1</v>
      </c>
      <c r="AA20" s="646"/>
      <c r="AB20" s="646"/>
      <c r="AC20" s="646"/>
      <c r="AD20" s="647">
        <v>25517</v>
      </c>
      <c r="AE20" s="647"/>
      <c r="AF20" s="647"/>
      <c r="AG20" s="647"/>
      <c r="AH20" s="647"/>
      <c r="AI20" s="647"/>
      <c r="AJ20" s="647"/>
      <c r="AK20" s="647"/>
      <c r="AL20" s="611">
        <v>0.3</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20644792</v>
      </c>
      <c r="CS20" s="609"/>
      <c r="CT20" s="609"/>
      <c r="CU20" s="609"/>
      <c r="CV20" s="609"/>
      <c r="CW20" s="609"/>
      <c r="CX20" s="609"/>
      <c r="CY20" s="610"/>
      <c r="CZ20" s="646">
        <v>100</v>
      </c>
      <c r="DA20" s="646"/>
      <c r="DB20" s="646"/>
      <c r="DC20" s="646"/>
      <c r="DD20" s="614">
        <v>2338988</v>
      </c>
      <c r="DE20" s="609"/>
      <c r="DF20" s="609"/>
      <c r="DG20" s="609"/>
      <c r="DH20" s="609"/>
      <c r="DI20" s="609"/>
      <c r="DJ20" s="609"/>
      <c r="DK20" s="609"/>
      <c r="DL20" s="609"/>
      <c r="DM20" s="609"/>
      <c r="DN20" s="609"/>
      <c r="DO20" s="609"/>
      <c r="DP20" s="610"/>
      <c r="DQ20" s="614">
        <v>11634313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5734863</v>
      </c>
      <c r="S21" s="609"/>
      <c r="T21" s="609"/>
      <c r="U21" s="609"/>
      <c r="V21" s="609"/>
      <c r="W21" s="609"/>
      <c r="X21" s="609"/>
      <c r="Y21" s="610"/>
      <c r="Z21" s="646">
        <v>26.8</v>
      </c>
      <c r="AA21" s="646"/>
      <c r="AB21" s="646"/>
      <c r="AC21" s="646"/>
      <c r="AD21" s="647">
        <v>5127217</v>
      </c>
      <c r="AE21" s="647"/>
      <c r="AF21" s="647"/>
      <c r="AG21" s="647"/>
      <c r="AH21" s="647"/>
      <c r="AI21" s="647"/>
      <c r="AJ21" s="647"/>
      <c r="AK21" s="647"/>
      <c r="AL21" s="611">
        <v>51</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5127217</v>
      </c>
      <c r="S22" s="609"/>
      <c r="T22" s="609"/>
      <c r="U22" s="609"/>
      <c r="V22" s="609"/>
      <c r="W22" s="609"/>
      <c r="X22" s="609"/>
      <c r="Y22" s="610"/>
      <c r="Z22" s="646">
        <v>23.9</v>
      </c>
      <c r="AA22" s="646"/>
      <c r="AB22" s="646"/>
      <c r="AC22" s="646"/>
      <c r="AD22" s="647">
        <v>5127217</v>
      </c>
      <c r="AE22" s="647"/>
      <c r="AF22" s="647"/>
      <c r="AG22" s="647"/>
      <c r="AH22" s="647"/>
      <c r="AI22" s="647"/>
      <c r="AJ22" s="647"/>
      <c r="AK22" s="647"/>
      <c r="AL22" s="611">
        <v>51</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607646</v>
      </c>
      <c r="S23" s="609"/>
      <c r="T23" s="609"/>
      <c r="U23" s="609"/>
      <c r="V23" s="609"/>
      <c r="W23" s="609"/>
      <c r="X23" s="609"/>
      <c r="Y23" s="610"/>
      <c r="Z23" s="646">
        <v>2.8</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8974071</v>
      </c>
      <c r="CS24" s="664"/>
      <c r="CT24" s="664"/>
      <c r="CU24" s="664"/>
      <c r="CV24" s="664"/>
      <c r="CW24" s="664"/>
      <c r="CX24" s="664"/>
      <c r="CY24" s="689"/>
      <c r="CZ24" s="690">
        <v>43.5</v>
      </c>
      <c r="DA24" s="672"/>
      <c r="DB24" s="672"/>
      <c r="DC24" s="692"/>
      <c r="DD24" s="688">
        <v>6105931</v>
      </c>
      <c r="DE24" s="664"/>
      <c r="DF24" s="664"/>
      <c r="DG24" s="664"/>
      <c r="DH24" s="664"/>
      <c r="DI24" s="664"/>
      <c r="DJ24" s="664"/>
      <c r="DK24" s="689"/>
      <c r="DL24" s="688">
        <v>5707534</v>
      </c>
      <c r="DM24" s="664"/>
      <c r="DN24" s="664"/>
      <c r="DO24" s="664"/>
      <c r="DP24" s="664"/>
      <c r="DQ24" s="664"/>
      <c r="DR24" s="664"/>
      <c r="DS24" s="664"/>
      <c r="DT24" s="664"/>
      <c r="DU24" s="664"/>
      <c r="DV24" s="689"/>
      <c r="DW24" s="690">
        <v>56.7</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10618900</v>
      </c>
      <c r="S25" s="609"/>
      <c r="T25" s="609"/>
      <c r="U25" s="609"/>
      <c r="V25" s="609"/>
      <c r="W25" s="609"/>
      <c r="X25" s="609"/>
      <c r="Y25" s="610"/>
      <c r="Z25" s="646">
        <v>49.6</v>
      </c>
      <c r="AA25" s="646"/>
      <c r="AB25" s="646"/>
      <c r="AC25" s="646"/>
      <c r="AD25" s="647">
        <v>10011254</v>
      </c>
      <c r="AE25" s="647"/>
      <c r="AF25" s="647"/>
      <c r="AG25" s="647"/>
      <c r="AH25" s="647"/>
      <c r="AI25" s="647"/>
      <c r="AJ25" s="647"/>
      <c r="AK25" s="647"/>
      <c r="AL25" s="611">
        <v>99.7</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2973643</v>
      </c>
      <c r="CS25" s="621"/>
      <c r="CT25" s="621"/>
      <c r="CU25" s="621"/>
      <c r="CV25" s="621"/>
      <c r="CW25" s="621"/>
      <c r="CX25" s="621"/>
      <c r="CY25" s="622"/>
      <c r="CZ25" s="611">
        <v>14.4</v>
      </c>
      <c r="DA25" s="623"/>
      <c r="DB25" s="623"/>
      <c r="DC25" s="624"/>
      <c r="DD25" s="614">
        <v>2635949</v>
      </c>
      <c r="DE25" s="621"/>
      <c r="DF25" s="621"/>
      <c r="DG25" s="621"/>
      <c r="DH25" s="621"/>
      <c r="DI25" s="621"/>
      <c r="DJ25" s="621"/>
      <c r="DK25" s="622"/>
      <c r="DL25" s="614">
        <v>2608843</v>
      </c>
      <c r="DM25" s="621"/>
      <c r="DN25" s="621"/>
      <c r="DO25" s="621"/>
      <c r="DP25" s="621"/>
      <c r="DQ25" s="621"/>
      <c r="DR25" s="621"/>
      <c r="DS25" s="621"/>
      <c r="DT25" s="621"/>
      <c r="DU25" s="621"/>
      <c r="DV25" s="622"/>
      <c r="DW25" s="611">
        <v>25.9</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5497</v>
      </c>
      <c r="S26" s="609"/>
      <c r="T26" s="609"/>
      <c r="U26" s="609"/>
      <c r="V26" s="609"/>
      <c r="W26" s="609"/>
      <c r="X26" s="609"/>
      <c r="Y26" s="610"/>
      <c r="Z26" s="646">
        <v>0</v>
      </c>
      <c r="AA26" s="646"/>
      <c r="AB26" s="646"/>
      <c r="AC26" s="646"/>
      <c r="AD26" s="647">
        <v>5497</v>
      </c>
      <c r="AE26" s="647"/>
      <c r="AF26" s="647"/>
      <c r="AG26" s="647"/>
      <c r="AH26" s="647"/>
      <c r="AI26" s="647"/>
      <c r="AJ26" s="647"/>
      <c r="AK26" s="647"/>
      <c r="AL26" s="611">
        <v>0.1</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1655989</v>
      </c>
      <c r="CS26" s="609"/>
      <c r="CT26" s="609"/>
      <c r="CU26" s="609"/>
      <c r="CV26" s="609"/>
      <c r="CW26" s="609"/>
      <c r="CX26" s="609"/>
      <c r="CY26" s="610"/>
      <c r="CZ26" s="611">
        <v>8</v>
      </c>
      <c r="DA26" s="623"/>
      <c r="DB26" s="623"/>
      <c r="DC26" s="624"/>
      <c r="DD26" s="614">
        <v>1491105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179408</v>
      </c>
      <c r="S27" s="609"/>
      <c r="T27" s="609"/>
      <c r="U27" s="609"/>
      <c r="V27" s="609"/>
      <c r="W27" s="609"/>
      <c r="X27" s="609"/>
      <c r="Y27" s="610"/>
      <c r="Z27" s="646">
        <v>0.8</v>
      </c>
      <c r="AA27" s="646"/>
      <c r="AB27" s="646"/>
      <c r="AC27" s="646"/>
      <c r="AD27" s="647">
        <v>29</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3587891</v>
      </c>
      <c r="BH27" s="609"/>
      <c r="BI27" s="609"/>
      <c r="BJ27" s="609"/>
      <c r="BK27" s="609"/>
      <c r="BL27" s="609"/>
      <c r="BM27" s="609"/>
      <c r="BN27" s="610"/>
      <c r="BO27" s="646">
        <v>100</v>
      </c>
      <c r="BP27" s="646"/>
      <c r="BQ27" s="646"/>
      <c r="BR27" s="646"/>
      <c r="BS27" s="647">
        <v>72068</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3909547</v>
      </c>
      <c r="CS27" s="621"/>
      <c r="CT27" s="621"/>
      <c r="CU27" s="621"/>
      <c r="CV27" s="621"/>
      <c r="CW27" s="621"/>
      <c r="CX27" s="621"/>
      <c r="CY27" s="622"/>
      <c r="CZ27" s="611">
        <v>18.899999999999999</v>
      </c>
      <c r="DA27" s="623"/>
      <c r="DB27" s="623"/>
      <c r="DC27" s="624"/>
      <c r="DD27" s="614">
        <v>1385298</v>
      </c>
      <c r="DE27" s="621"/>
      <c r="DF27" s="621"/>
      <c r="DG27" s="621"/>
      <c r="DH27" s="621"/>
      <c r="DI27" s="621"/>
      <c r="DJ27" s="621"/>
      <c r="DK27" s="622"/>
      <c r="DL27" s="614">
        <v>1014007</v>
      </c>
      <c r="DM27" s="621"/>
      <c r="DN27" s="621"/>
      <c r="DO27" s="621"/>
      <c r="DP27" s="621"/>
      <c r="DQ27" s="621"/>
      <c r="DR27" s="621"/>
      <c r="DS27" s="621"/>
      <c r="DT27" s="621"/>
      <c r="DU27" s="621"/>
      <c r="DV27" s="622"/>
      <c r="DW27" s="611">
        <v>10.1</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165368</v>
      </c>
      <c r="S28" s="609"/>
      <c r="T28" s="609"/>
      <c r="U28" s="609"/>
      <c r="V28" s="609"/>
      <c r="W28" s="609"/>
      <c r="X28" s="609"/>
      <c r="Y28" s="610"/>
      <c r="Z28" s="646">
        <v>0.8</v>
      </c>
      <c r="AA28" s="646"/>
      <c r="AB28" s="646"/>
      <c r="AC28" s="646"/>
      <c r="AD28" s="647">
        <v>8005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2090881</v>
      </c>
      <c r="CS28" s="609"/>
      <c r="CT28" s="609"/>
      <c r="CU28" s="609"/>
      <c r="CV28" s="609"/>
      <c r="CW28" s="609"/>
      <c r="CX28" s="609"/>
      <c r="CY28" s="610"/>
      <c r="CZ28" s="611">
        <v>10.1</v>
      </c>
      <c r="DA28" s="623"/>
      <c r="DB28" s="623"/>
      <c r="DC28" s="624"/>
      <c r="DD28" s="614">
        <v>2084684</v>
      </c>
      <c r="DE28" s="609"/>
      <c r="DF28" s="609"/>
      <c r="DG28" s="609"/>
      <c r="DH28" s="609"/>
      <c r="DI28" s="609"/>
      <c r="DJ28" s="609"/>
      <c r="DK28" s="610"/>
      <c r="DL28" s="614">
        <v>2084684</v>
      </c>
      <c r="DM28" s="609"/>
      <c r="DN28" s="609"/>
      <c r="DO28" s="609"/>
      <c r="DP28" s="609"/>
      <c r="DQ28" s="609"/>
      <c r="DR28" s="609"/>
      <c r="DS28" s="609"/>
      <c r="DT28" s="609"/>
      <c r="DU28" s="609"/>
      <c r="DV28" s="610"/>
      <c r="DW28" s="611">
        <v>20.7</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59858</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2090881</v>
      </c>
      <c r="CS29" s="621"/>
      <c r="CT29" s="621"/>
      <c r="CU29" s="621"/>
      <c r="CV29" s="621"/>
      <c r="CW29" s="621"/>
      <c r="CX29" s="621"/>
      <c r="CY29" s="622"/>
      <c r="CZ29" s="611">
        <v>10.1</v>
      </c>
      <c r="DA29" s="623"/>
      <c r="DB29" s="623"/>
      <c r="DC29" s="624"/>
      <c r="DD29" s="614">
        <v>2084684</v>
      </c>
      <c r="DE29" s="621"/>
      <c r="DF29" s="621"/>
      <c r="DG29" s="621"/>
      <c r="DH29" s="621"/>
      <c r="DI29" s="621"/>
      <c r="DJ29" s="621"/>
      <c r="DK29" s="622"/>
      <c r="DL29" s="614">
        <v>2084684</v>
      </c>
      <c r="DM29" s="621"/>
      <c r="DN29" s="621"/>
      <c r="DO29" s="621"/>
      <c r="DP29" s="621"/>
      <c r="DQ29" s="621"/>
      <c r="DR29" s="621"/>
      <c r="DS29" s="621"/>
      <c r="DT29" s="621"/>
      <c r="DU29" s="621"/>
      <c r="DV29" s="622"/>
      <c r="DW29" s="611">
        <v>20.7</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3318461</v>
      </c>
      <c r="S30" s="609"/>
      <c r="T30" s="609"/>
      <c r="U30" s="609"/>
      <c r="V30" s="609"/>
      <c r="W30" s="609"/>
      <c r="X30" s="609"/>
      <c r="Y30" s="610"/>
      <c r="Z30" s="646">
        <v>15.5</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2036533</v>
      </c>
      <c r="CS30" s="609"/>
      <c r="CT30" s="609"/>
      <c r="CU30" s="609"/>
      <c r="CV30" s="609"/>
      <c r="CW30" s="609"/>
      <c r="CX30" s="609"/>
      <c r="CY30" s="610"/>
      <c r="CZ30" s="611">
        <v>9.9</v>
      </c>
      <c r="DA30" s="623"/>
      <c r="DB30" s="623"/>
      <c r="DC30" s="624"/>
      <c r="DD30" s="614">
        <v>2036533</v>
      </c>
      <c r="DE30" s="609"/>
      <c r="DF30" s="609"/>
      <c r="DG30" s="609"/>
      <c r="DH30" s="609"/>
      <c r="DI30" s="609"/>
      <c r="DJ30" s="609"/>
      <c r="DK30" s="610"/>
      <c r="DL30" s="614">
        <v>2036533</v>
      </c>
      <c r="DM30" s="609"/>
      <c r="DN30" s="609"/>
      <c r="DO30" s="609"/>
      <c r="DP30" s="609"/>
      <c r="DQ30" s="609"/>
      <c r="DR30" s="609"/>
      <c r="DS30" s="609"/>
      <c r="DT30" s="609"/>
      <c r="DU30" s="609"/>
      <c r="DV30" s="610"/>
      <c r="DW30" s="611">
        <v>20.2</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v>8645</v>
      </c>
      <c r="S31" s="609"/>
      <c r="T31" s="609"/>
      <c r="U31" s="609"/>
      <c r="V31" s="609"/>
      <c r="W31" s="609"/>
      <c r="X31" s="609"/>
      <c r="Y31" s="610"/>
      <c r="Z31" s="646">
        <v>0</v>
      </c>
      <c r="AA31" s="646"/>
      <c r="AB31" s="646"/>
      <c r="AC31" s="646"/>
      <c r="AD31" s="647">
        <v>8645</v>
      </c>
      <c r="AE31" s="647"/>
      <c r="AF31" s="647"/>
      <c r="AG31" s="647"/>
      <c r="AH31" s="647"/>
      <c r="AI31" s="647"/>
      <c r="AJ31" s="647"/>
      <c r="AK31" s="647"/>
      <c r="AL31" s="611">
        <v>0.1</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97.6</v>
      </c>
      <c r="BN31" s="671"/>
      <c r="BO31" s="671"/>
      <c r="BP31" s="671"/>
      <c r="BQ31" s="673"/>
      <c r="BR31" s="670">
        <v>99.1</v>
      </c>
      <c r="BS31" s="671"/>
      <c r="BT31" s="671"/>
      <c r="BU31" s="671"/>
      <c r="BV31" s="671"/>
      <c r="BW31" s="671"/>
      <c r="BX31" s="672">
        <v>97.6</v>
      </c>
      <c r="BY31" s="671"/>
      <c r="BZ31" s="671"/>
      <c r="CA31" s="671"/>
      <c r="CB31" s="673"/>
      <c r="CD31" s="629"/>
      <c r="CE31" s="630"/>
      <c r="CF31" s="605" t="s">
        <v>301</v>
      </c>
      <c r="CG31" s="606"/>
      <c r="CH31" s="606"/>
      <c r="CI31" s="606"/>
      <c r="CJ31" s="606"/>
      <c r="CK31" s="606"/>
      <c r="CL31" s="606"/>
      <c r="CM31" s="606"/>
      <c r="CN31" s="606"/>
      <c r="CO31" s="606"/>
      <c r="CP31" s="606"/>
      <c r="CQ31" s="607"/>
      <c r="CR31" s="608">
        <v>54348</v>
      </c>
      <c r="CS31" s="621"/>
      <c r="CT31" s="621"/>
      <c r="CU31" s="621"/>
      <c r="CV31" s="621"/>
      <c r="CW31" s="621"/>
      <c r="CX31" s="621"/>
      <c r="CY31" s="622"/>
      <c r="CZ31" s="611">
        <v>0.3</v>
      </c>
      <c r="DA31" s="623"/>
      <c r="DB31" s="623"/>
      <c r="DC31" s="624"/>
      <c r="DD31" s="614">
        <v>48151</v>
      </c>
      <c r="DE31" s="621"/>
      <c r="DF31" s="621"/>
      <c r="DG31" s="621"/>
      <c r="DH31" s="621"/>
      <c r="DI31" s="621"/>
      <c r="DJ31" s="621"/>
      <c r="DK31" s="622"/>
      <c r="DL31" s="614">
        <v>48151</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1802041</v>
      </c>
      <c r="S32" s="609"/>
      <c r="T32" s="609"/>
      <c r="U32" s="609"/>
      <c r="V32" s="609"/>
      <c r="W32" s="609"/>
      <c r="X32" s="609"/>
      <c r="Y32" s="610"/>
      <c r="Z32" s="646">
        <v>8.4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99.2</v>
      </c>
      <c r="BH32" s="621"/>
      <c r="BI32" s="621"/>
      <c r="BJ32" s="621"/>
      <c r="BK32" s="621"/>
      <c r="BL32" s="621"/>
      <c r="BM32" s="612">
        <v>97.8</v>
      </c>
      <c r="BN32" s="621"/>
      <c r="BO32" s="621"/>
      <c r="BP32" s="621"/>
      <c r="BQ32" s="644"/>
      <c r="BR32" s="674">
        <v>99</v>
      </c>
      <c r="BS32" s="621"/>
      <c r="BT32" s="621"/>
      <c r="BU32" s="621"/>
      <c r="BV32" s="621"/>
      <c r="BW32" s="621"/>
      <c r="BX32" s="612">
        <v>97.7</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58262</v>
      </c>
      <c r="S33" s="609"/>
      <c r="T33" s="609"/>
      <c r="U33" s="609"/>
      <c r="V33" s="609"/>
      <c r="W33" s="609"/>
      <c r="X33" s="609"/>
      <c r="Y33" s="610"/>
      <c r="Z33" s="646">
        <v>0.3</v>
      </c>
      <c r="AA33" s="646"/>
      <c r="AB33" s="646"/>
      <c r="AC33" s="646"/>
      <c r="AD33" s="647">
        <v>11195</v>
      </c>
      <c r="AE33" s="647"/>
      <c r="AF33" s="647"/>
      <c r="AG33" s="647"/>
      <c r="AH33" s="647"/>
      <c r="AI33" s="647"/>
      <c r="AJ33" s="647"/>
      <c r="AK33" s="647"/>
      <c r="AL33" s="611">
        <v>0.1</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99.2</v>
      </c>
      <c r="BH33" s="593"/>
      <c r="BI33" s="593"/>
      <c r="BJ33" s="593"/>
      <c r="BK33" s="593"/>
      <c r="BL33" s="593"/>
      <c r="BM33" s="639">
        <v>97.3</v>
      </c>
      <c r="BN33" s="593"/>
      <c r="BO33" s="593"/>
      <c r="BP33" s="593"/>
      <c r="BQ33" s="656"/>
      <c r="BR33" s="669">
        <v>99.1</v>
      </c>
      <c r="BS33" s="593"/>
      <c r="BT33" s="593"/>
      <c r="BU33" s="593"/>
      <c r="BV33" s="593"/>
      <c r="BW33" s="593"/>
      <c r="BX33" s="639">
        <v>97.1</v>
      </c>
      <c r="BY33" s="593"/>
      <c r="BZ33" s="593"/>
      <c r="CA33" s="593"/>
      <c r="CB33" s="656"/>
      <c r="CD33" s="605" t="s">
        <v>308</v>
      </c>
      <c r="CE33" s="606"/>
      <c r="CF33" s="606"/>
      <c r="CG33" s="606"/>
      <c r="CH33" s="606"/>
      <c r="CI33" s="606"/>
      <c r="CJ33" s="606"/>
      <c r="CK33" s="606"/>
      <c r="CL33" s="606"/>
      <c r="CM33" s="606"/>
      <c r="CN33" s="606"/>
      <c r="CO33" s="606"/>
      <c r="CP33" s="606"/>
      <c r="CQ33" s="607"/>
      <c r="CR33" s="608">
        <v>8788432</v>
      </c>
      <c r="CS33" s="621"/>
      <c r="CT33" s="621"/>
      <c r="CU33" s="621"/>
      <c r="CV33" s="621"/>
      <c r="CW33" s="621"/>
      <c r="CX33" s="621"/>
      <c r="CY33" s="622"/>
      <c r="CZ33" s="611">
        <v>42.6</v>
      </c>
      <c r="DA33" s="623"/>
      <c r="DB33" s="623"/>
      <c r="DC33" s="624"/>
      <c r="DD33" s="614">
        <v>5137427</v>
      </c>
      <c r="DE33" s="621"/>
      <c r="DF33" s="621"/>
      <c r="DG33" s="621"/>
      <c r="DH33" s="621"/>
      <c r="DI33" s="621"/>
      <c r="DJ33" s="621"/>
      <c r="DK33" s="622"/>
      <c r="DL33" s="614">
        <v>3771660</v>
      </c>
      <c r="DM33" s="621"/>
      <c r="DN33" s="621"/>
      <c r="DO33" s="621"/>
      <c r="DP33" s="621"/>
      <c r="DQ33" s="621"/>
      <c r="DR33" s="621"/>
      <c r="DS33" s="621"/>
      <c r="DT33" s="621"/>
      <c r="DU33" s="621"/>
      <c r="DV33" s="622"/>
      <c r="DW33" s="611">
        <v>37.4</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1395264</v>
      </c>
      <c r="S34" s="609"/>
      <c r="T34" s="609"/>
      <c r="U34" s="609"/>
      <c r="V34" s="609"/>
      <c r="W34" s="609"/>
      <c r="X34" s="609"/>
      <c r="Y34" s="610"/>
      <c r="Z34" s="646">
        <v>6.5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2155834</v>
      </c>
      <c r="CS34" s="609"/>
      <c r="CT34" s="609"/>
      <c r="CU34" s="609"/>
      <c r="CV34" s="609"/>
      <c r="CW34" s="609"/>
      <c r="CX34" s="609"/>
      <c r="CY34" s="610"/>
      <c r="CZ34" s="611">
        <v>10.4</v>
      </c>
      <c r="DA34" s="623"/>
      <c r="DB34" s="623"/>
      <c r="DC34" s="624"/>
      <c r="DD34" s="614">
        <v>1207799</v>
      </c>
      <c r="DE34" s="609"/>
      <c r="DF34" s="609"/>
      <c r="DG34" s="609"/>
      <c r="DH34" s="609"/>
      <c r="DI34" s="609"/>
      <c r="DJ34" s="609"/>
      <c r="DK34" s="610"/>
      <c r="DL34" s="614">
        <v>1074867</v>
      </c>
      <c r="DM34" s="609"/>
      <c r="DN34" s="609"/>
      <c r="DO34" s="609"/>
      <c r="DP34" s="609"/>
      <c r="DQ34" s="609"/>
      <c r="DR34" s="609"/>
      <c r="DS34" s="609"/>
      <c r="DT34" s="609"/>
      <c r="DU34" s="609"/>
      <c r="DV34" s="610"/>
      <c r="DW34" s="611">
        <v>10.7</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1761871</v>
      </c>
      <c r="S35" s="609"/>
      <c r="T35" s="609"/>
      <c r="U35" s="609"/>
      <c r="V35" s="609"/>
      <c r="W35" s="609"/>
      <c r="X35" s="609"/>
      <c r="Y35" s="610"/>
      <c r="Z35" s="646">
        <v>8.1999999999999993</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132833</v>
      </c>
      <c r="CS35" s="621"/>
      <c r="CT35" s="621"/>
      <c r="CU35" s="621"/>
      <c r="CV35" s="621"/>
      <c r="CW35" s="621"/>
      <c r="CX35" s="621"/>
      <c r="CY35" s="622"/>
      <c r="CZ35" s="611">
        <v>0.6</v>
      </c>
      <c r="DA35" s="623"/>
      <c r="DB35" s="623"/>
      <c r="DC35" s="624"/>
      <c r="DD35" s="614">
        <v>122873</v>
      </c>
      <c r="DE35" s="621"/>
      <c r="DF35" s="621"/>
      <c r="DG35" s="621"/>
      <c r="DH35" s="621"/>
      <c r="DI35" s="621"/>
      <c r="DJ35" s="621"/>
      <c r="DK35" s="622"/>
      <c r="DL35" s="614">
        <v>120144</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652459</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1838202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26901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3319008</v>
      </c>
      <c r="CS36" s="609"/>
      <c r="CT36" s="609"/>
      <c r="CU36" s="609"/>
      <c r="CV36" s="609"/>
      <c r="CW36" s="609"/>
      <c r="CX36" s="609"/>
      <c r="CY36" s="610"/>
      <c r="CZ36" s="611">
        <v>16.100000000000001</v>
      </c>
      <c r="DA36" s="623"/>
      <c r="DB36" s="623"/>
      <c r="DC36" s="624"/>
      <c r="DD36" s="614">
        <v>2256366</v>
      </c>
      <c r="DE36" s="609"/>
      <c r="DF36" s="609"/>
      <c r="DG36" s="609"/>
      <c r="DH36" s="609"/>
      <c r="DI36" s="609"/>
      <c r="DJ36" s="609"/>
      <c r="DK36" s="610"/>
      <c r="DL36" s="614">
        <v>1469658</v>
      </c>
      <c r="DM36" s="609"/>
      <c r="DN36" s="609"/>
      <c r="DO36" s="609"/>
      <c r="DP36" s="609"/>
      <c r="DQ36" s="609"/>
      <c r="DR36" s="609"/>
      <c r="DS36" s="609"/>
      <c r="DT36" s="609"/>
      <c r="DU36" s="609"/>
      <c r="DV36" s="610"/>
      <c r="DW36" s="611">
        <v>14.6</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230099</v>
      </c>
      <c r="S37" s="609"/>
      <c r="T37" s="609"/>
      <c r="U37" s="609"/>
      <c r="V37" s="609"/>
      <c r="W37" s="609"/>
      <c r="X37" s="609"/>
      <c r="Y37" s="610"/>
      <c r="Z37" s="646">
        <v>1.1000000000000001</v>
      </c>
      <c r="AA37" s="646"/>
      <c r="AB37" s="646"/>
      <c r="AC37" s="646"/>
      <c r="AD37" s="647">
        <v>1046</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453407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16603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975733</v>
      </c>
      <c r="CS37" s="621"/>
      <c r="CT37" s="621"/>
      <c r="CU37" s="621"/>
      <c r="CV37" s="621"/>
      <c r="CW37" s="621"/>
      <c r="CX37" s="621"/>
      <c r="CY37" s="622"/>
      <c r="CZ37" s="611">
        <v>4.7</v>
      </c>
      <c r="DA37" s="623"/>
      <c r="DB37" s="623"/>
      <c r="DC37" s="624"/>
      <c r="DD37" s="614">
        <v>953652</v>
      </c>
      <c r="DE37" s="621"/>
      <c r="DF37" s="621"/>
      <c r="DG37" s="621"/>
      <c r="DH37" s="621"/>
      <c r="DI37" s="621"/>
      <c r="DJ37" s="621"/>
      <c r="DK37" s="622"/>
      <c r="DL37" s="614">
        <v>867795</v>
      </c>
      <c r="DM37" s="621"/>
      <c r="DN37" s="621"/>
      <c r="DO37" s="621"/>
      <c r="DP37" s="621"/>
      <c r="DQ37" s="621"/>
      <c r="DR37" s="621"/>
      <c r="DS37" s="621"/>
      <c r="DT37" s="621"/>
      <c r="DU37" s="621"/>
      <c r="DV37" s="622"/>
      <c r="DW37" s="611">
        <v>8.6</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1166700</v>
      </c>
      <c r="S38" s="609"/>
      <c r="T38" s="609"/>
      <c r="U38" s="609"/>
      <c r="V38" s="609"/>
      <c r="W38" s="609"/>
      <c r="X38" s="609"/>
      <c r="Y38" s="610"/>
      <c r="Z38" s="646">
        <v>5.4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32305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3549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1377198</v>
      </c>
      <c r="CS38" s="609"/>
      <c r="CT38" s="609"/>
      <c r="CU38" s="609"/>
      <c r="CV38" s="609"/>
      <c r="CW38" s="609"/>
      <c r="CX38" s="609"/>
      <c r="CY38" s="610"/>
      <c r="CZ38" s="611">
        <v>6.7</v>
      </c>
      <c r="DA38" s="623"/>
      <c r="DB38" s="623"/>
      <c r="DC38" s="624"/>
      <c r="DD38" s="614">
        <v>1177803</v>
      </c>
      <c r="DE38" s="609"/>
      <c r="DF38" s="609"/>
      <c r="DG38" s="609"/>
      <c r="DH38" s="609"/>
      <c r="DI38" s="609"/>
      <c r="DJ38" s="609"/>
      <c r="DK38" s="610"/>
      <c r="DL38" s="614">
        <v>1106991</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7597</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5450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1770406</v>
      </c>
      <c r="CS39" s="621"/>
      <c r="CT39" s="621"/>
      <c r="CU39" s="621"/>
      <c r="CV39" s="621"/>
      <c r="CW39" s="621"/>
      <c r="CX39" s="621"/>
      <c r="CY39" s="622"/>
      <c r="CZ39" s="611">
        <v>8.6</v>
      </c>
      <c r="DA39" s="623"/>
      <c r="DB39" s="623"/>
      <c r="DC39" s="624"/>
      <c r="DD39" s="614">
        <v>372533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29400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116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33153</v>
      </c>
      <c r="CS40" s="609"/>
      <c r="CT40" s="609"/>
      <c r="CU40" s="609"/>
      <c r="CV40" s="609"/>
      <c r="CW40" s="609"/>
      <c r="CX40" s="609"/>
      <c r="CY40" s="610"/>
      <c r="CZ40" s="611">
        <v>0.2</v>
      </c>
      <c r="DA40" s="623"/>
      <c r="DB40" s="623"/>
      <c r="DC40" s="624"/>
      <c r="DD40" s="614">
        <v>53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21422833</v>
      </c>
      <c r="S41" s="633"/>
      <c r="T41" s="633"/>
      <c r="U41" s="633"/>
      <c r="V41" s="633"/>
      <c r="W41" s="633"/>
      <c r="X41" s="633"/>
      <c r="Y41" s="636"/>
      <c r="Z41" s="637">
        <v>100</v>
      </c>
      <c r="AA41" s="637"/>
      <c r="AB41" s="637"/>
      <c r="AC41" s="637"/>
      <c r="AD41" s="638">
        <v>10045671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261654</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324</v>
      </c>
      <c r="AR42" s="654"/>
      <c r="AS42" s="654"/>
      <c r="AT42" s="654"/>
      <c r="AU42" s="654"/>
      <c r="AV42" s="654"/>
      <c r="AW42" s="654"/>
      <c r="AX42" s="654"/>
      <c r="AY42" s="655"/>
      <c r="AZ42" s="592">
        <v>1083239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485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2882289</v>
      </c>
      <c r="CS42" s="621"/>
      <c r="CT42" s="621"/>
      <c r="CU42" s="621"/>
      <c r="CV42" s="621"/>
      <c r="CW42" s="621"/>
      <c r="CX42" s="621"/>
      <c r="CY42" s="622"/>
      <c r="CZ42" s="611">
        <v>14</v>
      </c>
      <c r="DA42" s="623"/>
      <c r="DB42" s="623"/>
      <c r="DC42" s="624"/>
      <c r="DD42" s="614">
        <v>390955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45402</v>
      </c>
      <c r="CS43" s="621"/>
      <c r="CT43" s="621"/>
      <c r="CU43" s="621"/>
      <c r="CV43" s="621"/>
      <c r="CW43" s="621"/>
      <c r="CX43" s="621"/>
      <c r="CY43" s="622"/>
      <c r="CZ43" s="611">
        <v>0.2</v>
      </c>
      <c r="DA43" s="623"/>
      <c r="DB43" s="623"/>
      <c r="DC43" s="624"/>
      <c r="DD43" s="614">
        <v>24142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345</v>
      </c>
      <c r="CG44" s="606"/>
      <c r="CH44" s="606"/>
      <c r="CI44" s="606"/>
      <c r="CJ44" s="606"/>
      <c r="CK44" s="606"/>
      <c r="CL44" s="606"/>
      <c r="CM44" s="606"/>
      <c r="CN44" s="606"/>
      <c r="CO44" s="606"/>
      <c r="CP44" s="606"/>
      <c r="CQ44" s="607"/>
      <c r="CR44" s="608">
        <v>2338988</v>
      </c>
      <c r="CS44" s="609"/>
      <c r="CT44" s="609"/>
      <c r="CU44" s="609"/>
      <c r="CV44" s="609"/>
      <c r="CW44" s="609"/>
      <c r="CX44" s="609"/>
      <c r="CY44" s="610"/>
      <c r="CZ44" s="611">
        <v>11.3</v>
      </c>
      <c r="DA44" s="612"/>
      <c r="DB44" s="612"/>
      <c r="DC44" s="613"/>
      <c r="DD44" s="614">
        <v>291539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1376817</v>
      </c>
      <c r="CS45" s="621"/>
      <c r="CT45" s="621"/>
      <c r="CU45" s="621"/>
      <c r="CV45" s="621"/>
      <c r="CW45" s="621"/>
      <c r="CX45" s="621"/>
      <c r="CY45" s="622"/>
      <c r="CZ45" s="611">
        <v>6.7</v>
      </c>
      <c r="DA45" s="623"/>
      <c r="DB45" s="623"/>
      <c r="DC45" s="624"/>
      <c r="DD45" s="614">
        <v>124066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936630</v>
      </c>
      <c r="CS46" s="609"/>
      <c r="CT46" s="609"/>
      <c r="CU46" s="609"/>
      <c r="CV46" s="609"/>
      <c r="CW46" s="609"/>
      <c r="CX46" s="609"/>
      <c r="CY46" s="610"/>
      <c r="CZ46" s="611">
        <v>4.5</v>
      </c>
      <c r="DA46" s="612"/>
      <c r="DB46" s="612"/>
      <c r="DC46" s="613"/>
      <c r="DD46" s="614">
        <v>161829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543301</v>
      </c>
      <c r="CS47" s="621"/>
      <c r="CT47" s="621"/>
      <c r="CU47" s="621"/>
      <c r="CV47" s="621"/>
      <c r="CW47" s="621"/>
      <c r="CX47" s="621"/>
      <c r="CY47" s="622"/>
      <c r="CZ47" s="611">
        <v>2.6</v>
      </c>
      <c r="DA47" s="623"/>
      <c r="DB47" s="623"/>
      <c r="DC47" s="624"/>
      <c r="DD47" s="614">
        <v>99416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20644792</v>
      </c>
      <c r="CS49" s="593"/>
      <c r="CT49" s="593"/>
      <c r="CU49" s="593"/>
      <c r="CV49" s="593"/>
      <c r="CW49" s="593"/>
      <c r="CX49" s="593"/>
      <c r="CY49" s="594"/>
      <c r="CZ49" s="595">
        <v>100</v>
      </c>
      <c r="DA49" s="596"/>
      <c r="DB49" s="596"/>
      <c r="DC49" s="597"/>
      <c r="DD49" s="598">
        <v>11634313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JFNpKiGuu1slbBH92LeFsNMETr5eayt4mmgUshvM+QFLzAxO8YXTpwliYf1iK7/TrJkdox0kdygv0B+Aq/1iA==" saltValue="NqlgNwdGvkUlOLNPvclm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6"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21418</v>
      </c>
      <c r="R7" s="1090"/>
      <c r="S7" s="1090"/>
      <c r="T7" s="1090"/>
      <c r="U7" s="1090"/>
      <c r="V7" s="1090">
        <v>20637</v>
      </c>
      <c r="W7" s="1090"/>
      <c r="X7" s="1090"/>
      <c r="Y7" s="1090"/>
      <c r="Z7" s="1090"/>
      <c r="AA7" s="1090">
        <v>781</v>
      </c>
      <c r="AB7" s="1090"/>
      <c r="AC7" s="1090"/>
      <c r="AD7" s="1090"/>
      <c r="AE7" s="1091"/>
      <c r="AF7" s="1092">
        <v>627</v>
      </c>
      <c r="AG7" s="1093"/>
      <c r="AH7" s="1093"/>
      <c r="AI7" s="1093"/>
      <c r="AJ7" s="1094"/>
      <c r="AK7" s="1095">
        <v>7</v>
      </c>
      <c r="AL7" s="1096"/>
      <c r="AM7" s="1096"/>
      <c r="AN7" s="1096"/>
      <c r="AO7" s="1096"/>
      <c r="AP7" s="1096">
        <v>17413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557</v>
      </c>
      <c r="BS7" s="1086" t="s">
        <v>556</v>
      </c>
      <c r="BT7" s="1087"/>
      <c r="BU7" s="1087"/>
      <c r="BV7" s="1087"/>
      <c r="BW7" s="1087"/>
      <c r="BX7" s="1087"/>
      <c r="BY7" s="1087"/>
      <c r="BZ7" s="1087"/>
      <c r="CA7" s="1087"/>
      <c r="CB7" s="1087"/>
      <c r="CC7" s="1087"/>
      <c r="CD7" s="1087"/>
      <c r="CE7" s="1087"/>
      <c r="CF7" s="1087"/>
      <c r="CG7" s="1099"/>
      <c r="CH7" s="1083">
        <v>0</v>
      </c>
      <c r="CI7" s="1084"/>
      <c r="CJ7" s="1084"/>
      <c r="CK7" s="1084"/>
      <c r="CL7" s="1085"/>
      <c r="CM7" s="1083">
        <v>34</v>
      </c>
      <c r="CN7" s="1084"/>
      <c r="CO7" s="1084"/>
      <c r="CP7" s="1084"/>
      <c r="CQ7" s="1085"/>
      <c r="CR7" s="1083">
        <v>7</v>
      </c>
      <c r="CS7" s="1084"/>
      <c r="CT7" s="1084"/>
      <c r="CU7" s="1084"/>
      <c r="CV7" s="1085"/>
      <c r="CW7" s="1083">
        <v>5</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1005</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5</v>
      </c>
      <c r="R8" s="1026"/>
      <c r="S8" s="1026"/>
      <c r="T8" s="1026"/>
      <c r="U8" s="1026"/>
      <c r="V8" s="1026">
        <v>8</v>
      </c>
      <c r="W8" s="1026"/>
      <c r="X8" s="1026"/>
      <c r="Y8" s="1026"/>
      <c r="Z8" s="1026"/>
      <c r="AA8" s="1026">
        <v>-3</v>
      </c>
      <c r="AB8" s="1026"/>
      <c r="AC8" s="1026"/>
      <c r="AD8" s="1026"/>
      <c r="AE8" s="1027"/>
      <c r="AF8" s="1022">
        <v>1</v>
      </c>
      <c r="AG8" s="1023"/>
      <c r="AH8" s="1023"/>
      <c r="AI8" s="1023"/>
      <c r="AJ8" s="1024"/>
      <c r="AK8" s="1067">
        <v>3</v>
      </c>
      <c r="AL8" s="1068"/>
      <c r="AM8" s="1068"/>
      <c r="AN8" s="1068"/>
      <c r="AO8" s="1068"/>
      <c r="AP8" s="1068">
        <v>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f>SUM(Q7:Q22)</f>
        <v>21423</v>
      </c>
      <c r="R23" s="1048"/>
      <c r="S23" s="1048"/>
      <c r="T23" s="1048"/>
      <c r="U23" s="1048"/>
      <c r="V23" s="1048">
        <f>SUM(V7:V22)</f>
        <v>20645</v>
      </c>
      <c r="W23" s="1048"/>
      <c r="X23" s="1048"/>
      <c r="Y23" s="1048"/>
      <c r="Z23" s="1048"/>
      <c r="AA23" s="1048">
        <f>SUM(AA7:AA22)</f>
        <v>778</v>
      </c>
      <c r="AB23" s="1048"/>
      <c r="AC23" s="1048"/>
      <c r="AD23" s="1048"/>
      <c r="AE23" s="1055"/>
      <c r="AF23" s="1056">
        <v>628</v>
      </c>
      <c r="AG23" s="1048"/>
      <c r="AH23" s="1048"/>
      <c r="AI23" s="1048"/>
      <c r="AJ23" s="1057"/>
      <c r="AK23" s="1058"/>
      <c r="AL23" s="1059"/>
      <c r="AM23" s="1059"/>
      <c r="AN23" s="1059"/>
      <c r="AO23" s="1059"/>
      <c r="AP23" s="1048">
        <f>SUM(AP7:AP22)</f>
        <v>17420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3982</v>
      </c>
      <c r="R28" s="1038"/>
      <c r="S28" s="1038"/>
      <c r="T28" s="1038"/>
      <c r="U28" s="1038"/>
      <c r="V28" s="1038">
        <v>3955</v>
      </c>
      <c r="W28" s="1038"/>
      <c r="X28" s="1038"/>
      <c r="Y28" s="1038"/>
      <c r="Z28" s="1038"/>
      <c r="AA28" s="1038">
        <v>27</v>
      </c>
      <c r="AB28" s="1038"/>
      <c r="AC28" s="1038"/>
      <c r="AD28" s="1038"/>
      <c r="AE28" s="1039"/>
      <c r="AF28" s="1040">
        <v>27</v>
      </c>
      <c r="AG28" s="1038"/>
      <c r="AH28" s="1038"/>
      <c r="AI28" s="1038"/>
      <c r="AJ28" s="1041"/>
      <c r="AK28" s="1029">
        <v>180</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121</v>
      </c>
      <c r="R29" s="1026"/>
      <c r="S29" s="1026"/>
      <c r="T29" s="1026"/>
      <c r="U29" s="1026"/>
      <c r="V29" s="1026">
        <v>119</v>
      </c>
      <c r="W29" s="1026"/>
      <c r="X29" s="1026"/>
      <c r="Y29" s="1026"/>
      <c r="Z29" s="1026"/>
      <c r="AA29" s="1026">
        <v>2</v>
      </c>
      <c r="AB29" s="1026"/>
      <c r="AC29" s="1026"/>
      <c r="AD29" s="1026"/>
      <c r="AE29" s="1027"/>
      <c r="AF29" s="1022">
        <v>2</v>
      </c>
      <c r="AG29" s="1023"/>
      <c r="AH29" s="1023"/>
      <c r="AI29" s="1023"/>
      <c r="AJ29" s="1024"/>
      <c r="AK29" s="967">
        <v>80</v>
      </c>
      <c r="AL29" s="958"/>
      <c r="AM29" s="958"/>
      <c r="AN29" s="958"/>
      <c r="AO29" s="958"/>
      <c r="AP29" s="958">
        <v>280</v>
      </c>
      <c r="AQ29" s="958"/>
      <c r="AR29" s="958"/>
      <c r="AS29" s="958"/>
      <c r="AT29" s="958"/>
      <c r="AU29" s="958">
        <v>129</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610</v>
      </c>
      <c r="R30" s="1026"/>
      <c r="S30" s="1026"/>
      <c r="T30" s="1026"/>
      <c r="U30" s="1026"/>
      <c r="V30" s="1026">
        <v>594</v>
      </c>
      <c r="W30" s="1026"/>
      <c r="X30" s="1026"/>
      <c r="Y30" s="1026"/>
      <c r="Z30" s="1026"/>
      <c r="AA30" s="1026">
        <v>16</v>
      </c>
      <c r="AB30" s="1026"/>
      <c r="AC30" s="1026"/>
      <c r="AD30" s="1026"/>
      <c r="AE30" s="1027"/>
      <c r="AF30" s="1022">
        <v>16</v>
      </c>
      <c r="AG30" s="1023"/>
      <c r="AH30" s="1023"/>
      <c r="AI30" s="1023"/>
      <c r="AJ30" s="1024"/>
      <c r="AK30" s="967">
        <v>132</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1067</v>
      </c>
      <c r="R31" s="1026"/>
      <c r="S31" s="1026"/>
      <c r="T31" s="1026"/>
      <c r="U31" s="1026"/>
      <c r="V31" s="1026">
        <v>919</v>
      </c>
      <c r="W31" s="1026"/>
      <c r="X31" s="1026"/>
      <c r="Y31" s="1026"/>
      <c r="Z31" s="1026"/>
      <c r="AA31" s="1026">
        <v>148</v>
      </c>
      <c r="AB31" s="1026"/>
      <c r="AC31" s="1026"/>
      <c r="AD31" s="1026"/>
      <c r="AE31" s="1027"/>
      <c r="AF31" s="1022">
        <v>860</v>
      </c>
      <c r="AG31" s="1023"/>
      <c r="AH31" s="1023"/>
      <c r="AI31" s="1023"/>
      <c r="AJ31" s="1024"/>
      <c r="AK31" s="967">
        <v>453</v>
      </c>
      <c r="AL31" s="958"/>
      <c r="AM31" s="958"/>
      <c r="AN31" s="958"/>
      <c r="AO31" s="958"/>
      <c r="AP31" s="958">
        <v>9073</v>
      </c>
      <c r="AQ31" s="958"/>
      <c r="AR31" s="958"/>
      <c r="AS31" s="958"/>
      <c r="AT31" s="958"/>
      <c r="AU31" s="958">
        <v>6950</v>
      </c>
      <c r="AV31" s="958"/>
      <c r="AW31" s="958"/>
      <c r="AX31" s="958"/>
      <c r="AY31" s="958"/>
      <c r="AZ31" s="1028"/>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905</v>
      </c>
      <c r="AG63" s="946"/>
      <c r="AH63" s="946"/>
      <c r="AI63" s="946"/>
      <c r="AJ63" s="1009"/>
      <c r="AK63" s="1010"/>
      <c r="AL63" s="950"/>
      <c r="AM63" s="950"/>
      <c r="AN63" s="950"/>
      <c r="AO63" s="950"/>
      <c r="AP63" s="946">
        <f>SUM(AP28:AT62)</f>
        <v>9353</v>
      </c>
      <c r="AQ63" s="946"/>
      <c r="AR63" s="946"/>
      <c r="AS63" s="946"/>
      <c r="AT63" s="946"/>
      <c r="AU63" s="946">
        <f>SUM(AU28:AY62)</f>
        <v>7079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545</v>
      </c>
      <c r="C68" s="973"/>
      <c r="D68" s="973"/>
      <c r="E68" s="973"/>
      <c r="F68" s="973"/>
      <c r="G68" s="973"/>
      <c r="H68" s="973"/>
      <c r="I68" s="973"/>
      <c r="J68" s="973"/>
      <c r="K68" s="973"/>
      <c r="L68" s="973"/>
      <c r="M68" s="973"/>
      <c r="N68" s="973"/>
      <c r="O68" s="973"/>
      <c r="P68" s="974"/>
      <c r="Q68" s="975">
        <v>229</v>
      </c>
      <c r="R68" s="969"/>
      <c r="S68" s="969"/>
      <c r="T68" s="969"/>
      <c r="U68" s="969"/>
      <c r="V68" s="969">
        <v>223</v>
      </c>
      <c r="W68" s="969"/>
      <c r="X68" s="969"/>
      <c r="Y68" s="969"/>
      <c r="Z68" s="969"/>
      <c r="AA68" s="969">
        <v>6</v>
      </c>
      <c r="AB68" s="969"/>
      <c r="AC68" s="969"/>
      <c r="AD68" s="969"/>
      <c r="AE68" s="969"/>
      <c r="AF68" s="969">
        <v>6</v>
      </c>
      <c r="AG68" s="969"/>
      <c r="AH68" s="969"/>
      <c r="AI68" s="969"/>
      <c r="AJ68" s="969"/>
      <c r="AK68" s="969">
        <v>0</v>
      </c>
      <c r="AL68" s="969"/>
      <c r="AM68" s="969"/>
      <c r="AN68" s="969"/>
      <c r="AO68" s="969"/>
      <c r="AP68" s="969"/>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546</v>
      </c>
      <c r="C69" s="962"/>
      <c r="D69" s="962"/>
      <c r="E69" s="962"/>
      <c r="F69" s="962"/>
      <c r="G69" s="962"/>
      <c r="H69" s="962"/>
      <c r="I69" s="962"/>
      <c r="J69" s="962"/>
      <c r="K69" s="962"/>
      <c r="L69" s="962"/>
      <c r="M69" s="962"/>
      <c r="N69" s="962"/>
      <c r="O69" s="962"/>
      <c r="P69" s="963"/>
      <c r="Q69" s="964">
        <v>5574</v>
      </c>
      <c r="R69" s="958"/>
      <c r="S69" s="958"/>
      <c r="T69" s="958"/>
      <c r="U69" s="958"/>
      <c r="V69" s="958">
        <v>5461</v>
      </c>
      <c r="W69" s="958"/>
      <c r="X69" s="958"/>
      <c r="Y69" s="958"/>
      <c r="Z69" s="958"/>
      <c r="AA69" s="958">
        <v>113</v>
      </c>
      <c r="AB69" s="958"/>
      <c r="AC69" s="958"/>
      <c r="AD69" s="958"/>
      <c r="AE69" s="958"/>
      <c r="AF69" s="958">
        <v>154</v>
      </c>
      <c r="AG69" s="958"/>
      <c r="AH69" s="958"/>
      <c r="AI69" s="958"/>
      <c r="AJ69" s="958"/>
      <c r="AK69" s="958">
        <v>112</v>
      </c>
      <c r="AL69" s="958"/>
      <c r="AM69" s="958"/>
      <c r="AN69" s="958"/>
      <c r="AO69" s="958"/>
      <c r="AP69" s="958">
        <v>3465</v>
      </c>
      <c r="AQ69" s="958"/>
      <c r="AR69" s="958"/>
      <c r="AS69" s="958"/>
      <c r="AT69" s="958"/>
      <c r="AU69" s="958">
        <v>342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547</v>
      </c>
      <c r="C70" s="962"/>
      <c r="D70" s="962"/>
      <c r="E70" s="962"/>
      <c r="F70" s="962"/>
      <c r="G70" s="962"/>
      <c r="H70" s="962"/>
      <c r="I70" s="962"/>
      <c r="J70" s="962"/>
      <c r="K70" s="962"/>
      <c r="L70" s="962"/>
      <c r="M70" s="962"/>
      <c r="N70" s="962"/>
      <c r="O70" s="962"/>
      <c r="P70" s="963"/>
      <c r="Q70" s="964">
        <v>33841</v>
      </c>
      <c r="R70" s="958"/>
      <c r="S70" s="958"/>
      <c r="T70" s="958"/>
      <c r="U70" s="958"/>
      <c r="V70" s="958">
        <v>32912</v>
      </c>
      <c r="W70" s="958"/>
      <c r="X70" s="958"/>
      <c r="Y70" s="958"/>
      <c r="Z70" s="958"/>
      <c r="AA70" s="958">
        <v>929</v>
      </c>
      <c r="AB70" s="958"/>
      <c r="AC70" s="958"/>
      <c r="AD70" s="958"/>
      <c r="AE70" s="958"/>
      <c r="AF70" s="958">
        <v>888</v>
      </c>
      <c r="AG70" s="958"/>
      <c r="AH70" s="958"/>
      <c r="AI70" s="958"/>
      <c r="AJ70" s="958"/>
      <c r="AK70" s="958">
        <v>5200</v>
      </c>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548</v>
      </c>
      <c r="C71" s="962"/>
      <c r="D71" s="962"/>
      <c r="E71" s="962"/>
      <c r="F71" s="962"/>
      <c r="G71" s="962"/>
      <c r="H71" s="962"/>
      <c r="I71" s="962"/>
      <c r="J71" s="962"/>
      <c r="K71" s="962"/>
      <c r="L71" s="962"/>
      <c r="M71" s="962"/>
      <c r="N71" s="962"/>
      <c r="O71" s="962"/>
      <c r="P71" s="963"/>
      <c r="Q71" s="964">
        <v>2070</v>
      </c>
      <c r="R71" s="958"/>
      <c r="S71" s="958"/>
      <c r="T71" s="958"/>
      <c r="U71" s="958"/>
      <c r="V71" s="958">
        <v>1986</v>
      </c>
      <c r="W71" s="958"/>
      <c r="X71" s="958"/>
      <c r="Y71" s="958"/>
      <c r="Z71" s="958"/>
      <c r="AA71" s="958">
        <v>84</v>
      </c>
      <c r="AB71" s="958"/>
      <c r="AC71" s="958"/>
      <c r="AD71" s="958"/>
      <c r="AE71" s="958"/>
      <c r="AF71" s="958">
        <v>84</v>
      </c>
      <c r="AG71" s="958"/>
      <c r="AH71" s="958"/>
      <c r="AI71" s="958"/>
      <c r="AJ71" s="958"/>
      <c r="AK71" s="958">
        <v>161</v>
      </c>
      <c r="AL71" s="958"/>
      <c r="AM71" s="958"/>
      <c r="AN71" s="958"/>
      <c r="AO71" s="958"/>
      <c r="AP71" s="958">
        <v>523</v>
      </c>
      <c r="AQ71" s="958"/>
      <c r="AR71" s="958"/>
      <c r="AS71" s="958"/>
      <c r="AT71" s="958"/>
      <c r="AU71" s="958">
        <v>523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549</v>
      </c>
      <c r="C72" s="962"/>
      <c r="D72" s="962"/>
      <c r="E72" s="962"/>
      <c r="F72" s="962"/>
      <c r="G72" s="962"/>
      <c r="H72" s="962"/>
      <c r="I72" s="962"/>
      <c r="J72" s="962"/>
      <c r="K72" s="962"/>
      <c r="L72" s="962"/>
      <c r="M72" s="962"/>
      <c r="N72" s="962"/>
      <c r="O72" s="962"/>
      <c r="P72" s="963"/>
      <c r="Q72" s="964">
        <v>127</v>
      </c>
      <c r="R72" s="958"/>
      <c r="S72" s="958"/>
      <c r="T72" s="958"/>
      <c r="U72" s="958"/>
      <c r="V72" s="958">
        <v>122</v>
      </c>
      <c r="W72" s="958"/>
      <c r="X72" s="958"/>
      <c r="Y72" s="958"/>
      <c r="Z72" s="958"/>
      <c r="AA72" s="958">
        <v>5</v>
      </c>
      <c r="AB72" s="958"/>
      <c r="AC72" s="958"/>
      <c r="AD72" s="958"/>
      <c r="AE72" s="958"/>
      <c r="AF72" s="958">
        <v>5</v>
      </c>
      <c r="AG72" s="958"/>
      <c r="AH72" s="958"/>
      <c r="AI72" s="958"/>
      <c r="AJ72" s="958"/>
      <c r="AK72" s="958">
        <v>40</v>
      </c>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550</v>
      </c>
      <c r="C73" s="962"/>
      <c r="D73" s="962"/>
      <c r="E73" s="962"/>
      <c r="F73" s="962"/>
      <c r="G73" s="962"/>
      <c r="H73" s="962"/>
      <c r="I73" s="962"/>
      <c r="J73" s="962"/>
      <c r="K73" s="962"/>
      <c r="L73" s="962"/>
      <c r="M73" s="962"/>
      <c r="N73" s="962"/>
      <c r="O73" s="962"/>
      <c r="P73" s="963"/>
      <c r="Q73" s="964">
        <v>140745</v>
      </c>
      <c r="R73" s="958"/>
      <c r="S73" s="958"/>
      <c r="T73" s="958"/>
      <c r="U73" s="958"/>
      <c r="V73" s="958">
        <v>139623</v>
      </c>
      <c r="W73" s="958"/>
      <c r="X73" s="958"/>
      <c r="Y73" s="958"/>
      <c r="Z73" s="958"/>
      <c r="AA73" s="958">
        <v>1121</v>
      </c>
      <c r="AB73" s="958"/>
      <c r="AC73" s="958"/>
      <c r="AD73" s="958"/>
      <c r="AE73" s="958"/>
      <c r="AF73" s="958">
        <v>1121</v>
      </c>
      <c r="AG73" s="958"/>
      <c r="AH73" s="958"/>
      <c r="AI73" s="958"/>
      <c r="AJ73" s="958"/>
      <c r="AK73" s="958">
        <v>773</v>
      </c>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551</v>
      </c>
      <c r="C74" s="962"/>
      <c r="D74" s="962"/>
      <c r="E74" s="962"/>
      <c r="F74" s="962"/>
      <c r="G74" s="962"/>
      <c r="H74" s="962"/>
      <c r="I74" s="962"/>
      <c r="J74" s="962"/>
      <c r="K74" s="962"/>
      <c r="L74" s="962"/>
      <c r="M74" s="962"/>
      <c r="N74" s="962"/>
      <c r="O74" s="962"/>
      <c r="P74" s="963"/>
      <c r="Q74" s="964">
        <v>2877</v>
      </c>
      <c r="R74" s="958"/>
      <c r="S74" s="958"/>
      <c r="T74" s="958"/>
      <c r="U74" s="958"/>
      <c r="V74" s="958">
        <v>2785</v>
      </c>
      <c r="W74" s="958"/>
      <c r="X74" s="958"/>
      <c r="Y74" s="958"/>
      <c r="Z74" s="958"/>
      <c r="AA74" s="958">
        <v>92</v>
      </c>
      <c r="AB74" s="958"/>
      <c r="AC74" s="958"/>
      <c r="AD74" s="958"/>
      <c r="AE74" s="958"/>
      <c r="AF74" s="958">
        <v>92</v>
      </c>
      <c r="AG74" s="958"/>
      <c r="AH74" s="958"/>
      <c r="AI74" s="958"/>
      <c r="AJ74" s="958"/>
      <c r="AK74" s="958">
        <v>10</v>
      </c>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552</v>
      </c>
      <c r="C75" s="962"/>
      <c r="D75" s="962"/>
      <c r="E75" s="962"/>
      <c r="F75" s="962"/>
      <c r="G75" s="962"/>
      <c r="H75" s="962"/>
      <c r="I75" s="962"/>
      <c r="J75" s="962"/>
      <c r="K75" s="962"/>
      <c r="L75" s="962"/>
      <c r="M75" s="962"/>
      <c r="N75" s="962"/>
      <c r="O75" s="962"/>
      <c r="P75" s="963"/>
      <c r="Q75" s="965">
        <v>21</v>
      </c>
      <c r="R75" s="966"/>
      <c r="S75" s="966"/>
      <c r="T75" s="966"/>
      <c r="U75" s="967"/>
      <c r="V75" s="968">
        <v>20</v>
      </c>
      <c r="W75" s="966"/>
      <c r="X75" s="966"/>
      <c r="Y75" s="966"/>
      <c r="Z75" s="967"/>
      <c r="AA75" s="968">
        <v>0</v>
      </c>
      <c r="AB75" s="966"/>
      <c r="AC75" s="966"/>
      <c r="AD75" s="966"/>
      <c r="AE75" s="967"/>
      <c r="AF75" s="968">
        <v>0</v>
      </c>
      <c r="AG75" s="966"/>
      <c r="AH75" s="966"/>
      <c r="AI75" s="966"/>
      <c r="AJ75" s="967"/>
      <c r="AK75" s="968">
        <v>0</v>
      </c>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553</v>
      </c>
      <c r="C76" s="962"/>
      <c r="D76" s="962"/>
      <c r="E76" s="962"/>
      <c r="F76" s="962"/>
      <c r="G76" s="962"/>
      <c r="H76" s="962"/>
      <c r="I76" s="962"/>
      <c r="J76" s="962"/>
      <c r="K76" s="962"/>
      <c r="L76" s="962"/>
      <c r="M76" s="962"/>
      <c r="N76" s="962"/>
      <c r="O76" s="962"/>
      <c r="P76" s="963"/>
      <c r="Q76" s="965">
        <v>66</v>
      </c>
      <c r="R76" s="966"/>
      <c r="S76" s="966"/>
      <c r="T76" s="966"/>
      <c r="U76" s="967"/>
      <c r="V76" s="968">
        <v>60</v>
      </c>
      <c r="W76" s="966"/>
      <c r="X76" s="966"/>
      <c r="Y76" s="966"/>
      <c r="Z76" s="967"/>
      <c r="AA76" s="968">
        <v>6</v>
      </c>
      <c r="AB76" s="966"/>
      <c r="AC76" s="966"/>
      <c r="AD76" s="966"/>
      <c r="AE76" s="967"/>
      <c r="AF76" s="968">
        <v>6</v>
      </c>
      <c r="AG76" s="966"/>
      <c r="AH76" s="966"/>
      <c r="AI76" s="966"/>
      <c r="AJ76" s="967"/>
      <c r="AK76" s="968">
        <v>0</v>
      </c>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554</v>
      </c>
      <c r="C77" s="962"/>
      <c r="D77" s="962"/>
      <c r="E77" s="962"/>
      <c r="F77" s="962"/>
      <c r="G77" s="962"/>
      <c r="H77" s="962"/>
      <c r="I77" s="962"/>
      <c r="J77" s="962"/>
      <c r="K77" s="962"/>
      <c r="L77" s="962"/>
      <c r="M77" s="962"/>
      <c r="N77" s="962"/>
      <c r="O77" s="962"/>
      <c r="P77" s="963"/>
      <c r="Q77" s="965">
        <v>1775</v>
      </c>
      <c r="R77" s="966"/>
      <c r="S77" s="966"/>
      <c r="T77" s="966"/>
      <c r="U77" s="967"/>
      <c r="V77" s="968">
        <v>1614</v>
      </c>
      <c r="W77" s="966"/>
      <c r="X77" s="966"/>
      <c r="Y77" s="966"/>
      <c r="Z77" s="967"/>
      <c r="AA77" s="968">
        <v>161</v>
      </c>
      <c r="AB77" s="966"/>
      <c r="AC77" s="966"/>
      <c r="AD77" s="966"/>
      <c r="AE77" s="967"/>
      <c r="AF77" s="968">
        <v>161</v>
      </c>
      <c r="AG77" s="966"/>
      <c r="AH77" s="966"/>
      <c r="AI77" s="966"/>
      <c r="AJ77" s="967"/>
      <c r="AK77" s="968">
        <v>0</v>
      </c>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555</v>
      </c>
      <c r="C78" s="962"/>
      <c r="D78" s="962"/>
      <c r="E78" s="962"/>
      <c r="F78" s="962"/>
      <c r="G78" s="962"/>
      <c r="H78" s="962"/>
      <c r="I78" s="962"/>
      <c r="J78" s="962"/>
      <c r="K78" s="962"/>
      <c r="L78" s="962"/>
      <c r="M78" s="962"/>
      <c r="N78" s="962"/>
      <c r="O78" s="962"/>
      <c r="P78" s="963"/>
      <c r="Q78" s="964">
        <v>4734</v>
      </c>
      <c r="R78" s="958"/>
      <c r="S78" s="958"/>
      <c r="T78" s="958"/>
      <c r="U78" s="958"/>
      <c r="V78" s="958">
        <v>4447</v>
      </c>
      <c r="W78" s="958"/>
      <c r="X78" s="958"/>
      <c r="Y78" s="958"/>
      <c r="Z78" s="958"/>
      <c r="AA78" s="958">
        <v>287</v>
      </c>
      <c r="AB78" s="958"/>
      <c r="AC78" s="958"/>
      <c r="AD78" s="958"/>
      <c r="AE78" s="958"/>
      <c r="AF78" s="958">
        <v>5809</v>
      </c>
      <c r="AG78" s="958"/>
      <c r="AH78" s="958"/>
      <c r="AI78" s="958"/>
      <c r="AJ78" s="958"/>
      <c r="AK78" s="958">
        <v>41</v>
      </c>
      <c r="AL78" s="958"/>
      <c r="AM78" s="958"/>
      <c r="AN78" s="958"/>
      <c r="AO78" s="958"/>
      <c r="AP78" s="958">
        <v>4736</v>
      </c>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SUM(AF68:AJ78)</f>
        <v>8326</v>
      </c>
      <c r="AG88" s="946"/>
      <c r="AH88" s="946"/>
      <c r="AI88" s="946"/>
      <c r="AJ88" s="946"/>
      <c r="AK88" s="950"/>
      <c r="AL88" s="950"/>
      <c r="AM88" s="950"/>
      <c r="AN88" s="950"/>
      <c r="AO88" s="950"/>
      <c r="AP88" s="946">
        <f>SUM(AP68:AT78)</f>
        <v>8724</v>
      </c>
      <c r="AQ88" s="946"/>
      <c r="AR88" s="946"/>
      <c r="AS88" s="946"/>
      <c r="AT88" s="946"/>
      <c r="AU88" s="946">
        <f>SUM(AU68:AY78)</f>
        <v>865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7</v>
      </c>
      <c r="CS102" s="940"/>
      <c r="CT102" s="940"/>
      <c r="CU102" s="940"/>
      <c r="CV102" s="941"/>
      <c r="CW102" s="939">
        <f>SUM(CW7:DA88)</f>
        <v>5</v>
      </c>
      <c r="CX102" s="940"/>
      <c r="CY102" s="940"/>
      <c r="CZ102" s="940"/>
      <c r="DA102" s="941"/>
      <c r="DB102" s="939">
        <f>SUM(DB7:DF88)</f>
        <v>0</v>
      </c>
      <c r="DC102" s="940"/>
      <c r="DD102" s="940"/>
      <c r="DE102" s="940"/>
      <c r="DF102" s="941"/>
      <c r="DG102" s="939">
        <f>SUM(DG7:DK88)</f>
        <v>0</v>
      </c>
      <c r="DH102" s="940"/>
      <c r="DI102" s="940"/>
      <c r="DJ102" s="940"/>
      <c r="DK102" s="941"/>
      <c r="DL102" s="939">
        <f>SUM(DL7:DP88)</f>
        <v>0</v>
      </c>
      <c r="DM102" s="940"/>
      <c r="DN102" s="940"/>
      <c r="DO102" s="940"/>
      <c r="DP102" s="941"/>
      <c r="DQ102" s="939">
        <f>SUM(DQ7:DU87)</f>
        <v>1005</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1889741</v>
      </c>
      <c r="AB110" s="876"/>
      <c r="AC110" s="876"/>
      <c r="AD110" s="876"/>
      <c r="AE110" s="877"/>
      <c r="AF110" s="878">
        <v>2086801</v>
      </c>
      <c r="AG110" s="876"/>
      <c r="AH110" s="876"/>
      <c r="AI110" s="876"/>
      <c r="AJ110" s="877"/>
      <c r="AK110" s="878">
        <v>2123186</v>
      </c>
      <c r="AL110" s="876"/>
      <c r="AM110" s="876"/>
      <c r="AN110" s="876"/>
      <c r="AO110" s="877"/>
      <c r="AP110" s="879">
        <v>25.8</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18871939</v>
      </c>
      <c r="BR110" s="829"/>
      <c r="BS110" s="829"/>
      <c r="BT110" s="829"/>
      <c r="BU110" s="829"/>
      <c r="BV110" s="829">
        <v>18313461</v>
      </c>
      <c r="BW110" s="829"/>
      <c r="BX110" s="829"/>
      <c r="BY110" s="829"/>
      <c r="BZ110" s="829"/>
      <c r="CA110" s="829">
        <v>17420936</v>
      </c>
      <c r="CB110" s="829"/>
      <c r="CC110" s="829"/>
      <c r="CD110" s="829"/>
      <c r="CE110" s="829"/>
      <c r="CF110" s="853">
        <v>212</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63729</v>
      </c>
      <c r="BR111" s="804"/>
      <c r="BS111" s="804"/>
      <c r="BT111" s="804"/>
      <c r="BU111" s="804"/>
      <c r="BV111" s="804">
        <v>39002</v>
      </c>
      <c r="BW111" s="804"/>
      <c r="BX111" s="804"/>
      <c r="BY111" s="804"/>
      <c r="BZ111" s="804"/>
      <c r="CA111" s="804">
        <v>22265</v>
      </c>
      <c r="CB111" s="804"/>
      <c r="CC111" s="804"/>
      <c r="CD111" s="804"/>
      <c r="CE111" s="804"/>
      <c r="CF111" s="862">
        <v>0.3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6799629</v>
      </c>
      <c r="BR112" s="804"/>
      <c r="BS112" s="804"/>
      <c r="BT112" s="804"/>
      <c r="BU112" s="804"/>
      <c r="BV112" s="804">
        <v>7143992</v>
      </c>
      <c r="BW112" s="804"/>
      <c r="BX112" s="804"/>
      <c r="BY112" s="804"/>
      <c r="BZ112" s="804"/>
      <c r="CA112" s="804">
        <v>7078257</v>
      </c>
      <c r="CB112" s="804"/>
      <c r="CC112" s="804"/>
      <c r="CD112" s="804"/>
      <c r="CE112" s="804"/>
      <c r="CF112" s="862">
        <v>86.1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287165</v>
      </c>
      <c r="AB113" s="906"/>
      <c r="AC113" s="906"/>
      <c r="AD113" s="906"/>
      <c r="AE113" s="907"/>
      <c r="AF113" s="908">
        <v>313466</v>
      </c>
      <c r="AG113" s="906"/>
      <c r="AH113" s="906"/>
      <c r="AI113" s="906"/>
      <c r="AJ113" s="907"/>
      <c r="AK113" s="908">
        <v>341514</v>
      </c>
      <c r="AL113" s="906"/>
      <c r="AM113" s="906"/>
      <c r="AN113" s="906"/>
      <c r="AO113" s="907"/>
      <c r="AP113" s="909">
        <v>4.2</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360065</v>
      </c>
      <c r="BR113" s="804"/>
      <c r="BS113" s="804"/>
      <c r="BT113" s="804"/>
      <c r="BU113" s="804"/>
      <c r="BV113" s="804">
        <v>598807</v>
      </c>
      <c r="BW113" s="804"/>
      <c r="BX113" s="804"/>
      <c r="BY113" s="804"/>
      <c r="BZ113" s="804"/>
      <c r="CA113" s="804">
        <v>864902</v>
      </c>
      <c r="CB113" s="804"/>
      <c r="CC113" s="804"/>
      <c r="CD113" s="804"/>
      <c r="CE113" s="804"/>
      <c r="CF113" s="862">
        <v>10.5</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78950</v>
      </c>
      <c r="AB114" s="767"/>
      <c r="AC114" s="767"/>
      <c r="AD114" s="767"/>
      <c r="AE114" s="768"/>
      <c r="AF114" s="769">
        <v>59835</v>
      </c>
      <c r="AG114" s="767"/>
      <c r="AH114" s="767"/>
      <c r="AI114" s="767"/>
      <c r="AJ114" s="768"/>
      <c r="AK114" s="769">
        <v>60817</v>
      </c>
      <c r="AL114" s="767"/>
      <c r="AM114" s="767"/>
      <c r="AN114" s="767"/>
      <c r="AO114" s="768"/>
      <c r="AP114" s="811">
        <v>0.7</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1626775</v>
      </c>
      <c r="BR114" s="804"/>
      <c r="BS114" s="804"/>
      <c r="BT114" s="804"/>
      <c r="BU114" s="804"/>
      <c r="BV114" s="804">
        <v>1540835</v>
      </c>
      <c r="BW114" s="804"/>
      <c r="BX114" s="804"/>
      <c r="BY114" s="804"/>
      <c r="BZ114" s="804"/>
      <c r="CA114" s="804">
        <v>1457855</v>
      </c>
      <c r="CB114" s="804"/>
      <c r="CC114" s="804"/>
      <c r="CD114" s="804"/>
      <c r="CE114" s="804"/>
      <c r="CF114" s="862">
        <v>17.7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55113</v>
      </c>
      <c r="AB115" s="906"/>
      <c r="AC115" s="906"/>
      <c r="AD115" s="906"/>
      <c r="AE115" s="907"/>
      <c r="AF115" s="908">
        <v>25444</v>
      </c>
      <c r="AG115" s="906"/>
      <c r="AH115" s="906"/>
      <c r="AI115" s="906"/>
      <c r="AJ115" s="907"/>
      <c r="AK115" s="908">
        <v>17010</v>
      </c>
      <c r="AL115" s="906"/>
      <c r="AM115" s="906"/>
      <c r="AN115" s="906"/>
      <c r="AO115" s="907"/>
      <c r="AP115" s="909">
        <v>0.2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v>844280</v>
      </c>
      <c r="BW115" s="804"/>
      <c r="BX115" s="804"/>
      <c r="BY115" s="804"/>
      <c r="BZ115" s="804"/>
      <c r="CA115" s="804">
        <v>1005323</v>
      </c>
      <c r="CB115" s="804"/>
      <c r="CC115" s="804"/>
      <c r="CD115" s="804"/>
      <c r="CE115" s="804"/>
      <c r="CF115" s="862">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2310969</v>
      </c>
      <c r="AB117" s="890"/>
      <c r="AC117" s="890"/>
      <c r="AD117" s="890"/>
      <c r="AE117" s="891"/>
      <c r="AF117" s="892">
        <v>2485546</v>
      </c>
      <c r="AG117" s="890"/>
      <c r="AH117" s="890"/>
      <c r="AI117" s="890"/>
      <c r="AJ117" s="891"/>
      <c r="AK117" s="892">
        <v>2542527</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27722137</v>
      </c>
      <c r="BR119" s="832"/>
      <c r="BS119" s="832"/>
      <c r="BT119" s="832"/>
      <c r="BU119" s="832"/>
      <c r="BV119" s="832">
        <v>28480377</v>
      </c>
      <c r="BW119" s="832"/>
      <c r="BX119" s="832"/>
      <c r="BY119" s="832"/>
      <c r="BZ119" s="832"/>
      <c r="CA119" s="832">
        <v>27849538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63729</v>
      </c>
      <c r="DH119" s="751"/>
      <c r="DI119" s="751"/>
      <c r="DJ119" s="751"/>
      <c r="DK119" s="752"/>
      <c r="DL119" s="753">
        <v>39002</v>
      </c>
      <c r="DM119" s="751"/>
      <c r="DN119" s="751"/>
      <c r="DO119" s="751"/>
      <c r="DP119" s="752"/>
      <c r="DQ119" s="753">
        <v>22265</v>
      </c>
      <c r="DR119" s="751"/>
      <c r="DS119" s="751"/>
      <c r="DT119" s="751"/>
      <c r="DU119" s="752"/>
      <c r="DV119" s="835">
        <v>0.3</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6128937</v>
      </c>
      <c r="BR120" s="829"/>
      <c r="BS120" s="829"/>
      <c r="BT120" s="829"/>
      <c r="BU120" s="829"/>
      <c r="BV120" s="829">
        <v>6461417</v>
      </c>
      <c r="BW120" s="829"/>
      <c r="BX120" s="829"/>
      <c r="BY120" s="829"/>
      <c r="BZ120" s="829"/>
      <c r="CA120" s="829">
        <v>6421565</v>
      </c>
      <c r="CB120" s="829"/>
      <c r="CC120" s="829"/>
      <c r="CD120" s="829"/>
      <c r="CE120" s="829"/>
      <c r="CF120" s="853">
        <v>78.099999999999994</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6661426</v>
      </c>
      <c r="DH120" s="829"/>
      <c r="DI120" s="829"/>
      <c r="DJ120" s="829"/>
      <c r="DK120" s="829"/>
      <c r="DL120" s="829">
        <v>6990448</v>
      </c>
      <c r="DM120" s="829"/>
      <c r="DN120" s="829"/>
      <c r="DO120" s="829"/>
      <c r="DP120" s="829"/>
      <c r="DQ120" s="829">
        <v>6949672</v>
      </c>
      <c r="DR120" s="829"/>
      <c r="DS120" s="829"/>
      <c r="DT120" s="829"/>
      <c r="DU120" s="829"/>
      <c r="DV120" s="830">
        <v>84.6</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9758</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207856</v>
      </c>
      <c r="BR121" s="804"/>
      <c r="BS121" s="804"/>
      <c r="BT121" s="804"/>
      <c r="BU121" s="804"/>
      <c r="BV121" s="804">
        <v>618550</v>
      </c>
      <c r="BW121" s="804"/>
      <c r="BX121" s="804"/>
      <c r="BY121" s="804"/>
      <c r="BZ121" s="804"/>
      <c r="CA121" s="804">
        <v>719977</v>
      </c>
      <c r="CB121" s="804"/>
      <c r="CC121" s="804"/>
      <c r="CD121" s="804"/>
      <c r="CE121" s="804"/>
      <c r="CF121" s="862">
        <v>8.8000000000000007</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v>138203</v>
      </c>
      <c r="DH121" s="804"/>
      <c r="DI121" s="804"/>
      <c r="DJ121" s="804"/>
      <c r="DK121" s="804"/>
      <c r="DL121" s="804">
        <v>153544</v>
      </c>
      <c r="DM121" s="804"/>
      <c r="DN121" s="804"/>
      <c r="DO121" s="804"/>
      <c r="DP121" s="804"/>
      <c r="DQ121" s="804">
        <v>128585</v>
      </c>
      <c r="DR121" s="804"/>
      <c r="DS121" s="804"/>
      <c r="DT121" s="804"/>
      <c r="DU121" s="804"/>
      <c r="DV121" s="781">
        <v>1.6</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18536044</v>
      </c>
      <c r="BR122" s="832"/>
      <c r="BS122" s="832"/>
      <c r="BT122" s="832"/>
      <c r="BU122" s="832"/>
      <c r="BV122" s="832">
        <v>18487302</v>
      </c>
      <c r="BW122" s="832"/>
      <c r="BX122" s="832"/>
      <c r="BY122" s="832"/>
      <c r="BZ122" s="832"/>
      <c r="CA122" s="832">
        <v>17688110</v>
      </c>
      <c r="CB122" s="832"/>
      <c r="CC122" s="832"/>
      <c r="CD122" s="832"/>
      <c r="CE122" s="832"/>
      <c r="CF122" s="833">
        <v>215.3</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24872837</v>
      </c>
      <c r="BR123" s="820"/>
      <c r="BS123" s="820"/>
      <c r="BT123" s="820"/>
      <c r="BU123" s="820"/>
      <c r="BV123" s="820">
        <v>25567269</v>
      </c>
      <c r="BW123" s="820"/>
      <c r="BX123" s="820"/>
      <c r="BY123" s="820"/>
      <c r="BZ123" s="820"/>
      <c r="CA123" s="820">
        <v>24829652</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37</v>
      </c>
      <c r="BR124" s="818"/>
      <c r="BS124" s="818"/>
      <c r="BT124" s="818"/>
      <c r="BU124" s="818"/>
      <c r="BV124" s="818">
        <v>37.1</v>
      </c>
      <c r="BW124" s="818"/>
      <c r="BX124" s="818"/>
      <c r="BY124" s="818"/>
      <c r="BZ124" s="818"/>
      <c r="CA124" s="818">
        <v>36.700000000000003</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44900</v>
      </c>
      <c r="AB126" s="767"/>
      <c r="AC126" s="767"/>
      <c r="AD126" s="767"/>
      <c r="AE126" s="768"/>
      <c r="AF126" s="769">
        <v>25047</v>
      </c>
      <c r="AG126" s="767"/>
      <c r="AH126" s="767"/>
      <c r="AI126" s="767"/>
      <c r="AJ126" s="768"/>
      <c r="AK126" s="769">
        <v>16668</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v>844280</v>
      </c>
      <c r="DM126" s="804"/>
      <c r="DN126" s="804"/>
      <c r="DO126" s="804"/>
      <c r="DP126" s="804"/>
      <c r="DQ126" s="804">
        <v>1005323</v>
      </c>
      <c r="DR126" s="804"/>
      <c r="DS126" s="804"/>
      <c r="DT126" s="804"/>
      <c r="DU126" s="804"/>
      <c r="DV126" s="781">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455</v>
      </c>
      <c r="AB127" s="767"/>
      <c r="AC127" s="767"/>
      <c r="AD127" s="767"/>
      <c r="AE127" s="768"/>
      <c r="AF127" s="769">
        <v>397</v>
      </c>
      <c r="AG127" s="767"/>
      <c r="AH127" s="767"/>
      <c r="AI127" s="767"/>
      <c r="AJ127" s="768"/>
      <c r="AK127" s="769">
        <v>342</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7466</v>
      </c>
      <c r="AB128" s="788"/>
      <c r="AC128" s="788"/>
      <c r="AD128" s="788"/>
      <c r="AE128" s="789"/>
      <c r="AF128" s="790">
        <v>5951</v>
      </c>
      <c r="AG128" s="788"/>
      <c r="AH128" s="788"/>
      <c r="AI128" s="788"/>
      <c r="AJ128" s="789"/>
      <c r="AK128" s="790">
        <v>6197</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13.34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9287668</v>
      </c>
      <c r="AB129" s="767"/>
      <c r="AC129" s="767"/>
      <c r="AD129" s="767"/>
      <c r="AE129" s="768"/>
      <c r="AF129" s="769">
        <v>9549002</v>
      </c>
      <c r="AG129" s="767"/>
      <c r="AH129" s="767"/>
      <c r="AI129" s="767"/>
      <c r="AJ129" s="768"/>
      <c r="AK129" s="769">
        <v>9942998</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18.34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1592964</v>
      </c>
      <c r="AB130" s="767"/>
      <c r="AC130" s="767"/>
      <c r="AD130" s="767"/>
      <c r="AE130" s="768"/>
      <c r="AF130" s="769">
        <v>1712353</v>
      </c>
      <c r="AG130" s="767"/>
      <c r="AH130" s="767"/>
      <c r="AI130" s="767"/>
      <c r="AJ130" s="768"/>
      <c r="AK130" s="769">
        <v>1725771</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7694704</v>
      </c>
      <c r="AB131" s="751"/>
      <c r="AC131" s="751"/>
      <c r="AD131" s="751"/>
      <c r="AE131" s="752"/>
      <c r="AF131" s="753">
        <v>7836649</v>
      </c>
      <c r="AG131" s="751"/>
      <c r="AH131" s="751"/>
      <c r="AI131" s="751"/>
      <c r="AJ131" s="752"/>
      <c r="AK131" s="753">
        <v>8217227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36.700000000000003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9.2341303840000002</v>
      </c>
      <c r="AB132" s="732"/>
      <c r="AC132" s="732"/>
      <c r="AD132" s="732"/>
      <c r="AE132" s="733"/>
      <c r="AF132" s="734">
        <v>9.7904346619999991</v>
      </c>
      <c r="AG132" s="732"/>
      <c r="AH132" s="732"/>
      <c r="AI132" s="732"/>
      <c r="AJ132" s="733"/>
      <c r="AK132" s="734">
        <v>9.8641427329999996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8.8000000000000007</v>
      </c>
      <c r="AB133" s="711"/>
      <c r="AC133" s="711"/>
      <c r="AD133" s="711"/>
      <c r="AE133" s="712"/>
      <c r="AF133" s="710">
        <v>9.3000000000000007</v>
      </c>
      <c r="AG133" s="711"/>
      <c r="AH133" s="711"/>
      <c r="AI133" s="711"/>
      <c r="AJ133" s="712"/>
      <c r="AK133" s="710">
        <v>9.6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YF3KwWgzC+0VTFqFgjw5e3psGwjgFCsj5T9CM5hB3EkLFxVApN3bC5C0Pkwxq7hbzP4I9Y4qGx7/dgRjHn5TA==" saltValue="bXyD6X93pk1BZa+mW3s7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0"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VTzz2+it7BZHZHZGntDaxbl1vRgbcL6ln/1jN2glEVP6qfiBSt+fQdU+nTka1rlMM/RjcJNKBCuW+siwdTREA==" saltValue="NuXUCpOs+XVJ7r+/unbP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ysy4bbj4dzj1piAshQzTvrkwXjqtLLvYiKbu8M5/afY5tq/63r/nHBtn1EWL6Zg298QMt8qN8rl/jYOtzEIrg==" saltValue="JQEAMENvFobELsQphV0Js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2973643</v>
      </c>
      <c r="AP9" s="262">
        <v>98514</v>
      </c>
      <c r="AQ9" s="263">
        <v>117270</v>
      </c>
      <c r="AR9" s="264">
        <v>-16</v>
      </c>
    </row>
    <row r="10" spans="1:46" ht="13.5" customHeight="1" x14ac:dyDescent="0.2">
      <c r="A10" s="247"/>
      <c r="AK10" s="1117" t="s">
        <v>483</v>
      </c>
      <c r="AL10" s="1118"/>
      <c r="AM10" s="1118"/>
      <c r="AN10" s="1119"/>
      <c r="AO10" s="265">
        <v>440324</v>
      </c>
      <c r="AP10" s="265">
        <v>14588</v>
      </c>
      <c r="AQ10" s="266">
        <v>10490</v>
      </c>
      <c r="AR10" s="267">
        <v>39.1</v>
      </c>
    </row>
    <row r="11" spans="1:46" ht="13.5" customHeight="1" x14ac:dyDescent="0.2">
      <c r="A11" s="247"/>
      <c r="AK11" s="1117" t="s">
        <v>484</v>
      </c>
      <c r="AL11" s="1118"/>
      <c r="AM11" s="1118"/>
      <c r="AN11" s="1119"/>
      <c r="AO11" s="265">
        <v>41351</v>
      </c>
      <c r="AP11" s="265">
        <v>1370</v>
      </c>
      <c r="AQ11" s="266">
        <v>1802</v>
      </c>
      <c r="AR11" s="267">
        <v>-24</v>
      </c>
    </row>
    <row r="12" spans="1:46" ht="13.5" customHeight="1" x14ac:dyDescent="0.2">
      <c r="A12" s="247"/>
      <c r="AK12" s="1117" t="s">
        <v>485</v>
      </c>
      <c r="AL12" s="1118"/>
      <c r="AM12" s="1118"/>
      <c r="AN12" s="1119"/>
      <c r="AO12" s="265" t="s">
        <v>486</v>
      </c>
      <c r="AP12" s="265" t="s">
        <v>486</v>
      </c>
      <c r="AQ12" s="266">
        <v>3</v>
      </c>
      <c r="AR12" s="267" t="s">
        <v>486</v>
      </c>
    </row>
    <row r="13" spans="1:46" ht="13.5" customHeight="1" x14ac:dyDescent="0.2">
      <c r="A13" s="247"/>
      <c r="AK13" s="1117" t="s">
        <v>487</v>
      </c>
      <c r="AL13" s="1118"/>
      <c r="AM13" s="1118"/>
      <c r="AN13" s="1119"/>
      <c r="AO13" s="265">
        <v>51104</v>
      </c>
      <c r="AP13" s="265">
        <v>1693</v>
      </c>
      <c r="AQ13" s="266">
        <v>4482</v>
      </c>
      <c r="AR13" s="267">
        <v>-62.2</v>
      </c>
    </row>
    <row r="14" spans="1:46" ht="13.5" customHeight="1" x14ac:dyDescent="0.2">
      <c r="A14" s="247"/>
      <c r="AK14" s="1117" t="s">
        <v>488</v>
      </c>
      <c r="AL14" s="1118"/>
      <c r="AM14" s="1118"/>
      <c r="AN14" s="1119"/>
      <c r="AO14" s="265">
        <v>45402</v>
      </c>
      <c r="AP14" s="265">
        <v>1504</v>
      </c>
      <c r="AQ14" s="266">
        <v>2749</v>
      </c>
      <c r="AR14" s="267">
        <v>-45.3</v>
      </c>
    </row>
    <row r="15" spans="1:46" ht="13.5" customHeight="1" x14ac:dyDescent="0.2">
      <c r="A15" s="247"/>
      <c r="AK15" s="1120" t="s">
        <v>489</v>
      </c>
      <c r="AL15" s="1121"/>
      <c r="AM15" s="1121"/>
      <c r="AN15" s="1122"/>
      <c r="AO15" s="265">
        <v>-241022</v>
      </c>
      <c r="AP15" s="265">
        <v>-7985</v>
      </c>
      <c r="AQ15" s="266">
        <v>-7399</v>
      </c>
      <c r="AR15" s="267">
        <v>7.9</v>
      </c>
    </row>
    <row r="16" spans="1:46" ht="13.2" x14ac:dyDescent="0.2">
      <c r="A16" s="247"/>
      <c r="AK16" s="1120" t="s">
        <v>178</v>
      </c>
      <c r="AL16" s="1121"/>
      <c r="AM16" s="1121"/>
      <c r="AN16" s="1122"/>
      <c r="AO16" s="265">
        <v>3310802</v>
      </c>
      <c r="AP16" s="265">
        <v>109684</v>
      </c>
      <c r="AQ16" s="266">
        <v>129397</v>
      </c>
      <c r="AR16" s="267">
        <v>-15.2</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8.8800000000000008</v>
      </c>
      <c r="AP21" s="278">
        <v>11.07</v>
      </c>
      <c r="AQ21" s="279">
        <v>-2.19</v>
      </c>
      <c r="AS21" s="280"/>
      <c r="AT21" s="276"/>
    </row>
    <row r="22" spans="1:46" s="248" customFormat="1" ht="13.2" x14ac:dyDescent="0.2">
      <c r="A22" s="276"/>
      <c r="AK22" s="1123" t="s">
        <v>495</v>
      </c>
      <c r="AL22" s="1124"/>
      <c r="AM22" s="1124"/>
      <c r="AN22" s="1125"/>
      <c r="AO22" s="281">
        <v>97.4</v>
      </c>
      <c r="AP22" s="282">
        <v>97.2</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2123186</v>
      </c>
      <c r="AP32" s="291">
        <v>70339</v>
      </c>
      <c r="AQ32" s="292">
        <v>74841</v>
      </c>
      <c r="AR32" s="293">
        <v>-6</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1</v>
      </c>
      <c r="AR34" s="293" t="s">
        <v>486</v>
      </c>
    </row>
    <row r="35" spans="1:46" ht="27" customHeight="1" x14ac:dyDescent="0.2">
      <c r="A35" s="247"/>
      <c r="AK35" s="1107" t="s">
        <v>502</v>
      </c>
      <c r="AL35" s="1108"/>
      <c r="AM35" s="1108"/>
      <c r="AN35" s="1109"/>
      <c r="AO35" s="291">
        <v>341514</v>
      </c>
      <c r="AP35" s="291">
        <v>11314</v>
      </c>
      <c r="AQ35" s="292">
        <v>16683</v>
      </c>
      <c r="AR35" s="293">
        <v>-32.200000000000003</v>
      </c>
    </row>
    <row r="36" spans="1:46" ht="27" customHeight="1" x14ac:dyDescent="0.2">
      <c r="A36" s="247"/>
      <c r="AK36" s="1107" t="s">
        <v>503</v>
      </c>
      <c r="AL36" s="1108"/>
      <c r="AM36" s="1108"/>
      <c r="AN36" s="1109"/>
      <c r="AO36" s="291">
        <v>60817</v>
      </c>
      <c r="AP36" s="291">
        <v>2015</v>
      </c>
      <c r="AQ36" s="292">
        <v>2411</v>
      </c>
      <c r="AR36" s="293">
        <v>-16.399999999999999</v>
      </c>
    </row>
    <row r="37" spans="1:46" ht="13.5" customHeight="1" x14ac:dyDescent="0.2">
      <c r="A37" s="247"/>
      <c r="AK37" s="1107" t="s">
        <v>504</v>
      </c>
      <c r="AL37" s="1108"/>
      <c r="AM37" s="1108"/>
      <c r="AN37" s="1109"/>
      <c r="AO37" s="291">
        <v>17010</v>
      </c>
      <c r="AP37" s="291">
        <v>564</v>
      </c>
      <c r="AQ37" s="292">
        <v>548</v>
      </c>
      <c r="AR37" s="293">
        <v>2.9</v>
      </c>
    </row>
    <row r="38" spans="1:46" ht="27" customHeight="1" x14ac:dyDescent="0.2">
      <c r="A38" s="247"/>
      <c r="AK38" s="1110" t="s">
        <v>505</v>
      </c>
      <c r="AL38" s="1111"/>
      <c r="AM38" s="1111"/>
      <c r="AN38" s="1112"/>
      <c r="AO38" s="294" t="s">
        <v>486</v>
      </c>
      <c r="AP38" s="294" t="s">
        <v>486</v>
      </c>
      <c r="AQ38" s="295">
        <v>7</v>
      </c>
      <c r="AR38" s="283" t="s">
        <v>486</v>
      </c>
      <c r="AS38" s="290"/>
    </row>
    <row r="39" spans="1:46" ht="13.2" x14ac:dyDescent="0.2">
      <c r="A39" s="247"/>
      <c r="AK39" s="1110" t="s">
        <v>506</v>
      </c>
      <c r="AL39" s="1111"/>
      <c r="AM39" s="1111"/>
      <c r="AN39" s="1112"/>
      <c r="AO39" s="291">
        <v>-6197</v>
      </c>
      <c r="AP39" s="291">
        <v>-205</v>
      </c>
      <c r="AQ39" s="292">
        <v>-3756</v>
      </c>
      <c r="AR39" s="293">
        <v>-94.5</v>
      </c>
      <c r="AS39" s="290"/>
    </row>
    <row r="40" spans="1:46" ht="27" customHeight="1" x14ac:dyDescent="0.2">
      <c r="A40" s="247"/>
      <c r="AK40" s="1107" t="s">
        <v>507</v>
      </c>
      <c r="AL40" s="1108"/>
      <c r="AM40" s="1108"/>
      <c r="AN40" s="1109"/>
      <c r="AO40" s="291">
        <v>-1725771</v>
      </c>
      <c r="AP40" s="291">
        <v>-57173</v>
      </c>
      <c r="AQ40" s="292">
        <v>-63247</v>
      </c>
      <c r="AR40" s="293">
        <v>-9.6</v>
      </c>
      <c r="AS40" s="290"/>
    </row>
    <row r="41" spans="1:46" ht="13.2" x14ac:dyDescent="0.2">
      <c r="A41" s="247"/>
      <c r="AK41" s="1113" t="s">
        <v>288</v>
      </c>
      <c r="AL41" s="1114"/>
      <c r="AM41" s="1114"/>
      <c r="AN41" s="1115"/>
      <c r="AO41" s="291">
        <v>810559</v>
      </c>
      <c r="AP41" s="291">
        <v>26853</v>
      </c>
      <c r="AQ41" s="292">
        <v>27488</v>
      </c>
      <c r="AR41" s="293">
        <v>-2.2999999999999998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4983811</v>
      </c>
      <c r="AN51" s="313">
        <v>159421</v>
      </c>
      <c r="AO51" s="314">
        <v>65.400000000000006</v>
      </c>
      <c r="AP51" s="315">
        <v>92632</v>
      </c>
      <c r="AQ51" s="316">
        <v>-1.5</v>
      </c>
      <c r="AR51" s="317">
        <v>66.900000000000006</v>
      </c>
    </row>
    <row r="52" spans="1:44" ht="13.2" x14ac:dyDescent="0.2">
      <c r="A52" s="247"/>
      <c r="AK52" s="318"/>
      <c r="AL52" s="319" t="s">
        <v>517</v>
      </c>
      <c r="AM52" s="320">
        <v>4324322</v>
      </c>
      <c r="AN52" s="321">
        <v>138325</v>
      </c>
      <c r="AO52" s="322">
        <v>123.1</v>
      </c>
      <c r="AP52" s="323">
        <v>47978</v>
      </c>
      <c r="AQ52" s="324">
        <v>-2</v>
      </c>
      <c r="AR52" s="325">
        <v>125.1</v>
      </c>
    </row>
    <row r="53" spans="1:44" ht="13.2" x14ac:dyDescent="0.2">
      <c r="A53" s="247"/>
      <c r="AK53" s="303" t="s">
        <v>518</v>
      </c>
      <c r="AL53" s="304"/>
      <c r="AM53" s="312">
        <v>1183216</v>
      </c>
      <c r="AN53" s="313">
        <v>38303</v>
      </c>
      <c r="AO53" s="314">
        <v>-76</v>
      </c>
      <c r="AP53" s="315">
        <v>96469</v>
      </c>
      <c r="AQ53" s="316">
        <v>4.0999999999999996</v>
      </c>
      <c r="AR53" s="317">
        <v>-80.099999999999994</v>
      </c>
    </row>
    <row r="54" spans="1:44" ht="13.2" x14ac:dyDescent="0.2">
      <c r="A54" s="247"/>
      <c r="AK54" s="318"/>
      <c r="AL54" s="319" t="s">
        <v>517</v>
      </c>
      <c r="AM54" s="320">
        <v>683302</v>
      </c>
      <c r="AN54" s="321">
        <v>22120</v>
      </c>
      <c r="AO54" s="322">
        <v>-84</v>
      </c>
      <c r="AP54" s="323">
        <v>49775</v>
      </c>
      <c r="AQ54" s="324">
        <v>3.7</v>
      </c>
      <c r="AR54" s="325">
        <v>-87.7</v>
      </c>
    </row>
    <row r="55" spans="1:44" ht="13.2" x14ac:dyDescent="0.2">
      <c r="A55" s="247"/>
      <c r="AK55" s="303" t="s">
        <v>519</v>
      </c>
      <c r="AL55" s="304"/>
      <c r="AM55" s="312">
        <v>1796557</v>
      </c>
      <c r="AN55" s="313">
        <v>58665</v>
      </c>
      <c r="AO55" s="314">
        <v>53.2</v>
      </c>
      <c r="AP55" s="315">
        <v>85743</v>
      </c>
      <c r="AQ55" s="316">
        <v>-11.1</v>
      </c>
      <c r="AR55" s="317">
        <v>64.3</v>
      </c>
    </row>
    <row r="56" spans="1:44" ht="13.2" x14ac:dyDescent="0.2">
      <c r="A56" s="247"/>
      <c r="AK56" s="318"/>
      <c r="AL56" s="319" t="s">
        <v>517</v>
      </c>
      <c r="AM56" s="320">
        <v>882919</v>
      </c>
      <c r="AN56" s="321">
        <v>28831</v>
      </c>
      <c r="AO56" s="322">
        <v>30.3</v>
      </c>
      <c r="AP56" s="323">
        <v>45231</v>
      </c>
      <c r="AQ56" s="324">
        <v>-9.1</v>
      </c>
      <c r="AR56" s="325">
        <v>39.4</v>
      </c>
    </row>
    <row r="57" spans="1:44" ht="13.2" x14ac:dyDescent="0.2">
      <c r="A57" s="247"/>
      <c r="AK57" s="303" t="s">
        <v>520</v>
      </c>
      <c r="AL57" s="304"/>
      <c r="AM57" s="312">
        <v>2385170</v>
      </c>
      <c r="AN57" s="313">
        <v>78362</v>
      </c>
      <c r="AO57" s="314">
        <v>33.6</v>
      </c>
      <c r="AP57" s="315">
        <v>92509</v>
      </c>
      <c r="AQ57" s="316">
        <v>7.9</v>
      </c>
      <c r="AR57" s="317">
        <v>25.7</v>
      </c>
    </row>
    <row r="58" spans="1:44" ht="13.2" x14ac:dyDescent="0.2">
      <c r="A58" s="247"/>
      <c r="AK58" s="318"/>
      <c r="AL58" s="319" t="s">
        <v>517</v>
      </c>
      <c r="AM58" s="320">
        <v>973135</v>
      </c>
      <c r="AN58" s="321">
        <v>31971</v>
      </c>
      <c r="AO58" s="322">
        <v>10.9</v>
      </c>
      <c r="AP58" s="323">
        <v>52274</v>
      </c>
      <c r="AQ58" s="324">
        <v>15.6</v>
      </c>
      <c r="AR58" s="325">
        <v>-4.7</v>
      </c>
    </row>
    <row r="59" spans="1:44" ht="13.2" x14ac:dyDescent="0.2">
      <c r="A59" s="247"/>
      <c r="AK59" s="303" t="s">
        <v>521</v>
      </c>
      <c r="AL59" s="304"/>
      <c r="AM59" s="312">
        <v>2338988</v>
      </c>
      <c r="AN59" s="313">
        <v>77488</v>
      </c>
      <c r="AO59" s="314">
        <v>-1.1000000000000001</v>
      </c>
      <c r="AP59" s="315">
        <v>98544</v>
      </c>
      <c r="AQ59" s="316">
        <v>6.5</v>
      </c>
      <c r="AR59" s="317">
        <v>-7.6</v>
      </c>
    </row>
    <row r="60" spans="1:44" ht="13.2" x14ac:dyDescent="0.2">
      <c r="A60" s="247"/>
      <c r="AK60" s="318"/>
      <c r="AL60" s="319" t="s">
        <v>517</v>
      </c>
      <c r="AM60" s="320">
        <v>936630</v>
      </c>
      <c r="AN60" s="321">
        <v>31030</v>
      </c>
      <c r="AO60" s="322">
        <v>-2.9</v>
      </c>
      <c r="AP60" s="323">
        <v>55816</v>
      </c>
      <c r="AQ60" s="324">
        <v>6.8</v>
      </c>
      <c r="AR60" s="325">
        <v>-9.6999999999999993</v>
      </c>
    </row>
    <row r="61" spans="1:44" ht="13.2" x14ac:dyDescent="0.2">
      <c r="A61" s="247"/>
      <c r="AK61" s="303" t="s">
        <v>522</v>
      </c>
      <c r="AL61" s="326"/>
      <c r="AM61" s="312">
        <v>2537548</v>
      </c>
      <c r="AN61" s="313">
        <v>82448</v>
      </c>
      <c r="AO61" s="314">
        <v>15</v>
      </c>
      <c r="AP61" s="315">
        <v>93179</v>
      </c>
      <c r="AQ61" s="327">
        <v>1.2</v>
      </c>
      <c r="AR61" s="317">
        <v>13.8</v>
      </c>
    </row>
    <row r="62" spans="1:44" ht="13.2" x14ac:dyDescent="0.2">
      <c r="A62" s="247"/>
      <c r="AK62" s="318"/>
      <c r="AL62" s="319" t="s">
        <v>517</v>
      </c>
      <c r="AM62" s="320">
        <v>1560062</v>
      </c>
      <c r="AN62" s="321">
        <v>50455</v>
      </c>
      <c r="AO62" s="322">
        <v>15.5</v>
      </c>
      <c r="AP62" s="323">
        <v>50215</v>
      </c>
      <c r="AQ62" s="324">
        <v>3</v>
      </c>
      <c r="AR62" s="325">
        <v>12.5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83kXYQtQPtLhEGEZ8XHdfPPHV41PTsZfv6CLriN5JYB1QUv+2nleFQKrPV5XUFXMPYYEPW9xI2lfmYtgPnvCaA==" saltValue="dDX7Gn8owkdeNT5XtEkp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B8LLsu4MA+1asZv2OaTIt565sBqyATWNRq+MjOhs5sJLiD2LKKBMDcNxG7io+uyo9wr4pu37xOYBTvMJxS/0Yw==" saltValue="h/yEht3/FELNHj3wvT47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u7XGMNHySQ33VwK9xvgLSSJbl5ry3daxnpC8FhH1Nmx2LWcOQrQdaBfxSMcXCSbSvsHqrVode569gjigrD6qKA==" saltValue="aSAhcyt5UzNkdRCPUoch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6"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21</v>
      </c>
      <c r="G47" s="12">
        <v>21.91</v>
      </c>
      <c r="H47" s="12">
        <v>24.9</v>
      </c>
      <c r="I47" s="12">
        <v>23.37</v>
      </c>
      <c r="J47" s="13">
        <v>22.1</v>
      </c>
    </row>
    <row r="48" spans="2:10" ht="57.75" customHeight="1" x14ac:dyDescent="0.2">
      <c r="B48" s="14"/>
      <c r="C48" s="1128" t="s">
        <v>4</v>
      </c>
      <c r="D48" s="1128"/>
      <c r="E48" s="1129"/>
      <c r="F48" s="15">
        <v>3.54</v>
      </c>
      <c r="G48" s="16">
        <v>8.7200000000000006</v>
      </c>
      <c r="H48" s="16">
        <v>6.06</v>
      </c>
      <c r="I48" s="16">
        <v>5.69</v>
      </c>
      <c r="J48" s="17">
        <v>6.32</v>
      </c>
    </row>
    <row r="49" spans="2:10" ht="57.75" customHeight="1" thickBot="1" x14ac:dyDescent="0.25">
      <c r="B49" s="18"/>
      <c r="C49" s="1130" t="s">
        <v>5</v>
      </c>
      <c r="D49" s="1130"/>
      <c r="E49" s="1131"/>
      <c r="F49" s="19" t="s">
        <v>529</v>
      </c>
      <c r="G49" s="20">
        <v>7.16</v>
      </c>
      <c r="H49" s="20" t="s">
        <v>530</v>
      </c>
      <c r="I49" s="20" t="s">
        <v>531</v>
      </c>
      <c r="J49" s="21">
        <v>0.51</v>
      </c>
    </row>
    <row r="50" spans="2:10" ht="13.2" x14ac:dyDescent="0.2"/>
  </sheetData>
  <sheetProtection algorithmName="SHA-512" hashValue="nPOpzwmIL1P5Vl/zw8rjDFvHBkcIkan4ZR9Y2I0PVXyigL99e0BPtfDDk9nxJm91zNhVpSei/6T5TTUJ/cYwiw==" saltValue="7cwLxXwvXQxJLdGhC1Hs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2026-03-16T06:45:50Z</cp:lastPrinted>
  <dcterms:created xsi:type="dcterms:W3CDTF">2026-02-23T09:20:15Z</dcterms:created>
  <dcterms:modified xsi:type="dcterms:W3CDTF">2026-03-17T06:40:00Z</dcterms:modified>
  <cp:category/>
</cp:coreProperties>
</file>