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1 吉野ヶ里町◎\"/>
    </mc:Choice>
  </mc:AlternateContent>
  <xr:revisionPtr revIDLastSave="0" documentId="13_ncr:1_{27A1B90E-3A61-4229-B7AD-A029532E5807}"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alcChain>
</file>

<file path=xl/sharedStrings.xml><?xml version="1.0" encoding="utf-8"?>
<sst xmlns="http://schemas.openxmlformats.org/spreadsheetml/2006/main" count="1059" uniqueCount="562">
  <si>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</si>
  <si>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</si>
  <si>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</si>
  <si>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</si>
  <si>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</si>
  <si>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</si>
  <si>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</si>
  <si>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</si>
  <si>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</si>
  <si>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</si>
  <si>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</si>
  <si>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</si>
  <si>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</si>
  <si>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</si>
  <si>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</si>
  <si>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</si>
  <si>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</si>
  <si>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</si>
  <si>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</si>
  <si>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</si>
  <si>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</si>
  <si>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</si>
  <si>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</si>
  <si>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</si>
  <si>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</si>
  <si>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</si>
  <si>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</si>
  <si>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</si>
  <si>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</si>
  <si>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</si>
  <si>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</si>
  <si>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</si>
  <si>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</si>
  <si>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</si>
  <si>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</si>
  <si>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</si>
  <si>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</si>
  <si>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</si>
  <si>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</si>
  <si>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</si>
  <si>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</si>
  <si>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</si>
  <si>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</si>
  <si>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</si>
  <si>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</si>
  <si>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</si>
  <si>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</si>
  <si>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</si>
  <si>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</si>
  <si>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</si>
  <si>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</si>
  <si>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</si>
  <si>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</si>
  <si>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</si>
  <si>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</si>
  <si>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</si>
  <si>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</si>
  <si>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</si>
  <si>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</si>
  <si>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</si>
  <si>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</si>
  <si>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</si>
  <si>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</si>
  <si>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</si>
  <si>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</si>
  <si>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</si>
  <si>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</si>
  <si>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</si>
  <si>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</si>
  <si>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</si>
  <si>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</si>
  <si>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</si>
  <si>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</si>
  <si>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</si>
  <si>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</si>
  <si>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</si>
  <si>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</si>
  <si>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</si>
  <si>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</si>
  <si>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</si>
  <si>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</si>
  <si>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</si>
  <si>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</si>
  <si>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</si>
  <si>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</si>
  <si>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</si>
  <si>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</si>
  <si>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</si>
  <si>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</si>
  <si>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</si>
  <si>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</si>
  <si>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</si>
  <si>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</si>
  <si>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</si>
  <si>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吉野ヶ里町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</si>
  <si>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</si>
  <si>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</si>
  <si>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</si>
  <si>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</si>
  <si>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</si>
  <si>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</si>
  <si>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</si>
  <si>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</si>
  <si>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</si>
  <si>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</si>
  <si>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</si>
  <si>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</si>
  <si>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</si>
  <si>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</si>
  <si>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</si>
  <si>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</si>
  <si>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</si>
  <si>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</si>
  <si>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</si>
  <si>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</si>
  <si>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</si>
  <si>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</si>
  <si>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</si>
  <si>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</si>
  <si>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</si>
  <si>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</si>
  <si>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</si>
  <si>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</si>
  <si>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</si>
  <si>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</si>
  <si>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</si>
  <si>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</si>
  <si>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</si>
  <si>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</si>
  <si>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</si>
  <si>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</si>
  <si>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</si>
  <si>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</si>
  <si>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</si>
  <si>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</si>
  <si>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</si>
  <si>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</si>
  <si>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</si>
  <si>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</si>
  <si>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</si>
  <si>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</si>
  <si>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</si>
  <si>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</si>
  <si>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</si>
  <si>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</si>
  <si>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</si>
  <si>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</si>
  <si>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</si>
  <si>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</si>
  <si>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</si>
  <si>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</si>
  <si>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</si>
  <si>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</si>
  <si>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</si>
  <si>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</si>
  <si>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</si>
  <si>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</si>
  <si>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</si>
  <si>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</si>
  <si>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</si>
  <si>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</si>
  <si>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</si>
  <si>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</si>
  <si>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</si>
  <si>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</si>
  <si>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</si>
  <si>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</si>
  <si>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</si>
  <si>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</si>
  <si>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</si>
  <si>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</si>
  <si>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</si>
  <si>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</si>
  <si>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</si>
  <si>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</si>
  <si>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</si>
  <si>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</si>
  <si>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</si>
  <si>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</si>
  <si>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</si>
  <si>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</si>
  <si>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</si>
  <si>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</si>
  <si>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</si>
  <si>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</si>
  <si>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</si>
  <si>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</si>
  <si>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</si>
  <si>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</si>
  <si>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</si>
  <si>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</si>
  <si>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</si>
  <si>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</si>
  <si>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</si>
  <si>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</si>
  <si>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</si>
  <si>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</si>
  <si>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</si>
  <si>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</si>
  <si>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</si>
  <si>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</si>
  <si>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</si>
  <si>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</si>
  <si>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佐賀県吉野ヶ里町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</si>
  <si>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</si>
  <si>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</si>
  <si>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</si>
  <si>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</si>
  <si>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</si>
  <si>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</si>
  <si>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</si>
  <si>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</si>
  <si>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</si>
  <si>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</si>
  <si>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</si>
  <si>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</si>
  <si>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</si>
  <si>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</si>
  <si>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</si>
  <si>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</si>
  <si>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</si>
  <si>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</si>
  <si>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</si>
  <si>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</si>
  <si>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</si>
  <si>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</si>
  <si>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</si>
  <si>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</si>
  <si>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</si>
  <si>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</si>
  <si>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</si>
  <si>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</si>
  <si>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</si>
  <si>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</si>
  <si>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</si>
  <si>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</si>
  <si>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</si>
  <si>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</si>
  <si>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</si>
  <si>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</si>
  <si>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</si>
  <si>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</si>
  <si>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</si>
  <si>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</si>
  <si>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</si>
  <si>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</si>
  <si>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</si>
  <si>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</si>
  <si>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</si>
  <si>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</si>
  <si>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</si>
  <si>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</si>
  <si>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</si>
  <si>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</si>
  <si>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</si>
  <si>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</si>
  <si>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</si>
  <si>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</si>
  <si>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</si>
  <si>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</si>
  <si>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</si>
  <si>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</si>
  <si>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</si>
  <si>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</si>
  <si>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</si>
  <si>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</si>
  <si>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</si>
  <si>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</si>
  <si>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</si>
  <si>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</si>
  <si>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</si>
  <si>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</si>
  <si>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</si>
  <si>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</si>
  <si>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</si>
  <si>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</si>
  <si>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</si>
  <si>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</si>
  <si>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</si>
  <si>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</si>
  <si>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</si>
  <si>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</si>
  <si>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</si>
  <si>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</si>
  <si>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</si>
  <si>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</si>
  <si>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</si>
  <si>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</si>
  <si>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</si>
  <si>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</si>
  <si>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</si>
  <si>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</si>
  <si>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</si>
  <si>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</si>
  <si>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</si>
  <si>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</si>
  <si>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</si>
  <si>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</si>
  <si>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</si>
  <si>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</si>
  <si>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</si>
  <si>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</si>
  <si>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</si>
  <si>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</si>
  <si>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</si>
  <si>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</si>
  <si>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</si>
  <si>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</si>
  <si>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</si>
  <si>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</si>
  <si>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</si>
  <si>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</si>
  <si>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</si>
  <si>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</si>
  <si>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</si>
  <si>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</si>
  <si>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</si>
  <si>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</si>
  <si>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</si>
  <si>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</si>
  <si>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</si>
  <si>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</si>
  <si>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</si>
  <si>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</si>
  <si>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</si>
  <si>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</si>
  <si>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</si>
  <si>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</si>
  <si>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</si>
  <si>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</si>
  <si>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</si>
  <si>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</si>
  <si>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</si>
  <si>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</si>
  <si>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</si>
  <si>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</si>
  <si>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</si>
  <si>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</si>
  <si>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</si>
  <si>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</si>
  <si>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</si>
  <si>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</si>
  <si>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</si>
  <si>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</si>
  <si>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</si>
  <si>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</si>
  <si>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</si>
  <si>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</si>
  <si>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</si>
  <si>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</si>
  <si>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</si>
  <si>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</si>
  <si>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</si>
  <si>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</si>
  <si>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佐賀県吉野ヶ里町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</si>
  <si>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</si>
  <si>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</si>
  <si>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</si>
  <si>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</si>
  <si>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</si>
  <si>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</si>
  <si>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</si>
  <si>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</si>
  <si>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</si>
  <si>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</si>
  <si>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</si>
  <si>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</si>
  <si>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</si>
  <si>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</si>
  <si>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</si>
  <si>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</si>
  <si>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</si>
  <si>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</si>
  <si>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</si>
  <si>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</si>
  <si>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</si>
  <si>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</si>
  <si>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</si>
  <si>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</si>
  <si>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</si>
  <si>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</si>
  <si>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</si>
  <si>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</si>
  <si>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</si>
  <si>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</si>
  <si>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</si>
  <si>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</si>
  <si>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</si>
  <si>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</si>
  <si>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</si>
  <si>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</si>
  <si>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</si>
  <si>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</si>
  <si>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</si>
  <si>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</si>
  <si>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</si>
  <si>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</si>
  <si>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</si>
  <si>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</si>
  <si>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</si>
  <si>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</si>
  <si>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</si>
  <si>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</si>
  <si>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</si>
  <si>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</si>
  <si>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</si>
  <si>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</si>
  <si>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</si>
  <si>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</si>
  <si>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</si>
  <si>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</si>
  <si>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</si>
  <si>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</si>
  <si>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</si>
  <si>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</si>
  <si>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</si>
  <si>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</si>
  <si>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</si>
  <si>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</si>
  <si>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</si>
  <si>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</si>
  <si>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</si>
  <si>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</si>
  <si>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</si>
  <si>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</si>
  <si>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</si>
  <si>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</si>
  <si>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</si>
  <si>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</si>
  <si>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</si>
  <si>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</si>
  <si>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</si>
  <si>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</si>
  <si>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</si>
  <si>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</si>
  <si>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</si>
  <si>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</si>
  <si>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</si>
  <si>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</si>
  <si>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</si>
  <si>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</si>
  <si>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</si>
  <si>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</si>
  <si>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</si>
  <si>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</si>
  <si>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</si>
  <si>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</si>
  <si>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</si>
  <si>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</si>
  <si>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</si>
  <si>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</si>
  <si>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</si>
  <si>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</si>
  <si>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</si>
  <si>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</si>
  <si>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</si>
  <si>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</si>
  <si>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</si>
  <si>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</si>
  <si>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</si>
  <si>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</si>
  <si>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</si>
  <si>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</si>
  <si>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</si>
  <si>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</si>
  <si>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</si>
  <si>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</si>
  <si>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</si>
  <si>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</si>
  <si>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</si>
  <si>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</si>
  <si>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</si>
  <si>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</si>
  <si>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</si>
  <si>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</si>
  <si>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</si>
  <si>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</si>
  <si>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</si>
  <si>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</si>
  <si>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</si>
  <si>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</si>
  <si>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</si>
  <si>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</si>
  <si>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</si>
  <si>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</si>
  <si>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</si>
  <si>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</si>
  <si>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</si>
  <si>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</si>
  <si>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</si>
  <si>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</si>
  <si>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</si>
  <si>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</si>
  <si>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</si>
  <si>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</si>
  <si>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</si>
  <si>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</si>
  <si>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</si>
  <si>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</si>
  <si>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</si>
  <si>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</si>
  <si>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</si>
  <si>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</si>
  <si>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</si>
  <si>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</si>
  <si>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</si>
  <si>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</si>
  <si>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</si>
  <si>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</si>
  <si>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</si>
  <si>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</si>
  <si>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</si>
  <si>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</si>
  <si>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</si>
  <si>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</si>
  <si>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</si>
  <si>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</si>
  <si>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</si>
  <si>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</si>
  <si>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</si>
  <si>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</si>
  <si>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</si>
  <si>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</si>
  <si>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</si>
  <si>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</si>
  <si>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</si>
  <si>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</si>
  <si>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</si>
  <si>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</si>
  <si>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5.01</t>
  </si>
  <si>
    <t>▲ 3.64</t>
  </si>
  <si>
    <t>▲ 7.91</t>
  </si>
  <si>
    <t>後期高齢者医療特別会計</t>
  </si>
  <si>
    <t>一般会計</t>
  </si>
  <si>
    <t>下水道事業会計</t>
  </si>
  <si>
    <t>国民健康保険特別会計</t>
  </si>
  <si>
    <t>工業用地造成事業特別会計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</si>
  <si>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</si>
  <si>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</si>
  <si>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</si>
  <si>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</si>
  <si>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</si>
  <si>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</si>
  <si>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</si>
  <si>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</si>
  <si>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佐賀中部広域連合（一般会計）</t>
    <rPh sb="0" eb="2">
      <t>サガ</t>
    </rPh>
    <rPh sb="2" eb="4">
      <t>チュウブ</t>
    </rPh>
    <rPh sb="4" eb="8">
      <t>コウイキレンゴウ</t>
    </rPh>
    <rPh sb="9" eb="13">
      <t>イッパンカイケイ</t>
    </rPh>
    <phoneticPr fontId="2"/>
  </si>
  <si>
    <t>佐賀中部広域連合（介護特別会計）</t>
    <rPh sb="0" eb="4">
      <t>サガチュウブ</t>
    </rPh>
    <rPh sb="4" eb="8">
      <t>コウイキレンゴウ</t>
    </rPh>
    <rPh sb="9" eb="13">
      <t>カイゴトクベツ</t>
    </rPh>
    <rPh sb="13" eb="15">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</si>
  <si>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2"/>
  </si>
  <si>
    <t>佐賀県後期高齢者医療後期連合（後期高齢者医療特別会計）</t>
    <rPh sb="0" eb="8">
      <t>サガケンコウキコウレイシャ</t>
    </rPh>
    <rPh sb="8" eb="10">
      <t>イリョウ</t>
    </rPh>
    <rPh sb="10" eb="14">
      <t>コウキレンゴウ</t>
    </rPh>
    <rPh sb="15" eb="20">
      <t>コウキコウレイシャ</t>
    </rPh>
    <rPh sb="20" eb="22">
      <t>イリョウ</t>
    </rPh>
    <rPh sb="22" eb="24">
      <t>トクベツ</t>
    </rPh>
    <rPh sb="24" eb="26">
      <t>カイケイ</t>
    </rPh>
    <phoneticPr fontId="2"/>
  </si>
  <si>
    <t>佐賀東部水道企業団（用水供給事業会計）</t>
    <rPh sb="0" eb="4">
      <t>サガトウブ</t>
    </rPh>
    <rPh sb="4" eb="9">
      <t>スイドウキギョウダン</t>
    </rPh>
    <rPh sb="10" eb="12">
      <t>ヨウスイ</t>
    </rPh>
    <rPh sb="12" eb="14">
      <t>キョウキュウ</t>
    </rPh>
    <rPh sb="14" eb="16">
      <t>ジギョウ</t>
    </rPh>
    <rPh sb="16" eb="18">
      <t>カイケイ</t>
    </rPh>
    <phoneticPr fontId="2"/>
  </si>
  <si>
    <t>佐賀県東部水道企業団（水道事業会計）</t>
    <rPh sb="0" eb="3">
      <t>サガケン</t>
    </rPh>
    <rPh sb="3" eb="5">
      <t>トウブ</t>
    </rPh>
    <rPh sb="5" eb="7">
      <t>スイドウ</t>
    </rPh>
    <rPh sb="7" eb="10">
      <t>キギョウダン</t>
    </rPh>
    <rPh sb="11" eb="13">
      <t>スイドウ</t>
    </rPh>
    <rPh sb="13" eb="15">
      <t>ジギョウ</t>
    </rPh>
    <rPh sb="15" eb="17">
      <t>カイケイ</t>
    </rPh>
    <phoneticPr fontId="2"/>
  </si>
  <si>
    <t>脊振共同塵芥処理組合</t>
    <rPh sb="0" eb="4">
      <t>セフリキョウドウ</t>
    </rPh>
    <rPh sb="4" eb="6">
      <t>ジンカイ</t>
    </rPh>
    <rPh sb="6" eb="10">
      <t>ショリクミアイ</t>
    </rPh>
    <phoneticPr fontId="2"/>
  </si>
  <si>
    <t>三神地区環境事務組合</t>
    <rPh sb="0" eb="4">
      <t>サンシンチク</t>
    </rPh>
    <rPh sb="4" eb="6">
      <t>カンキョウ</t>
    </rPh>
    <rPh sb="6" eb="8">
      <t>ジム</t>
    </rPh>
    <rPh sb="8" eb="10">
      <t>クミアイ</t>
    </rPh>
    <phoneticPr fontId="2"/>
  </si>
  <si>
    <t>佐賀県市町総合事務組合（一般会計）</t>
    <rPh sb="0" eb="3">
      <t>サガケン</t>
    </rPh>
    <rPh sb="3" eb="5">
      <t>シマチ</t>
    </rPh>
    <rPh sb="5" eb="7">
      <t>ソウゴウ</t>
    </rPh>
    <rPh sb="7" eb="9">
      <t>ジム</t>
    </rPh>
    <rPh sb="9" eb="11">
      <t>クミアイ</t>
    </rPh>
    <rPh sb="12" eb="16">
      <t>イッパンカイケイ</t>
    </rPh>
    <phoneticPr fontId="2"/>
  </si>
  <si>
    <t>佐賀県市町総合事務組合（交通災害事業特別会計）</t>
    <rPh sb="0" eb="3">
      <t>サガケン</t>
    </rPh>
    <rPh sb="3" eb="5">
      <t>シマチ</t>
    </rPh>
    <rPh sb="5" eb="11">
      <t>ソウゴウジムクミアイ</t>
    </rPh>
    <rPh sb="12" eb="16">
      <t>コウツウサイガイ</t>
    </rPh>
    <rPh sb="16" eb="18">
      <t>ジギョウ</t>
    </rPh>
    <rPh sb="18" eb="20">
      <t>トクベツ</t>
    </rPh>
    <rPh sb="20" eb="22">
      <t>カイケイ</t>
    </rPh>
    <phoneticPr fontId="2"/>
  </si>
  <si>
    <t>神埼市・吉野ヶ里町葬祭組合</t>
    <rPh sb="0" eb="3">
      <t>カンザキシ</t>
    </rPh>
    <rPh sb="4" eb="9">
      <t>ヨシノガリチョウ</t>
    </rPh>
    <rPh sb="9" eb="11">
      <t>ソウサイ</t>
    </rPh>
    <rPh sb="11" eb="13">
      <t>クミアイ</t>
    </rPh>
    <phoneticPr fontId="2"/>
  </si>
  <si>
    <t>佐賀県東部環境施設組合</t>
    <rPh sb="0" eb="3">
      <t>サガケン</t>
    </rPh>
    <rPh sb="3" eb="5">
      <t>トウブ</t>
    </rPh>
    <rPh sb="5" eb="7">
      <t>カンキョウ</t>
    </rPh>
    <rPh sb="7" eb="9">
      <t>シセツ</t>
    </rPh>
    <rPh sb="9" eb="11">
      <t>クミアイ</t>
    </rPh>
    <phoneticPr fontId="2"/>
  </si>
  <si>
    <t>吉野ヶ里町ふるさと応援寄附金基金</t>
    <rPh sb="0" eb="5">
      <t>ヨシノガリチョウ</t>
    </rPh>
    <rPh sb="9" eb="11">
      <t>オウエン</t>
    </rPh>
    <rPh sb="11" eb="14">
      <t>キフキン</t>
    </rPh>
    <rPh sb="14" eb="16">
      <t>キキン</t>
    </rPh>
    <phoneticPr fontId="5"/>
  </si>
  <si>
    <t>吉野ヶ里町公用及び公共用施設建設基金</t>
    <rPh sb="0" eb="5">
      <t>ヨシノガリチョウ</t>
    </rPh>
    <rPh sb="5" eb="7">
      <t>コウヨウ</t>
    </rPh>
    <rPh sb="7" eb="8">
      <t>オヨ</t>
    </rPh>
    <rPh sb="9" eb="12">
      <t>コウキョウヨウ</t>
    </rPh>
    <rPh sb="12" eb="14">
      <t>シセツ</t>
    </rPh>
    <rPh sb="14" eb="18">
      <t>ケンセツキキン</t>
    </rPh>
    <phoneticPr fontId="5"/>
  </si>
  <si>
    <t>吉野ヶ里町合併振興基金</t>
    <rPh sb="0" eb="5">
      <t>ヨシノガリチョウ</t>
    </rPh>
    <rPh sb="5" eb="11">
      <t>ガッペイシンコウキキン</t>
    </rPh>
    <phoneticPr fontId="5"/>
  </si>
  <si>
    <t>吉野ヶ里町東脊振温浴施設維持整備基金</t>
    <rPh sb="0" eb="5">
      <t>ヨシノガリチョウ</t>
    </rPh>
    <rPh sb="5" eb="8">
      <t>ヒガシセフリ</t>
    </rPh>
    <rPh sb="8" eb="10">
      <t>オンヨク</t>
    </rPh>
    <rPh sb="10" eb="12">
      <t>シセツ</t>
    </rPh>
    <rPh sb="12" eb="16">
      <t>イジセイビ</t>
    </rPh>
    <rPh sb="16" eb="18">
      <t>キキン</t>
    </rPh>
    <phoneticPr fontId="5"/>
  </si>
  <si>
    <t>吉野ヶ里町振興基金</t>
    <rPh sb="0" eb="5">
      <t>ヨシノガリチョウ</t>
    </rPh>
    <rPh sb="5" eb="9">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</si>
</sst>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1BA3-478A-86D8-35D03522C7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175599</c:v>
                </c:pt>
                <c:pt idx="1">
                  <c:v>65562</c:v>
                </c:pt>
                <c:pt idx="2">
                  <c:v>27464</c:v>
                </c:pt>
                <c:pt idx="3">
                  <c:v>98306</c:v>
                </c:pt>
                <c:pt idx="4">
                  <c:v>54894</c:v>
                </c:pt>
              </c:numCache>
            </c:numRef>
          </c:val>
          <c:smooth val="0"/>
          <c:extLst>
            <c:ext xmlns:c16="http://schemas.microsoft.com/office/drawing/2014/chart" uri="{C3380CC4-5D6E-409C-BE32-E72D297353CC}">
              <c16:uniqueId val="{00000001-1BA3-478A-86D8-35D03522C7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c:v>
                </c:pt>
                <c:pt idx="1">
                  <c:v>7.57</c:v>
                </c:pt>
                <c:pt idx="2">
                  <c:v>3.9</c:v>
                </c:pt>
                <c:pt idx="3">
                  <c:v>0.01</c:v>
                </c:pt>
                <c:pt idx="4">
                  <c:v>3.31</c:v>
                </c:pt>
              </c:numCache>
            </c:numRef>
          </c:val>
          <c:extLst>
            <c:ext xmlns:c16="http://schemas.microsoft.com/office/drawing/2014/chart" uri="{C3380CC4-5D6E-409C-BE32-E72D297353CC}">
              <c16:uniqueId val="{00000000-9C83-419A-8D2E-28F940F781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47.11</c:v>
                </c:pt>
                <c:pt idx="1">
                  <c:v>46.91</c:v>
                </c:pt>
                <c:pt idx="2">
                  <c:v>51.75</c:v>
                </c:pt>
                <c:pt idx="3">
                  <c:v>49.67</c:v>
                </c:pt>
                <c:pt idx="4">
                  <c:v>45.92</c:v>
                </c:pt>
              </c:numCache>
            </c:numRef>
          </c:val>
          <c:extLst>
            <c:ext xmlns:c16="http://schemas.microsoft.com/office/drawing/2014/chart" uri="{C3380CC4-5D6E-409C-BE32-E72D297353CC}">
              <c16:uniqueId val="{00000001-9C83-419A-8D2E-28F940F781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-5.01</c:v>
                </c:pt>
                <c:pt idx="1">
                  <c:v>8.17</c:v>
                </c:pt>
                <c:pt idx="2">
                  <c:v>-3.64</c:v>
                </c:pt>
                <c:pt idx="3">
                  <c:v>-7.91</c:v>
                </c:pt>
                <c:pt idx="4">
                  <c:v>1.52</c:v>
                </c:pt>
              </c:numCache>
            </c:numRef>
          </c:val>
          <c:smooth val="0"/>
          <c:extLst>
            <c:ext xmlns:c16="http://schemas.microsoft.com/office/drawing/2014/chart" uri="{C3380CC4-5D6E-409C-BE32-E72D297353CC}">
              <c16:uniqueId val="{00000002-9C83-419A-8D2E-28F940F781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0.15</c:v>
                </c:pt>
                <c:pt idx="4">
                  <c:v>#N/A</c:v>
                </c:pt>
                <c:pt idx="5">
                  <c:v>0.15</c:v>
                </c:pt>
                <c:pt idx="6">
                  <c:v>#N/A</c:v>
                </c:pt>
                <c:pt idx="7">
                  <c:v>0.56000000000000005</c:v>
                </c:pt>
                <c:pt idx="8">
                  <c:v>0</c:v>
                </c:pt>
                <c:pt idx="9">
                  <c:v>0</c:v>
                </c:pt>
              </c:numCache>
            </c:numRef>
          </c:val>
          <c:extLst>
            <c:ext xmlns:c16="http://schemas.microsoft.com/office/drawing/2014/chart" uri="{C3380CC4-5D6E-409C-BE32-E72D297353CC}">
              <c16:uniqueId val="{00000000-F0C0-4924-9F8E-3DAC3B2C76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C0-4924-9F8E-3DAC3B2C76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C0-4924-9F8E-3DAC3B2C76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C0-4924-9F8E-3DAC3B2C767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C0-4924-9F8E-3DAC3B2C7674}"/>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0C0-4924-9F8E-3DAC3B2C76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0.36</c:v>
                </c:pt>
                <c:pt idx="2">
                  <c:v>#N/A</c:v>
                </c:pt>
                <c:pt idx="3">
                  <c:v>0.32</c:v>
                </c:pt>
                <c:pt idx="4">
                  <c:v>#N/A</c:v>
                </c:pt>
                <c:pt idx="5">
                  <c:v>0.27</c:v>
                </c:pt>
                <c:pt idx="6">
                  <c:v>#N/A</c:v>
                </c:pt>
                <c:pt idx="7">
                  <c:v>0.35</c:v>
                </c:pt>
                <c:pt idx="8">
                  <c:v>#N/A</c:v>
                </c:pt>
                <c:pt idx="9">
                  <c:v>0.01</c:v>
                </c:pt>
              </c:numCache>
            </c:numRef>
          </c:val>
          <c:extLst>
            <c:ext xmlns:c16="http://schemas.microsoft.com/office/drawing/2014/chart" uri="{C3380CC4-5D6E-409C-BE32-E72D297353CC}">
              <c16:uniqueId val="{00000006-F0C0-4924-9F8E-3DAC3B2C76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2.82</c:v>
                </c:pt>
              </c:numCache>
            </c:numRef>
          </c:val>
          <c:extLst>
            <c:ext xmlns:c16="http://schemas.microsoft.com/office/drawing/2014/chart" uri="{C3380CC4-5D6E-409C-BE32-E72D297353CC}">
              <c16:uniqueId val="{00000007-F0C0-4924-9F8E-3DAC3B2C76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c:v>
                </c:pt>
                <c:pt idx="2">
                  <c:v>#N/A</c:v>
                </c:pt>
                <c:pt idx="3">
                  <c:v>7.56</c:v>
                </c:pt>
                <c:pt idx="4">
                  <c:v>#N/A</c:v>
                </c:pt>
                <c:pt idx="5">
                  <c:v>3.89</c:v>
                </c:pt>
                <c:pt idx="6">
                  <c:v>#N/A</c:v>
                </c:pt>
                <c:pt idx="7">
                  <c:v>0</c:v>
                </c:pt>
                <c:pt idx="8">
                  <c:v>#N/A</c:v>
                </c:pt>
                <c:pt idx="9">
                  <c:v>3.3</c:v>
                </c:pt>
              </c:numCache>
            </c:numRef>
          </c:val>
          <c:extLst>
            <c:ext xmlns:c16="http://schemas.microsoft.com/office/drawing/2014/chart" uri="{C3380CC4-5D6E-409C-BE32-E72D297353CC}">
              <c16:uniqueId val="{00000008-F0C0-4924-9F8E-3DAC3B2C7674}"/>
            </c:ext>
          </c:extLst>
        </c:ser>
        <c:ser>
          <c:idx val="9"/>
          <c:order val="9"/>
          <c:tx>
            <c:strRef>
              <c:f>データシート!$A$36</c:f>
              <c:strCache>
                <c:ptCount val="1"/>
                <c:pt idx="0">
                  <c:v>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0.04</c:v>
                </c:pt>
                <c:pt idx="6">
                  <c:v>#N/A</c:v>
                </c:pt>
                <c:pt idx="7">
                  <c:v>0.09</c:v>
                </c:pt>
                <c:pt idx="8">
                  <c:v>#N/A</c:v>
                </c:pt>
                <c:pt idx="9">
                  <c:v>3.47</c:v>
                </c:pt>
              </c:numCache>
            </c:numRef>
          </c:val>
          <c:extLst>
            <c:ext xmlns:c16="http://schemas.microsoft.com/office/drawing/2014/chart" uri="{C3380CC4-5D6E-409C-BE32-E72D297353CC}">
              <c16:uniqueId val="{00000009-F0C0-4924-9F8E-3DAC3B2C76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959</c:v>
                </c:pt>
                <c:pt idx="5">
                  <c:v>940</c:v>
                </c:pt>
                <c:pt idx="8">
                  <c:v>882</c:v>
                </c:pt>
                <c:pt idx="11">
                  <c:v>843</c:v>
                </c:pt>
                <c:pt idx="14">
                  <c:v>813</c:v>
                </c:pt>
              </c:numCache>
            </c:numRef>
          </c:val>
          <c:extLst>
            <c:ext xmlns:c16="http://schemas.microsoft.com/office/drawing/2014/chart" uri="{C3380CC4-5D6E-409C-BE32-E72D297353CC}">
              <c16:uniqueId val="{00000000-7FC2-4AC9-B664-B60487B1BE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C2-4AC9-B664-B60487B1BE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16</c:v>
                </c:pt>
                <c:pt idx="6">
                  <c:v>10</c:v>
                </c:pt>
                <c:pt idx="9">
                  <c:v>30</c:v>
                </c:pt>
                <c:pt idx="12">
                  <c:v>153</c:v>
                </c:pt>
              </c:numCache>
            </c:numRef>
          </c:val>
          <c:extLst>
            <c:ext xmlns:c16="http://schemas.microsoft.com/office/drawing/2014/chart" uri="{C3380CC4-5D6E-409C-BE32-E72D297353CC}">
              <c16:uniqueId val="{00000002-7FC2-4AC9-B664-B60487B1BE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50</c:v>
                </c:pt>
                <c:pt idx="6">
                  <c:v>44</c:v>
                </c:pt>
                <c:pt idx="9">
                  <c:v>35</c:v>
                </c:pt>
                <c:pt idx="12">
                  <c:v>32</c:v>
                </c:pt>
              </c:numCache>
            </c:numRef>
          </c:val>
          <c:extLst>
            <c:ext xmlns:c16="http://schemas.microsoft.com/office/drawing/2014/chart" uri="{C3380CC4-5D6E-409C-BE32-E72D297353CC}">
              <c16:uniqueId val="{00000003-7FC2-4AC9-B664-B60487B1BE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277</c:v>
                </c:pt>
                <c:pt idx="3">
                  <c:v>295</c:v>
                </c:pt>
                <c:pt idx="6">
                  <c:v>319</c:v>
                </c:pt>
                <c:pt idx="9">
                  <c:v>270</c:v>
                </c:pt>
                <c:pt idx="12">
                  <c:v>327</c:v>
                </c:pt>
              </c:numCache>
            </c:numRef>
          </c:val>
          <c:extLst>
            <c:ext xmlns:c16="http://schemas.microsoft.com/office/drawing/2014/chart" uri="{C3380CC4-5D6E-409C-BE32-E72D297353CC}">
              <c16:uniqueId val="{00000004-7FC2-4AC9-B664-B60487B1BE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2-4AC9-B664-B60487B1BE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C2-4AC9-B664-B60487B1BE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952</c:v>
                </c:pt>
                <c:pt idx="3">
                  <c:v>947</c:v>
                </c:pt>
                <c:pt idx="6">
                  <c:v>912</c:v>
                </c:pt>
                <c:pt idx="9">
                  <c:v>879</c:v>
                </c:pt>
                <c:pt idx="12">
                  <c:v>809</c:v>
                </c:pt>
              </c:numCache>
            </c:numRef>
          </c:val>
          <c:extLst>
            <c:ext xmlns:c16="http://schemas.microsoft.com/office/drawing/2014/chart" uri="{C3380CC4-5D6E-409C-BE32-E72D297353CC}">
              <c16:uniqueId val="{00000007-7FC2-4AC9-B664-B60487B1BE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341</c:v>
                </c:pt>
                <c:pt idx="2">
                  <c:v>#N/A</c:v>
                </c:pt>
                <c:pt idx="3">
                  <c:v>#N/A</c:v>
                </c:pt>
                <c:pt idx="4">
                  <c:v>368</c:v>
                </c:pt>
                <c:pt idx="5">
                  <c:v>#N/A</c:v>
                </c:pt>
                <c:pt idx="6">
                  <c:v>#N/A</c:v>
                </c:pt>
                <c:pt idx="7">
                  <c:v>403</c:v>
                </c:pt>
                <c:pt idx="8">
                  <c:v>#N/A</c:v>
                </c:pt>
                <c:pt idx="9">
                  <c:v>#N/A</c:v>
                </c:pt>
                <c:pt idx="10">
                  <c:v>371</c:v>
                </c:pt>
                <c:pt idx="11">
                  <c:v>#N/A</c:v>
                </c:pt>
                <c:pt idx="12">
                  <c:v>#N/A</c:v>
                </c:pt>
                <c:pt idx="13">
                  <c:v>508</c:v>
                </c:pt>
                <c:pt idx="14">
                  <c:v>#N/A</c:v>
                </c:pt>
              </c:numCache>
            </c:numRef>
          </c:val>
          <c:smooth val="0"/>
          <c:extLst>
            <c:ext xmlns:c16="http://schemas.microsoft.com/office/drawing/2014/chart" uri="{C3380CC4-5D6E-409C-BE32-E72D297353CC}">
              <c16:uniqueId val="{00000008-7FC2-4AC9-B664-B60487B1BE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8165</c:v>
                </c:pt>
                <c:pt idx="5">
                  <c:v>7795</c:v>
                </c:pt>
                <c:pt idx="8">
                  <c:v>7383</c:v>
                </c:pt>
                <c:pt idx="11">
                  <c:v>7160</c:v>
                </c:pt>
                <c:pt idx="14">
                  <c:v>6614</c:v>
                </c:pt>
              </c:numCache>
            </c:numRef>
          </c:val>
          <c:extLst>
            <c:ext xmlns:c16="http://schemas.microsoft.com/office/drawing/2014/chart" uri="{C3380CC4-5D6E-409C-BE32-E72D297353CC}">
              <c16:uniqueId val="{00000000-C5AC-442D-BF83-B3C349237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561</c:v>
                </c:pt>
                <c:pt idx="5">
                  <c:v>473</c:v>
                </c:pt>
                <c:pt idx="8">
                  <c:v>392</c:v>
                </c:pt>
                <c:pt idx="11">
                  <c:v>291</c:v>
                </c:pt>
                <c:pt idx="14">
                  <c:v>260</c:v>
                </c:pt>
              </c:numCache>
            </c:numRef>
          </c:val>
          <c:extLst>
            <c:ext xmlns:c16="http://schemas.microsoft.com/office/drawing/2014/chart" uri="{C3380CC4-5D6E-409C-BE32-E72D297353CC}">
              <c16:uniqueId val="{00000001-C5AC-442D-BF83-B3C349237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7079</c:v>
                </c:pt>
                <c:pt idx="5">
                  <c:v>7825</c:v>
                </c:pt>
                <c:pt idx="8">
                  <c:v>9040</c:v>
                </c:pt>
                <c:pt idx="11">
                  <c:v>10365</c:v>
                </c:pt>
                <c:pt idx="14">
                  <c:v>11833</c:v>
                </c:pt>
              </c:numCache>
            </c:numRef>
          </c:val>
          <c:extLst>
            <c:ext xmlns:c16="http://schemas.microsoft.com/office/drawing/2014/chart" uri="{C3380CC4-5D6E-409C-BE32-E72D297353CC}">
              <c16:uniqueId val="{00000002-C5AC-442D-BF83-B3C349237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AC-442D-BF83-B3C349237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AC-442D-BF83-B3C349237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AC-442D-BF83-B3C349237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475</c:v>
                </c:pt>
                <c:pt idx="3">
                  <c:v>431</c:v>
                </c:pt>
                <c:pt idx="6">
                  <c:v>437</c:v>
                </c:pt>
                <c:pt idx="9">
                  <c:v>435</c:v>
                </c:pt>
                <c:pt idx="12">
                  <c:v>502</c:v>
                </c:pt>
              </c:numCache>
            </c:numRef>
          </c:val>
          <c:extLst>
            <c:ext xmlns:c16="http://schemas.microsoft.com/office/drawing/2014/chart" uri="{C3380CC4-5D6E-409C-BE32-E72D297353CC}">
              <c16:uniqueId val="{00000006-C5AC-442D-BF83-B3C349237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280</c:v>
                </c:pt>
                <c:pt idx="3">
                  <c:v>246</c:v>
                </c:pt>
                <c:pt idx="6">
                  <c:v>206</c:v>
                </c:pt>
                <c:pt idx="9">
                  <c:v>231</c:v>
                </c:pt>
                <c:pt idx="12">
                  <c:v>276</c:v>
                </c:pt>
              </c:numCache>
            </c:numRef>
          </c:val>
          <c:extLst>
            <c:ext xmlns:c16="http://schemas.microsoft.com/office/drawing/2014/chart" uri="{C3380CC4-5D6E-409C-BE32-E72D297353CC}">
              <c16:uniqueId val="{00000007-C5AC-442D-BF83-B3C349237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2211</c:v>
                </c:pt>
                <c:pt idx="3">
                  <c:v>2097</c:v>
                </c:pt>
                <c:pt idx="6">
                  <c:v>1839</c:v>
                </c:pt>
                <c:pt idx="9">
                  <c:v>1619</c:v>
                </c:pt>
                <c:pt idx="12">
                  <c:v>1569</c:v>
                </c:pt>
              </c:numCache>
            </c:numRef>
          </c:val>
          <c:extLst>
            <c:ext xmlns:c16="http://schemas.microsoft.com/office/drawing/2014/chart" uri="{C3380CC4-5D6E-409C-BE32-E72D297353CC}">
              <c16:uniqueId val="{00000008-C5AC-442D-BF83-B3C349237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c:v>
                </c:pt>
                <c:pt idx="3">
                  <c:v>32</c:v>
                </c:pt>
                <c:pt idx="6">
                  <c:v>7</c:v>
                </c:pt>
                <c:pt idx="9">
                  <c:v>235</c:v>
                </c:pt>
                <c:pt idx="12">
                  <c:v>189</c:v>
                </c:pt>
              </c:numCache>
            </c:numRef>
          </c:val>
          <c:extLst>
            <c:ext xmlns:c16="http://schemas.microsoft.com/office/drawing/2014/chart" uri="{C3380CC4-5D6E-409C-BE32-E72D297353CC}">
              <c16:uniqueId val="{00000009-C5AC-442D-BF83-B3C349237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8769</c:v>
                </c:pt>
                <c:pt idx="3">
                  <c:v>8399</c:v>
                </c:pt>
                <c:pt idx="6">
                  <c:v>7712</c:v>
                </c:pt>
                <c:pt idx="9">
                  <c:v>7041</c:v>
                </c:pt>
                <c:pt idx="12">
                  <c:v>6565</c:v>
                </c:pt>
              </c:numCache>
            </c:numRef>
          </c:val>
          <c:extLst>
            <c:ext xmlns:c16="http://schemas.microsoft.com/office/drawing/2014/chart" uri="{C3380CC4-5D6E-409C-BE32-E72D297353CC}">
              <c16:uniqueId val="{0000000A-C5AC-442D-BF83-B3C3492379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AC-442D-BF83-B3C3492379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2605</c:v>
                </c:pt>
                <c:pt idx="1">
                  <c:v>2502</c:v>
                </c:pt>
                <c:pt idx="2">
                  <c:v>2408</c:v>
                </c:pt>
              </c:numCache>
            </c:numRef>
          </c:val>
          <c:extLst>
            <c:ext xmlns:c16="http://schemas.microsoft.com/office/drawing/2014/chart" uri="{C3380CC4-5D6E-409C-BE32-E72D297353CC}">
              <c16:uniqueId val="{00000000-D2A8-4283-B7D4-BDAAFB20BE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1133</c:v>
                </c:pt>
                <c:pt idx="1">
                  <c:v>1136</c:v>
                </c:pt>
                <c:pt idx="2">
                  <c:v>1139</c:v>
                </c:pt>
              </c:numCache>
            </c:numRef>
          </c:val>
          <c:extLst>
            <c:ext xmlns:c16="http://schemas.microsoft.com/office/drawing/2014/chart" uri="{C3380CC4-5D6E-409C-BE32-E72D297353CC}">
              <c16:uniqueId val="{00000001-D2A8-4283-B7D4-BDAAFB20BE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6188</c:v>
                </c:pt>
                <c:pt idx="1">
                  <c:v>7619</c:v>
                </c:pt>
                <c:pt idx="2">
                  <c:v>9248</c:v>
                </c:pt>
              </c:numCache>
            </c:numRef>
          </c:val>
          <c:extLst>
            <c:ext xmlns:c16="http://schemas.microsoft.com/office/drawing/2014/chart" uri="{C3380CC4-5D6E-409C-BE32-E72D297353CC}">
              <c16:uniqueId val="{00000002-D2A8-4283-B7D4-BDAAFB20BE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実質公債費比率（分子）の構成を見ると、元利償還金等は年々減少傾向にあり、地方債残高の縮減が着実に進んでいる。一方で、算入公債費等は年度により増減がみられ、公営企業債に対する繰入金や組合等負担金の動向が比率に影響している。現状、満期一括償還地方債の計上はなく、減債基金による一括償還対応は前提としていない。今後も計画的な定時償還の継続と、財政調整基金等とのバランスに配慮した健全な財政運営が求め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額は、地方債現在高の減少に伴い年々縮減している一方、充当可能財源等は継続して高い水準を維持している。特に、充当可能基金や基準財政需要額算入見込額が一定程度確保されており、将来負担額との差は拡大している。このことから、実質的な将来負担の圧縮が進んでおり、財政の将来安定性は高い状況にあると評価できる。引き続き、計画的な地方債管理と基金積立の適正化により、安定した財政運営の維持が求め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佐賀県吉野ヶ里町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国民スポーツ大会事業費や駅前の駐輪場の整備、農村公園の遊具改修等に「ふるさと応援寄附金基金」を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千円取り崩し、統合庁舎建設整備事業に「公用及び公共用施設建設基金」を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一方、ふるさと応援寄附金の増収により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千円を「ふるさと応援寄附金基金」に積み立てているなど、取り崩し総額よりも積み立て総額が上回ったことにより、基金全体としては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進行中の新庁舎建設事業等の大規模事業にあわせて、基金の使途の明確化を図るべく既存の基金の整理を行っている。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公用及び公共用施設建設基金：公用及び公共用施設の建設事業費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合併振興基金：本町における町民の連帯強化及び地域振興を図るための事業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東脊振温浴施設維持整備基金：東脊振温浴施設の維持整備に要する事業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ふるさと応援寄附金基金：ふるさと応援寄附金や利子収入を基金からの取り崩し額以上に積み立てたため増加。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公用及び公共用施設建設基金：統合庁舎建設整備事業に要する費用として利子収入以上に取り崩したため減少。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統合庁舎建設整備事業に際して合併振興基金や振興基金も計画的に取り崩す予定としており、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５年程度をかけて全体的にその他特定目的基金の整理を行っていく。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基金運用利子や決算剰余金を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千円積み立てたものの、歳出超過のため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今後も町単独事業の増加により財政調整基金の残高は減少していく見込み。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今後は各年度ともに運用利子相当分を取り崩し、公債費に充当していく予定としている。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）および佐賀県平均（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）をやや上回っている。近年もほぼ横ばいで推移しており、安定した財政基盤を維持していると評価できる。ただし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を下回っているため、引き続き地方交付税等への依存は残る状況である。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4763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670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156104</xdr:rowOff>
    </xdr:from>
    <xdr:to>
      <xdr:col>11</xdr:col>
      <xdr:colOff>31750</xdr:colOff>
      <xdr:row>42</xdr:row>
      <xdr:rowOff>166158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40340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％前後で推移しており、直近（</a:t>
          </a:r>
          <a:r>
            <a:rPr kumimoji="1" lang="en-US" altLang="ja-JP" sz="1300">
              <a:latin typeface="ＭＳ Ｐゴシック" panose="020B0600070205080204" pitchFamily="50" charset="-128"/>
              <a:ea typeface="ＭＳ Ｐゴシック" panose="020B0600070205080204" pitchFamily="50" charset="-128"/>
            </a:rPr>
            <a:t>R05→R06</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％へ数値改善。今後も経常経費の伸びと歳入の見通しを踏まえた抑制・確保の両輪が必要。</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971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149437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91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44873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73025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7195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a:t>
          </a:r>
          <a:r>
            <a:rPr kumimoji="1" lang="en-US" altLang="ja-JP" sz="1300">
              <a:latin typeface="ＭＳ Ｐゴシック" panose="020B0600070205080204" pitchFamily="50" charset="-128"/>
              <a:ea typeface="ＭＳ Ｐゴシック" panose="020B0600070205080204" pitchFamily="50" charset="-128"/>
            </a:rPr>
            <a:t>330,233</a:t>
          </a:r>
          <a:r>
            <a:rPr kumimoji="1" lang="ja-JP" altLang="en-US" sz="1300">
              <a:latin typeface="ＭＳ Ｐゴシック" panose="020B0600070205080204" pitchFamily="50" charset="-128"/>
              <a:ea typeface="ＭＳ Ｐゴシック" panose="020B0600070205080204" pitchFamily="50" charset="-128"/>
            </a:rPr>
            <a:t>円で、全国平均および佐賀県平均を大きく上回っている。類似団体内でも高い水準であることから、事務事業の効率化や経費構造の見直しの余地があると考えられる。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24137</xdr:rowOff>
    </xdr:from>
    <xdr:to>
      <xdr:col>23</xdr:col>
      <xdr:colOff>133350</xdr:colOff>
      <xdr:row>82</xdr:row>
      <xdr:rowOff>63768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83037"/>
          <a:ext cx="838200" cy="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123019</xdr:rowOff>
    </xdr:from>
    <xdr:to>
      <xdr:col>19</xdr:col>
      <xdr:colOff>133350</xdr:colOff>
      <xdr:row>82</xdr:row>
      <xdr:rowOff>24137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10469"/>
          <a:ext cx="889000" cy="7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96306</xdr:rowOff>
    </xdr:from>
    <xdr:to>
      <xdr:col>15</xdr:col>
      <xdr:colOff>82550</xdr:colOff>
      <xdr:row>81</xdr:row>
      <xdr:rowOff>123019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83756"/>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49946</xdr:rowOff>
    </xdr:from>
    <xdr:to>
      <xdr:col>11</xdr:col>
      <xdr:colOff>31750</xdr:colOff>
      <xdr:row>81</xdr:row>
      <xdr:rowOff>96306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37396"/>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12968</xdr:rowOff>
    </xdr:from>
    <xdr:to>
      <xdr:col>23</xdr:col>
      <xdr:colOff>184150</xdr:colOff>
      <xdr:row>82</xdr:row>
      <xdr:rowOff>114568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156495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144787</xdr:rowOff>
    </xdr:from>
    <xdr:to>
      <xdr:col>19</xdr:col>
      <xdr:colOff>184150</xdr:colOff>
      <xdr:row>82</xdr:row>
      <xdr:rowOff>74937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59714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1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72219</xdr:rowOff>
    </xdr:from>
    <xdr:to>
      <xdr:col>15</xdr:col>
      <xdr:colOff>133350</xdr:colOff>
      <xdr:row>82</xdr:row>
      <xdr:rowOff>2369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158596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45506</xdr:rowOff>
    </xdr:from>
    <xdr:to>
      <xdr:col>11</xdr:col>
      <xdr:colOff>82550</xdr:colOff>
      <xdr:row>81</xdr:row>
      <xdr:rowOff>147106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131883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170596</xdr:rowOff>
    </xdr:from>
    <xdr:to>
      <xdr:col>7</xdr:col>
      <xdr:colOff>31750</xdr:colOff>
      <xdr:row>81</xdr:row>
      <xdr:rowOff>100746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8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110923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5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で、全国町村平均（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）と同程度の水準で推移している。適正な給与水準が維持されていると考えられ、特段の問題は見られない。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2115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245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31750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人で、全国平均、県平均を上回っている。行政サービスの範囲や地域特性にも左右されるが、今後は業務効率化や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活用による適正な定員管理が課題となる。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75001</xdr:rowOff>
    </xdr:from>
    <xdr:to>
      <xdr:col>81</xdr:col>
      <xdr:colOff>44450</xdr:colOff>
      <xdr:row>60</xdr:row>
      <xdr:rowOff>101812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6200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56233</xdr:rowOff>
    </xdr:from>
    <xdr:to>
      <xdr:col>77</xdr:col>
      <xdr:colOff>44450</xdr:colOff>
      <xdr:row>60</xdr:row>
      <xdr:rowOff>75001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43233"/>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54892</xdr:rowOff>
    </xdr:from>
    <xdr:to>
      <xdr:col>72</xdr:col>
      <xdr:colOff>203200</xdr:colOff>
      <xdr:row>60</xdr:row>
      <xdr:rowOff>56233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4189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54892</xdr:rowOff>
    </xdr:from>
    <xdr:to>
      <xdr:col>68</xdr:col>
      <xdr:colOff>152400</xdr:colOff>
      <xdr:row>60</xdr:row>
      <xdr:rowOff>60254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34189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24201</xdr:rowOff>
    </xdr:from>
    <xdr:to>
      <xdr:col>77</xdr:col>
      <xdr:colOff>95250</xdr:colOff>
      <xdr:row>60</xdr:row>
      <xdr:rowOff>125801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135978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80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5433</xdr:rowOff>
    </xdr:from>
    <xdr:to>
      <xdr:col>73</xdr:col>
      <xdr:colOff>44450</xdr:colOff>
      <xdr:row>60</xdr:row>
      <xdr:rowOff>107033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117210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6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4092</xdr:rowOff>
    </xdr:from>
    <xdr:to>
      <xdr:col>68</xdr:col>
      <xdr:colOff>203200</xdr:colOff>
      <xdr:row>60</xdr:row>
      <xdr:rowOff>105692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115869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9454</xdr:rowOff>
    </xdr:from>
    <xdr:to>
      <xdr:col>64</xdr:col>
      <xdr:colOff>152400</xdr:colOff>
      <xdr:row>60</xdr:row>
      <xdr:rowOff>111054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121231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％）を上回っている。過去からやや高めの水準で推移しており、将来の財政運営において公債費負担が一定の制約となる可能性があるため、慎重な財政運営が求められる。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170180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98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97790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154094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9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22860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控除後の将来負担額は今年度もマイナスのため、将来負担比率は「算定なし」となっている。新庁舎建設事業やごみ処理施設建設事業、既存の施設の更新や解体撤去等により比率の上昇が懸念されるため、当該事業に限らず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人件費比率は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％）と比較して低めの水準で推移している。一定の抑制が図られていると評価できるが、引き続き適正な職員配置と効率的な執行の確保が求められる。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56243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13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35</xdr:row>
      <xdr:rowOff>129722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23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23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43543</xdr:rowOff>
    </xdr:from>
    <xdr:to>
      <xdr:col>11</xdr:col>
      <xdr:colOff>60325</xdr:colOff>
      <xdr:row>34</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物件費比率は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％）とほぼ同程度、県平均（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％）よりはやや高い水準となっている。行政サービス維持に必要な経費と考えられるが、一部には効率化の余地も残る可能性がある。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15</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82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3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15</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4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14</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5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扶助費比率は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％）を大きく下回っている。社会保障関連経費が比較的抑えられているが、今後の人口構造の変化を踏まえ、増加リスクに備えた財政運営が重要となる。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％）を上回る水準で推移している。事務的経費や雑経費の増加が影響している可能性があり、費目構成の詳細分析と効率化の検討が必要である。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2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％）を上回るが、県平均（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％）とは近い水準にある。地域事業への支援など政策的経費の比率がやや高く、効果検証を行いながら適切な執行が求められる。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18415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2488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18415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7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18415</xdr:rowOff>
    </xdr:from>
    <xdr:to>
      <xdr:col>73</xdr:col>
      <xdr:colOff>180975</xdr:colOff>
      <xdr:row>35</xdr:row>
      <xdr:rowOff>75565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191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18415</xdr:rowOff>
    </xdr:from>
    <xdr:to>
      <xdr:col>69</xdr:col>
      <xdr:colOff>92075</xdr:colOff>
      <xdr:row>35</xdr:row>
      <xdr:rowOff>121285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191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139065</xdr:rowOff>
    </xdr:from>
    <xdr:to>
      <xdr:col>69</xdr:col>
      <xdr:colOff>142875</xdr:colOff>
      <xdr:row>35</xdr:row>
      <xdr:rowOff>69215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79392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70485</xdr:rowOff>
    </xdr:from>
    <xdr:to>
      <xdr:col>65</xdr:col>
      <xdr:colOff>53975</xdr:colOff>
      <xdr:row>36</xdr:row>
      <xdr:rowOff>635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10812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4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公債費比率は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％）と比較して低い水準にある。過去の借入金返済が一定程度進んでいると考えられるが、引き続き将来負担の抑制に向けた財政運営が必要である。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110998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21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12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公債費以外の経常経費は</a:t>
          </a:r>
          <a:r>
            <a:rPr kumimoji="1" lang="en-US" altLang="ja-JP" sz="1300">
              <a:latin typeface="ＭＳ Ｐゴシック" panose="020B0600070205080204" pitchFamily="50" charset="-128"/>
              <a:ea typeface="ＭＳ Ｐゴシック" panose="020B0600070205080204" pitchFamily="50" charset="-128"/>
            </a:rPr>
            <a:t>76.1</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％）とほぼ同水準にある。総じて標準的な経費構造である一方、歳入状況に応じた持続性確保の取り組みが求められる。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217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892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159004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514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51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21659</xdr:rowOff>
    </xdr:from>
    <xdr:to>
      <xdr:col>29</xdr:col>
      <xdr:colOff>127000</xdr:colOff>
      <xdr:row>18</xdr:row>
      <xdr:rowOff>85602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55384"/>
          <a:ext cx="647700" cy="6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85602</xdr:rowOff>
    </xdr:from>
    <xdr:to>
      <xdr:col>26</xdr:col>
      <xdr:colOff>50800</xdr:colOff>
      <xdr:row>18</xdr:row>
      <xdr:rowOff>105152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9327"/>
          <a:ext cx="698500" cy="1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105152</xdr:rowOff>
    </xdr:from>
    <xdr:to>
      <xdr:col>22</xdr:col>
      <xdr:colOff>114300</xdr:colOff>
      <xdr:row>18</xdr:row>
      <xdr:rowOff>137799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8877"/>
          <a:ext cx="698500" cy="32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137799</xdr:rowOff>
    </xdr:from>
    <xdr:to>
      <xdr:col>18</xdr:col>
      <xdr:colOff>177800</xdr:colOff>
      <xdr:row>18</xdr:row>
      <xdr:rowOff>138604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1524"/>
          <a:ext cx="698500" cy="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142309</xdr:rowOff>
    </xdr:from>
    <xdr:to>
      <xdr:col>29</xdr:col>
      <xdr:colOff>177800</xdr:colOff>
      <xdr:row>18</xdr:row>
      <xdr:rowOff>72459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0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114386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34802</xdr:rowOff>
    </xdr:from>
    <xdr:to>
      <xdr:col>26</xdr:col>
      <xdr:colOff>101600</xdr:colOff>
      <xdr:row>18</xdr:row>
      <xdr:rowOff>136402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8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121179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4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54352</xdr:rowOff>
    </xdr:from>
    <xdr:to>
      <xdr:col>22</xdr:col>
      <xdr:colOff>165100</xdr:colOff>
      <xdr:row>18</xdr:row>
      <xdr:rowOff>155952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86999</xdr:rowOff>
    </xdr:from>
    <xdr:to>
      <xdr:col>19</xdr:col>
      <xdr:colOff>38100</xdr:colOff>
      <xdr:row>19</xdr:row>
      <xdr:rowOff>17149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87804</xdr:rowOff>
    </xdr:from>
    <xdr:to>
      <xdr:col>15</xdr:col>
      <xdr:colOff>101600</xdr:colOff>
      <xdr:row>19</xdr:row>
      <xdr:rowOff>17954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309804</xdr:rowOff>
    </xdr:from>
    <xdr:to>
      <xdr:col>29</xdr:col>
      <xdr:colOff>127000</xdr:colOff>
      <xdr:row>35</xdr:row>
      <xdr:rowOff>129743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77254"/>
          <a:ext cx="647700" cy="16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92119</xdr:rowOff>
    </xdr:from>
    <xdr:to>
      <xdr:col>26</xdr:col>
      <xdr:colOff>50800</xdr:colOff>
      <xdr:row>35</xdr:row>
      <xdr:rowOff>129743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02469"/>
          <a:ext cx="698500" cy="37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92119</xdr:rowOff>
    </xdr:from>
    <xdr:to>
      <xdr:col>22</xdr:col>
      <xdr:colOff>114300</xdr:colOff>
      <xdr:row>35</xdr:row>
      <xdr:rowOff>133000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02469"/>
          <a:ext cx="698500" cy="4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133000</xdr:rowOff>
    </xdr:from>
    <xdr:to>
      <xdr:col>18</xdr:col>
      <xdr:colOff>177800</xdr:colOff>
      <xdr:row>35</xdr:row>
      <xdr:rowOff>164376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3350"/>
          <a:ext cx="698500" cy="3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259004</xdr:rowOff>
    </xdr:from>
    <xdr:to>
      <xdr:col>29</xdr:col>
      <xdr:colOff>177800</xdr:colOff>
      <xdr:row>35</xdr:row>
      <xdr:rowOff>17704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104081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78943</xdr:rowOff>
    </xdr:from>
    <xdr:to>
      <xdr:col>26</xdr:col>
      <xdr:colOff>101600</xdr:colOff>
      <xdr:row>35</xdr:row>
      <xdr:rowOff>180543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190720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8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41319</xdr:rowOff>
    </xdr:from>
    <xdr:to>
      <xdr:col>22</xdr:col>
      <xdr:colOff>165100</xdr:colOff>
      <xdr:row>35</xdr:row>
      <xdr:rowOff>142919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153097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82200</xdr:rowOff>
    </xdr:from>
    <xdr:to>
      <xdr:col>19</xdr:col>
      <xdr:colOff>38100</xdr:colOff>
      <xdr:row>35</xdr:row>
      <xdr:rowOff>183800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193977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113576</xdr:rowOff>
    </xdr:from>
    <xdr:to>
      <xdr:col>15</xdr:col>
      <xdr:colOff>101600</xdr:colOff>
      <xdr:row>35</xdr:row>
      <xdr:rowOff>215176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225353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20422</xdr:rowOff>
    </xdr:from>
    <xdr:to>
      <xdr:col>24</xdr:col>
      <xdr:colOff>63500</xdr:colOff>
      <xdr:row>37</xdr:row>
      <xdr:rowOff>99162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4072"/>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99162</xdr:rowOff>
    </xdr:from>
    <xdr:to>
      <xdr:col>19</xdr:col>
      <xdr:colOff>177800</xdr:colOff>
      <xdr:row>37</xdr:row>
      <xdr:rowOff>112408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2812"/>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112408</xdr:rowOff>
    </xdr:from>
    <xdr:to>
      <xdr:col>15</xdr:col>
      <xdr:colOff>50800</xdr:colOff>
      <xdr:row>37</xdr:row>
      <xdr:rowOff>166357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6058"/>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166357</xdr:rowOff>
    </xdr:from>
    <xdr:to>
      <xdr:col>10</xdr:col>
      <xdr:colOff>114300</xdr:colOff>
      <xdr:row>37</xdr:row>
      <xdr:rowOff>167424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000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141072</xdr:rowOff>
    </xdr:from>
    <xdr:to>
      <xdr:col>24</xdr:col>
      <xdr:colOff>114300</xdr:colOff>
      <xdr:row>37</xdr:row>
      <xdr:rowOff>71222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119499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48362</xdr:rowOff>
    </xdr:from>
    <xdr:to>
      <xdr:col>20</xdr:col>
      <xdr:colOff>38100</xdr:colOff>
      <xdr:row>37</xdr:row>
      <xdr:rowOff>149962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141088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61608</xdr:rowOff>
    </xdr:from>
    <xdr:to>
      <xdr:col>15</xdr:col>
      <xdr:colOff>101600</xdr:colOff>
      <xdr:row>37</xdr:row>
      <xdr:rowOff>163208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115557</xdr:rowOff>
    </xdr:from>
    <xdr:to>
      <xdr:col>10</xdr:col>
      <xdr:colOff>165100</xdr:colOff>
      <xdr:row>38</xdr:row>
      <xdr:rowOff>45707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36834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116624</xdr:rowOff>
    </xdr:from>
    <xdr:to>
      <xdr:col>6</xdr:col>
      <xdr:colOff>38100</xdr:colOff>
      <xdr:row>38</xdr:row>
      <xdr:rowOff>46774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37901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77926</xdr:rowOff>
    </xdr:from>
    <xdr:to>
      <xdr:col>24</xdr:col>
      <xdr:colOff>63500</xdr:colOff>
      <xdr:row>57</xdr:row>
      <xdr:rowOff>114463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0576"/>
          <a:ext cx="8382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114463</xdr:rowOff>
    </xdr:from>
    <xdr:to>
      <xdr:col>19</xdr:col>
      <xdr:colOff>177800</xdr:colOff>
      <xdr:row>58</xdr:row>
      <xdr:rowOff>20269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7113"/>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20269</xdr:rowOff>
    </xdr:from>
    <xdr:to>
      <xdr:col>15</xdr:col>
      <xdr:colOff>50800</xdr:colOff>
      <xdr:row>58</xdr:row>
      <xdr:rowOff>45899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4369"/>
          <a:ext cx="8890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45899</xdr:rowOff>
    </xdr:from>
    <xdr:to>
      <xdr:col>10</xdr:col>
      <xdr:colOff>114300</xdr:colOff>
      <xdr:row>58</xdr:row>
      <xdr:rowOff>97174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9999"/>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27126</xdr:rowOff>
    </xdr:from>
    <xdr:to>
      <xdr:col>24</xdr:col>
      <xdr:colOff>114300</xdr:colOff>
      <xdr:row>57</xdr:row>
      <xdr:rowOff>128726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50003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63663</xdr:rowOff>
    </xdr:from>
    <xdr:to>
      <xdr:col>20</xdr:col>
      <xdr:colOff>38100</xdr:colOff>
      <xdr:row>57</xdr:row>
      <xdr:rowOff>165263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1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140919</xdr:rowOff>
    </xdr:from>
    <xdr:to>
      <xdr:col>15</xdr:col>
      <xdr:colOff>101600</xdr:colOff>
      <xdr:row>58</xdr:row>
      <xdr:rowOff>71069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166549</xdr:rowOff>
    </xdr:from>
    <xdr:to>
      <xdr:col>10</xdr:col>
      <xdr:colOff>165100</xdr:colOff>
      <xdr:row>58</xdr:row>
      <xdr:rowOff>96699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113226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1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46374</xdr:rowOff>
    </xdr:from>
    <xdr:to>
      <xdr:col>6</xdr:col>
      <xdr:colOff>38100</xdr:colOff>
      <xdr:row>58</xdr:row>
      <xdr:rowOff>147974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164501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71441</xdr:rowOff>
    </xdr:from>
    <xdr:to>
      <xdr:col>24</xdr:col>
      <xdr:colOff>63500</xdr:colOff>
      <xdr:row>78</xdr:row>
      <xdr:rowOff>80446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4541"/>
          <a:ext cx="8382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71441</xdr:rowOff>
    </xdr:from>
    <xdr:to>
      <xdr:col>19</xdr:col>
      <xdr:colOff>177800</xdr:colOff>
      <xdr:row>78</xdr:row>
      <xdr:rowOff>84356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4541"/>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79418</xdr:rowOff>
    </xdr:from>
    <xdr:to>
      <xdr:col>15</xdr:col>
      <xdr:colOff>50800</xdr:colOff>
      <xdr:row>78</xdr:row>
      <xdr:rowOff>84356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251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79418</xdr:rowOff>
    </xdr:from>
    <xdr:to>
      <xdr:col>10</xdr:col>
      <xdr:colOff>114300</xdr:colOff>
      <xdr:row>78</xdr:row>
      <xdr:rowOff>83167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25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29646</xdr:rowOff>
    </xdr:from>
    <xdr:to>
      <xdr:col>24</xdr:col>
      <xdr:colOff>114300</xdr:colOff>
      <xdr:row>78</xdr:row>
      <xdr:rowOff>131246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116023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20641</xdr:rowOff>
    </xdr:from>
    <xdr:to>
      <xdr:col>20</xdr:col>
      <xdr:colOff>38100</xdr:colOff>
      <xdr:row>78</xdr:row>
      <xdr:rowOff>122241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113368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33556</xdr:rowOff>
    </xdr:from>
    <xdr:to>
      <xdr:col>15</xdr:col>
      <xdr:colOff>101600</xdr:colOff>
      <xdr:row>78</xdr:row>
      <xdr:rowOff>135156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126283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28618</xdr:rowOff>
    </xdr:from>
    <xdr:to>
      <xdr:col>10</xdr:col>
      <xdr:colOff>165100</xdr:colOff>
      <xdr:row>78</xdr:row>
      <xdr:rowOff>130218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121345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32367</xdr:rowOff>
    </xdr:from>
    <xdr:to>
      <xdr:col>6</xdr:col>
      <xdr:colOff>38100</xdr:colOff>
      <xdr:row>78</xdr:row>
      <xdr:rowOff>133967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12348</xdr:rowOff>
    </xdr:from>
    <xdr:to>
      <xdr:col>24</xdr:col>
      <xdr:colOff>63500</xdr:colOff>
      <xdr:row>94</xdr:row>
      <xdr:rowOff>29395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7198"/>
          <a:ext cx="8382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29395</xdr:rowOff>
    </xdr:from>
    <xdr:to>
      <xdr:col>19</xdr:col>
      <xdr:colOff>177800</xdr:colOff>
      <xdr:row>94</xdr:row>
      <xdr:rowOff>129980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4569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166610</xdr:rowOff>
    </xdr:from>
    <xdr:to>
      <xdr:col>15</xdr:col>
      <xdr:colOff>50800</xdr:colOff>
      <xdr:row>94</xdr:row>
      <xdr:rowOff>129980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11460"/>
          <a:ext cx="889000" cy="1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166610</xdr:rowOff>
    </xdr:from>
    <xdr:to>
      <xdr:col>10</xdr:col>
      <xdr:colOff>114300</xdr:colOff>
      <xdr:row>95</xdr:row>
      <xdr:rowOff>96124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11460"/>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132998</xdr:rowOff>
    </xdr:from>
    <xdr:to>
      <xdr:col>24</xdr:col>
      <xdr:colOff>114300</xdr:colOff>
      <xdr:row>93</xdr:row>
      <xdr:rowOff>63148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155875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150045</xdr:rowOff>
    </xdr:from>
    <xdr:to>
      <xdr:col>20</xdr:col>
      <xdr:colOff>38100</xdr:colOff>
      <xdr:row>94</xdr:row>
      <xdr:rowOff>80195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96722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7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79180</xdr:rowOff>
    </xdr:from>
    <xdr:to>
      <xdr:col>15</xdr:col>
      <xdr:colOff>101600</xdr:colOff>
      <xdr:row>95</xdr:row>
      <xdr:rowOff>9330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25857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115810</xdr:rowOff>
    </xdr:from>
    <xdr:to>
      <xdr:col>10</xdr:col>
      <xdr:colOff>165100</xdr:colOff>
      <xdr:row>94</xdr:row>
      <xdr:rowOff>45960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62487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3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45324</xdr:rowOff>
    </xdr:from>
    <xdr:to>
      <xdr:col>6</xdr:col>
      <xdr:colOff>38100</xdr:colOff>
      <xdr:row>95</xdr:row>
      <xdr:rowOff>146924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163451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111392</xdr:rowOff>
    </xdr:from>
    <xdr:to>
      <xdr:col>55</xdr:col>
      <xdr:colOff>0</xdr:colOff>
      <xdr:row>37</xdr:row>
      <xdr:rowOff>111639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55042"/>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111392</xdr:rowOff>
    </xdr:from>
    <xdr:to>
      <xdr:col>50</xdr:col>
      <xdr:colOff>114300</xdr:colOff>
      <xdr:row>37</xdr:row>
      <xdr:rowOff>146154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5042"/>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146154</xdr:rowOff>
    </xdr:from>
    <xdr:to>
      <xdr:col>45</xdr:col>
      <xdr:colOff>177800</xdr:colOff>
      <xdr:row>37</xdr:row>
      <xdr:rowOff>153892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9804"/>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95687</xdr:rowOff>
    </xdr:from>
    <xdr:to>
      <xdr:col>41</xdr:col>
      <xdr:colOff>50800</xdr:colOff>
      <xdr:row>37</xdr:row>
      <xdr:rowOff>153892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96437"/>
          <a:ext cx="889000" cy="4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60839</xdr:rowOff>
    </xdr:from>
    <xdr:to>
      <xdr:col>55</xdr:col>
      <xdr:colOff>50800</xdr:colOff>
      <xdr:row>37</xdr:row>
      <xdr:rowOff>162440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4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147216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60592</xdr:rowOff>
    </xdr:from>
    <xdr:to>
      <xdr:col>50</xdr:col>
      <xdr:colOff>165100</xdr:colOff>
      <xdr:row>37</xdr:row>
      <xdr:rowOff>162192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153319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95354</xdr:rowOff>
    </xdr:from>
    <xdr:to>
      <xdr:col>46</xdr:col>
      <xdr:colOff>38100</xdr:colOff>
      <xdr:row>38</xdr:row>
      <xdr:rowOff>25504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103092</xdr:rowOff>
    </xdr:from>
    <xdr:to>
      <xdr:col>41</xdr:col>
      <xdr:colOff>101600</xdr:colOff>
      <xdr:row>38</xdr:row>
      <xdr:rowOff>33242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24369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44887</xdr:rowOff>
    </xdr:from>
    <xdr:to>
      <xdr:col>36</xdr:col>
      <xdr:colOff>165100</xdr:colOff>
      <xdr:row>35</xdr:row>
      <xdr:rowOff>146487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137614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3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33145</xdr:rowOff>
    </xdr:from>
    <xdr:to>
      <xdr:col>55</xdr:col>
      <xdr:colOff>0</xdr:colOff>
      <xdr:row>57</xdr:row>
      <xdr:rowOff>60175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34345"/>
          <a:ext cx="838200" cy="19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33145</xdr:rowOff>
    </xdr:from>
    <xdr:to>
      <xdr:col>50</xdr:col>
      <xdr:colOff>114300</xdr:colOff>
      <xdr:row>58</xdr:row>
      <xdr:rowOff>14135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34345"/>
          <a:ext cx="889000" cy="3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11401</xdr:rowOff>
    </xdr:from>
    <xdr:to>
      <xdr:col>45</xdr:col>
      <xdr:colOff>177800</xdr:colOff>
      <xdr:row>58</xdr:row>
      <xdr:rowOff>14135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84051"/>
          <a:ext cx="889000" cy="17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22661</xdr:rowOff>
    </xdr:from>
    <xdr:to>
      <xdr:col>41</xdr:col>
      <xdr:colOff>50800</xdr:colOff>
      <xdr:row>57</xdr:row>
      <xdr:rowOff>11401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80961"/>
          <a:ext cx="889000" cy="50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9375</xdr:rowOff>
    </xdr:from>
    <xdr:to>
      <xdr:col>55</xdr:col>
      <xdr:colOff>50800</xdr:colOff>
      <xdr:row>57</xdr:row>
      <xdr:rowOff>110975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159252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153795</xdr:rowOff>
    </xdr:from>
    <xdr:to>
      <xdr:col>50</xdr:col>
      <xdr:colOff>165100</xdr:colOff>
      <xdr:row>56</xdr:row>
      <xdr:rowOff>83945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100472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134785</xdr:rowOff>
    </xdr:from>
    <xdr:to>
      <xdr:col>46</xdr:col>
      <xdr:colOff>38100</xdr:colOff>
      <xdr:row>58</xdr:row>
      <xdr:rowOff>64935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56062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132051</xdr:rowOff>
    </xdr:from>
    <xdr:to>
      <xdr:col>41</xdr:col>
      <xdr:colOff>101600</xdr:colOff>
      <xdr:row>57</xdr:row>
      <xdr:rowOff>62201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53328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2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143311</xdr:rowOff>
    </xdr:from>
    <xdr:to>
      <xdr:col>36</xdr:col>
      <xdr:colOff>165100</xdr:colOff>
      <xdr:row>54</xdr:row>
      <xdr:rowOff>73461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89988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137827</xdr:rowOff>
    </xdr:from>
    <xdr:to>
      <xdr:col>55</xdr:col>
      <xdr:colOff>0</xdr:colOff>
      <xdr:row>79</xdr:row>
      <xdr:rowOff>9463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927"/>
          <a:ext cx="8382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9463</xdr:rowOff>
    </xdr:from>
    <xdr:to>
      <xdr:col>50</xdr:col>
      <xdr:colOff>114300</xdr:colOff>
      <xdr:row>79</xdr:row>
      <xdr:rowOff>91956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4013"/>
          <a:ext cx="889000" cy="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15331</xdr:rowOff>
    </xdr:from>
    <xdr:to>
      <xdr:col>45</xdr:col>
      <xdr:colOff>177800</xdr:colOff>
      <xdr:row>79</xdr:row>
      <xdr:rowOff>91956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9881"/>
          <a:ext cx="889000" cy="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3302</xdr:rowOff>
    </xdr:from>
    <xdr:to>
      <xdr:col>41</xdr:col>
      <xdr:colOff>50800</xdr:colOff>
      <xdr:row>79</xdr:row>
      <xdr:rowOff>15331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176252"/>
          <a:ext cx="889000" cy="13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87027</xdr:rowOff>
    </xdr:from>
    <xdr:to>
      <xdr:col>55</xdr:col>
      <xdr:colOff>50800</xdr:colOff>
      <xdr:row>79</xdr:row>
      <xdr:rowOff>17177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65454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130113</xdr:rowOff>
    </xdr:from>
    <xdr:to>
      <xdr:col>50</xdr:col>
      <xdr:colOff>165100</xdr:colOff>
      <xdr:row>79</xdr:row>
      <xdr:rowOff>60263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41156</xdr:rowOff>
    </xdr:from>
    <xdr:to>
      <xdr:col>46</xdr:col>
      <xdr:colOff>38100</xdr:colOff>
      <xdr:row>79</xdr:row>
      <xdr:rowOff>142756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133883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135981</xdr:rowOff>
    </xdr:from>
    <xdr:to>
      <xdr:col>41</xdr:col>
      <xdr:colOff>101600</xdr:colOff>
      <xdr:row>79</xdr:row>
      <xdr:rowOff>66131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57258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123952</xdr:rowOff>
    </xdr:from>
    <xdr:to>
      <xdr:col>36</xdr:col>
      <xdr:colOff>165100</xdr:colOff>
      <xdr:row>71</xdr:row>
      <xdr:rowOff>54102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70629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190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164423</xdr:rowOff>
    </xdr:from>
    <xdr:to>
      <xdr:col>55</xdr:col>
      <xdr:colOff>0</xdr:colOff>
      <xdr:row>96</xdr:row>
      <xdr:rowOff>168818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23623"/>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168818</xdr:rowOff>
    </xdr:from>
    <xdr:to>
      <xdr:col>50</xdr:col>
      <xdr:colOff>114300</xdr:colOff>
      <xdr:row>97</xdr:row>
      <xdr:rowOff>78732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28018"/>
          <a:ext cx="889000" cy="8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45002</xdr:rowOff>
    </xdr:from>
    <xdr:to>
      <xdr:col>45</xdr:col>
      <xdr:colOff>177800</xdr:colOff>
      <xdr:row>97</xdr:row>
      <xdr:rowOff>78732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75652"/>
          <a:ext cx="889000" cy="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141757</xdr:rowOff>
    </xdr:from>
    <xdr:to>
      <xdr:col>41</xdr:col>
      <xdr:colOff>50800</xdr:colOff>
      <xdr:row>97</xdr:row>
      <xdr:rowOff>45002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00957"/>
          <a:ext cx="8890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113623</xdr:rowOff>
    </xdr:from>
    <xdr:to>
      <xdr:col>55</xdr:col>
      <xdr:colOff>50800</xdr:colOff>
      <xdr:row>97</xdr:row>
      <xdr:rowOff>43773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118018</xdr:rowOff>
    </xdr:from>
    <xdr:to>
      <xdr:col>50</xdr:col>
      <xdr:colOff>165100</xdr:colOff>
      <xdr:row>97</xdr:row>
      <xdr:rowOff>48168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39295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27932</xdr:rowOff>
    </xdr:from>
    <xdr:to>
      <xdr:col>46</xdr:col>
      <xdr:colOff>38100</xdr:colOff>
      <xdr:row>97</xdr:row>
      <xdr:rowOff>129532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120659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165652</xdr:rowOff>
    </xdr:from>
    <xdr:to>
      <xdr:col>41</xdr:col>
      <xdr:colOff>101600</xdr:colOff>
      <xdr:row>97</xdr:row>
      <xdr:rowOff>95802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90957</xdr:rowOff>
    </xdr:from>
    <xdr:to>
      <xdr:col>36</xdr:col>
      <xdr:colOff>165100</xdr:colOff>
      <xdr:row>97</xdr:row>
      <xdr:rowOff>21107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30045</xdr:rowOff>
    </xdr:from>
    <xdr:to>
      <xdr:col>85</xdr:col>
      <xdr:colOff>127000</xdr:colOff>
      <xdr:row>39</xdr:row>
      <xdr:rowOff>44374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6595"/>
          <a:ext cx="8382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17997</xdr:rowOff>
    </xdr:from>
    <xdr:to>
      <xdr:col>81</xdr:col>
      <xdr:colOff>50800</xdr:colOff>
      <xdr:row>39</xdr:row>
      <xdr:rowOff>30045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04547"/>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xdr:rowOff>
    </xdr:from>
    <xdr:to>
      <xdr:col>76</xdr:col>
      <xdr:colOff>114300</xdr:colOff>
      <xdr:row>39</xdr:row>
      <xdr:rowOff>17997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87509"/>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xdr:rowOff>
    </xdr:from>
    <xdr:to>
      <xdr:col>71</xdr:col>
      <xdr:colOff>177800</xdr:colOff>
      <xdr:row>39</xdr:row>
      <xdr:rowOff>31965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87509"/>
          <a:ext cx="8890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165024</xdr:rowOff>
    </xdr:from>
    <xdr:to>
      <xdr:col>85</xdr:col>
      <xdr:colOff>177800</xdr:colOff>
      <xdr:row>39</xdr:row>
      <xdr:rowOff>95174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150695</xdr:rowOff>
    </xdr:from>
    <xdr:to>
      <xdr:col>81</xdr:col>
      <xdr:colOff>101600</xdr:colOff>
      <xdr:row>39</xdr:row>
      <xdr:rowOff>80845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71972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138647</xdr:rowOff>
    </xdr:from>
    <xdr:to>
      <xdr:col>76</xdr:col>
      <xdr:colOff>165100</xdr:colOff>
      <xdr:row>39</xdr:row>
      <xdr:rowOff>68797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85324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2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121609</xdr:rowOff>
    </xdr:from>
    <xdr:to>
      <xdr:col>72</xdr:col>
      <xdr:colOff>38100</xdr:colOff>
      <xdr:row>39</xdr:row>
      <xdr:rowOff>51759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152615</xdr:rowOff>
    </xdr:from>
    <xdr:to>
      <xdr:col>67</xdr:col>
      <xdr:colOff>101600</xdr:colOff>
      <xdr:row>39</xdr:row>
      <xdr:rowOff>82765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73892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157293</xdr:rowOff>
    </xdr:from>
    <xdr:to>
      <xdr:col>85</xdr:col>
      <xdr:colOff>127000</xdr:colOff>
      <xdr:row>76</xdr:row>
      <xdr:rowOff>25172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16043"/>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140129</xdr:rowOff>
    </xdr:from>
    <xdr:to>
      <xdr:col>81</xdr:col>
      <xdr:colOff>50800</xdr:colOff>
      <xdr:row>75</xdr:row>
      <xdr:rowOff>157293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98879"/>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120690</xdr:rowOff>
    </xdr:from>
    <xdr:to>
      <xdr:col>76</xdr:col>
      <xdr:colOff>114300</xdr:colOff>
      <xdr:row>75</xdr:row>
      <xdr:rowOff>140129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79440"/>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115615</xdr:rowOff>
    </xdr:from>
    <xdr:to>
      <xdr:col>71</xdr:col>
      <xdr:colOff>177800</xdr:colOff>
      <xdr:row>75</xdr:row>
      <xdr:rowOff>120690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97436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145821</xdr:rowOff>
    </xdr:from>
    <xdr:to>
      <xdr:col>85</xdr:col>
      <xdr:colOff>177800</xdr:colOff>
      <xdr:row>76</xdr:row>
      <xdr:rowOff>75971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124249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106493</xdr:rowOff>
    </xdr:from>
    <xdr:to>
      <xdr:col>81</xdr:col>
      <xdr:colOff>101600</xdr:colOff>
      <xdr:row>76</xdr:row>
      <xdr:rowOff>36643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53170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4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89329</xdr:rowOff>
    </xdr:from>
    <xdr:to>
      <xdr:col>76</xdr:col>
      <xdr:colOff>165100</xdr:colOff>
      <xdr:row>76</xdr:row>
      <xdr:rowOff>19479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4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69890</xdr:rowOff>
    </xdr:from>
    <xdr:to>
      <xdr:col>72</xdr:col>
      <xdr:colOff>38100</xdr:colOff>
      <xdr:row>76</xdr:row>
      <xdr:rowOff>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16567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64815</xdr:rowOff>
    </xdr:from>
    <xdr:to>
      <xdr:col>67</xdr:col>
      <xdr:colOff>101600</xdr:colOff>
      <xdr:row>75</xdr:row>
      <xdr:rowOff>166415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70678</xdr:rowOff>
    </xdr:from>
    <xdr:to>
      <xdr:col>85</xdr:col>
      <xdr:colOff>127000</xdr:colOff>
      <xdr:row>94</xdr:row>
      <xdr:rowOff>131249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015528"/>
          <a:ext cx="838200" cy="2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131249</xdr:rowOff>
    </xdr:from>
    <xdr:to>
      <xdr:col>81</xdr:col>
      <xdr:colOff>50800</xdr:colOff>
      <xdr:row>95</xdr:row>
      <xdr:rowOff>170021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247549"/>
          <a:ext cx="889000" cy="2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170021</xdr:rowOff>
    </xdr:from>
    <xdr:to>
      <xdr:col>76</xdr:col>
      <xdr:colOff>114300</xdr:colOff>
      <xdr:row>96</xdr:row>
      <xdr:rowOff>160130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57771"/>
          <a:ext cx="889000" cy="1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160130</xdr:rowOff>
    </xdr:from>
    <xdr:to>
      <xdr:col>71</xdr:col>
      <xdr:colOff>177800</xdr:colOff>
      <xdr:row>97</xdr:row>
      <xdr:rowOff>117480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19330"/>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19878</xdr:rowOff>
    </xdr:from>
    <xdr:to>
      <xdr:col>85</xdr:col>
      <xdr:colOff>177800</xdr:colOff>
      <xdr:row>93</xdr:row>
      <xdr:rowOff>121478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42755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81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80449</xdr:rowOff>
    </xdr:from>
    <xdr:to>
      <xdr:col>81</xdr:col>
      <xdr:colOff>101600</xdr:colOff>
      <xdr:row>95</xdr:row>
      <xdr:rowOff>10599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27126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97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119221</xdr:rowOff>
    </xdr:from>
    <xdr:to>
      <xdr:col>76</xdr:col>
      <xdr:colOff>165100</xdr:colOff>
      <xdr:row>96</xdr:row>
      <xdr:rowOff>49371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65898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109330</xdr:rowOff>
    </xdr:from>
    <xdr:to>
      <xdr:col>72</xdr:col>
      <xdr:colOff>38100</xdr:colOff>
      <xdr:row>97</xdr:row>
      <xdr:rowOff>39480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56007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66680</xdr:rowOff>
    </xdr:from>
    <xdr:to>
      <xdr:col>67</xdr:col>
      <xdr:colOff>101600</xdr:colOff>
      <xdr:row>97</xdr:row>
      <xdr:rowOff>168280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88902</xdr:rowOff>
    </xdr:from>
    <xdr:to>
      <xdr:col>116</xdr:col>
      <xdr:colOff>63500</xdr:colOff>
      <xdr:row>39</xdr:row>
      <xdr:rowOff>98471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32552"/>
          <a:ext cx="838200" cy="3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98471</xdr:rowOff>
    </xdr:from>
    <xdr:to>
      <xdr:col>111</xdr:col>
      <xdr:colOff>177800</xdr:colOff>
      <xdr:row>39</xdr:row>
      <xdr:rowOff>98715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85021"/>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98715</xdr:rowOff>
    </xdr:from>
    <xdr:to>
      <xdr:col>107</xdr:col>
      <xdr:colOff>50800</xdr:colOff>
      <xdr:row>39</xdr:row>
      <xdr:rowOff>98797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85265"/>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98797</xdr:rowOff>
    </xdr:from>
    <xdr:to>
      <xdr:col>102</xdr:col>
      <xdr:colOff>114300</xdr:colOff>
      <xdr:row>39</xdr:row>
      <xdr:rowOff>98813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8534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38102</xdr:rowOff>
    </xdr:from>
    <xdr:to>
      <xdr:col>116</xdr:col>
      <xdr:colOff>114300</xdr:colOff>
      <xdr:row>37</xdr:row>
      <xdr:rowOff>139702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60979</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47671</xdr:rowOff>
    </xdr:from>
    <xdr:to>
      <xdr:col>112</xdr:col>
      <xdr:colOff>38100</xdr:colOff>
      <xdr:row>39</xdr:row>
      <xdr:rowOff>149271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140398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8269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47915</xdr:rowOff>
    </xdr:from>
    <xdr:to>
      <xdr:col>107</xdr:col>
      <xdr:colOff>101600</xdr:colOff>
      <xdr:row>39</xdr:row>
      <xdr:rowOff>149515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140642</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77333" y="6827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47997</xdr:rowOff>
    </xdr:from>
    <xdr:to>
      <xdr:col>102</xdr:col>
      <xdr:colOff>165100</xdr:colOff>
      <xdr:row>39</xdr:row>
      <xdr:rowOff>149597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140724</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2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48013</xdr:rowOff>
    </xdr:from>
    <xdr:to>
      <xdr:col>98</xdr:col>
      <xdr:colOff>38100</xdr:colOff>
      <xdr:row>39</xdr:row>
      <xdr:rowOff>149613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140740</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90780</xdr:rowOff>
    </xdr:from>
    <xdr:to>
      <xdr:col>116</xdr:col>
      <xdr:colOff>63500</xdr:colOff>
      <xdr:row>57</xdr:row>
      <xdr:rowOff>90951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6343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90951</xdr:rowOff>
    </xdr:from>
    <xdr:to>
      <xdr:col>111</xdr:col>
      <xdr:colOff>177800</xdr:colOff>
      <xdr:row>57</xdr:row>
      <xdr:rowOff>91180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6360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91180</xdr:rowOff>
    </xdr:from>
    <xdr:to>
      <xdr:col>107</xdr:col>
      <xdr:colOff>50800</xdr:colOff>
      <xdr:row>57</xdr:row>
      <xdr:rowOff>91237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6383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90837</xdr:rowOff>
    </xdr:from>
    <xdr:to>
      <xdr:col>102</xdr:col>
      <xdr:colOff>114300</xdr:colOff>
      <xdr:row>57</xdr:row>
      <xdr:rowOff>91237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86348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39980</xdr:rowOff>
    </xdr:from>
    <xdr:to>
      <xdr:col>116</xdr:col>
      <xdr:colOff>114300</xdr:colOff>
      <xdr:row>57</xdr:row>
      <xdr:rowOff>141580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40151</xdr:rowOff>
    </xdr:from>
    <xdr:to>
      <xdr:col>112</xdr:col>
      <xdr:colOff>38100</xdr:colOff>
      <xdr:row>57</xdr:row>
      <xdr:rowOff>141751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158278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8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40380</xdr:rowOff>
    </xdr:from>
    <xdr:to>
      <xdr:col>107</xdr:col>
      <xdr:colOff>101600</xdr:colOff>
      <xdr:row>57</xdr:row>
      <xdr:rowOff>141980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158507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8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40437</xdr:rowOff>
    </xdr:from>
    <xdr:to>
      <xdr:col>102</xdr:col>
      <xdr:colOff>165100</xdr:colOff>
      <xdr:row>57</xdr:row>
      <xdr:rowOff>142037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133164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40037</xdr:rowOff>
    </xdr:from>
    <xdr:to>
      <xdr:col>98</xdr:col>
      <xdr:colOff>38100</xdr:colOff>
      <xdr:row>57</xdr:row>
      <xdr:rowOff>141637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132764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109913</xdr:rowOff>
    </xdr:from>
    <xdr:to>
      <xdr:col>116</xdr:col>
      <xdr:colOff>63500</xdr:colOff>
      <xdr:row>76</xdr:row>
      <xdr:rowOff>147244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97213"/>
          <a:ext cx="838200" cy="38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15410</xdr:rowOff>
    </xdr:from>
    <xdr:to>
      <xdr:col>111</xdr:col>
      <xdr:colOff>177800</xdr:colOff>
      <xdr:row>74</xdr:row>
      <xdr:rowOff>109913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02710"/>
          <a:ext cx="889000" cy="9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15410</xdr:rowOff>
    </xdr:from>
    <xdr:to>
      <xdr:col>107</xdr:col>
      <xdr:colOff>50800</xdr:colOff>
      <xdr:row>74</xdr:row>
      <xdr:rowOff>72446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02710"/>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72446</xdr:rowOff>
    </xdr:from>
    <xdr:to>
      <xdr:col>102</xdr:col>
      <xdr:colOff>114300</xdr:colOff>
      <xdr:row>74</xdr:row>
      <xdr:rowOff>122098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59746"/>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96444</xdr:rowOff>
    </xdr:from>
    <xdr:to>
      <xdr:col>116</xdr:col>
      <xdr:colOff>114300</xdr:colOff>
      <xdr:row>77</xdr:row>
      <xdr:rowOff>26594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11371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59113</xdr:rowOff>
    </xdr:from>
    <xdr:to>
      <xdr:col>112</xdr:col>
      <xdr:colOff>38100</xdr:colOff>
      <xdr:row>74</xdr:row>
      <xdr:rowOff>160713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151840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136060</xdr:rowOff>
    </xdr:from>
    <xdr:to>
      <xdr:col>107</xdr:col>
      <xdr:colOff>101600</xdr:colOff>
      <xdr:row>74</xdr:row>
      <xdr:rowOff>66210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82737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21646</xdr:rowOff>
    </xdr:from>
    <xdr:to>
      <xdr:col>102</xdr:col>
      <xdr:colOff>165100</xdr:colOff>
      <xdr:row>74</xdr:row>
      <xdr:rowOff>123246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114373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71298</xdr:rowOff>
    </xdr:from>
    <xdr:to>
      <xdr:col>98</xdr:col>
      <xdr:colOff>38100</xdr:colOff>
      <xdr:row>75</xdr:row>
      <xdr:rowOff>1448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164025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性質別歳出（住民一人当たり）は、物件費が</a:t>
          </a:r>
          <a:r>
            <a:rPr kumimoji="1" lang="en-US" altLang="ja-JP" sz="1300">
              <a:latin typeface="ＭＳ Ｐゴシック" panose="020B0600070205080204" pitchFamily="50" charset="-128"/>
              <a:ea typeface="ＭＳ Ｐゴシック" panose="020B0600070205080204" pitchFamily="50" charset="-128"/>
            </a:rPr>
            <a:t>243,641</a:t>
          </a:r>
          <a:r>
            <a:rPr kumimoji="1" lang="ja-JP" altLang="en-US" sz="1300">
              <a:latin typeface="ＭＳ Ｐゴシック" panose="020B0600070205080204" pitchFamily="50" charset="-128"/>
              <a:ea typeface="ＭＳ Ｐゴシック" panose="020B0600070205080204" pitchFamily="50" charset="-128"/>
            </a:rPr>
            <a:t>円と全国平均</a:t>
          </a:r>
          <a:r>
            <a:rPr kumimoji="1" lang="en-US" altLang="ja-JP" sz="1300">
              <a:latin typeface="ＭＳ Ｐゴシック" panose="020B0600070205080204" pitchFamily="50" charset="-128"/>
              <a:ea typeface="ＭＳ Ｐゴシック" panose="020B0600070205080204" pitchFamily="50" charset="-128"/>
            </a:rPr>
            <a:t>78,673</a:t>
          </a:r>
          <a:r>
            <a:rPr kumimoji="1" lang="ja-JP" altLang="en-US" sz="1300">
              <a:latin typeface="ＭＳ Ｐゴシック" panose="020B0600070205080204" pitchFamily="50" charset="-128"/>
              <a:ea typeface="ＭＳ Ｐゴシック" panose="020B0600070205080204" pitchFamily="50" charset="-128"/>
            </a:rPr>
            <a:t>円を大きく上回る一方、維持補修費は</a:t>
          </a:r>
          <a:r>
            <a:rPr kumimoji="1" lang="en-US" altLang="ja-JP" sz="1300">
              <a:latin typeface="ＭＳ Ｐゴシック" panose="020B0600070205080204" pitchFamily="50" charset="-128"/>
              <a:ea typeface="ＭＳ Ｐゴシック" panose="020B0600070205080204" pitchFamily="50" charset="-128"/>
            </a:rPr>
            <a:t>2,592</a:t>
          </a:r>
          <a:r>
            <a:rPr kumimoji="1" lang="ja-JP" altLang="en-US" sz="1300">
              <a:latin typeface="ＭＳ Ｐゴシック" panose="020B0600070205080204" pitchFamily="50" charset="-128"/>
              <a:ea typeface="ＭＳ Ｐゴシック" panose="020B0600070205080204" pitchFamily="50" charset="-128"/>
            </a:rPr>
            <a:t>円で全国平均</a:t>
          </a:r>
          <a:r>
            <a:rPr kumimoji="1" lang="en-US" altLang="ja-JP" sz="1300">
              <a:latin typeface="ＭＳ Ｐゴシック" panose="020B0600070205080204" pitchFamily="50" charset="-128"/>
              <a:ea typeface="ＭＳ Ｐゴシック" panose="020B0600070205080204" pitchFamily="50" charset="-128"/>
            </a:rPr>
            <a:t>6,837</a:t>
          </a:r>
          <a:r>
            <a:rPr kumimoji="1" lang="ja-JP" altLang="en-US" sz="1300">
              <a:latin typeface="ＭＳ Ｐゴシック" panose="020B0600070205080204" pitchFamily="50" charset="-128"/>
              <a:ea typeface="ＭＳ Ｐゴシック" panose="020B0600070205080204" pitchFamily="50" charset="-128"/>
            </a:rPr>
            <a:t>円を下回るなど費目間の濃淡が明確である。人件費は</a:t>
          </a:r>
          <a:r>
            <a:rPr kumimoji="1" lang="en-US" altLang="ja-JP" sz="1300">
              <a:latin typeface="ＭＳ Ｐゴシック" panose="020B0600070205080204" pitchFamily="50" charset="-128"/>
              <a:ea typeface="ＭＳ Ｐゴシック" panose="020B0600070205080204" pitchFamily="50" charset="-128"/>
            </a:rPr>
            <a:t>88,892</a:t>
          </a:r>
          <a:r>
            <a:rPr kumimoji="1" lang="ja-JP" altLang="en-US" sz="1300">
              <a:latin typeface="ＭＳ Ｐゴシック" panose="020B0600070205080204" pitchFamily="50" charset="-128"/>
              <a:ea typeface="ＭＳ Ｐゴシック" panose="020B0600070205080204" pitchFamily="50" charset="-128"/>
            </a:rPr>
            <a:t>円で全国平均</a:t>
          </a:r>
          <a:r>
            <a:rPr kumimoji="1" lang="en-US" altLang="ja-JP" sz="1300">
              <a:latin typeface="ＭＳ Ｐゴシック" panose="020B0600070205080204" pitchFamily="50" charset="-128"/>
              <a:ea typeface="ＭＳ Ｐゴシック" panose="020B0600070205080204" pitchFamily="50" charset="-128"/>
            </a:rPr>
            <a:t>87,425</a:t>
          </a:r>
          <a:r>
            <a:rPr kumimoji="1" lang="ja-JP" altLang="en-US" sz="1300">
              <a:latin typeface="ＭＳ Ｐゴシック" panose="020B0600070205080204" pitchFamily="50" charset="-128"/>
              <a:ea typeface="ＭＳ Ｐゴシック" panose="020B0600070205080204" pitchFamily="50" charset="-128"/>
            </a:rPr>
            <a:t>円と同程度（やや高め）だが、経常経費に占める人件費比率は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％と全国</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％より低いため、“比率は抑制的だが、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人当たり額は標準圏”という構図である。物件費の高水準が全体平均を押し上げている可能性が高く、委託・借上・エネルギー費などの内訳点検とコスト最適化の余地が示唆される。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112039</xdr:rowOff>
    </xdr:from>
    <xdr:to>
      <xdr:col>24</xdr:col>
      <xdr:colOff>63500</xdr:colOff>
      <xdr:row>34</xdr:row>
      <xdr:rowOff>117983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133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117983</xdr:rowOff>
    </xdr:from>
    <xdr:to>
      <xdr:col>19</xdr:col>
      <xdr:colOff>177800</xdr:colOff>
      <xdr:row>34</xdr:row>
      <xdr:rowOff>151359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7283"/>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151359</xdr:rowOff>
    </xdr:from>
    <xdr:to>
      <xdr:col>15</xdr:col>
      <xdr:colOff>50800</xdr:colOff>
      <xdr:row>35</xdr:row>
      <xdr:rowOff>7341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8065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127356</xdr:rowOff>
    </xdr:from>
    <xdr:to>
      <xdr:col>10</xdr:col>
      <xdr:colOff>114300</xdr:colOff>
      <xdr:row>35</xdr:row>
      <xdr:rowOff>7341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5665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61239</xdr:rowOff>
    </xdr:from>
    <xdr:to>
      <xdr:col>24</xdr:col>
      <xdr:colOff>114300</xdr:colOff>
      <xdr:row>34</xdr:row>
      <xdr:rowOff>162839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39666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67183</xdr:rowOff>
    </xdr:from>
    <xdr:to>
      <xdr:col>20</xdr:col>
      <xdr:colOff>38100</xdr:colOff>
      <xdr:row>34</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159910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100559</xdr:rowOff>
    </xdr:from>
    <xdr:to>
      <xdr:col>15</xdr:col>
      <xdr:colOff>101600</xdr:colOff>
      <xdr:row>35</xdr:row>
      <xdr:rowOff>30709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21836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127991</xdr:rowOff>
    </xdr:from>
    <xdr:to>
      <xdr:col>10</xdr:col>
      <xdr:colOff>165100</xdr:colOff>
      <xdr:row>35</xdr:row>
      <xdr:rowOff>58141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76556</xdr:rowOff>
    </xdr:from>
    <xdr:to>
      <xdr:col>6</xdr:col>
      <xdr:colOff>38100</xdr:colOff>
      <xdr:row>35</xdr:row>
      <xdr:rowOff>6706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76439</xdr:rowOff>
    </xdr:from>
    <xdr:to>
      <xdr:col>24</xdr:col>
      <xdr:colOff>63500</xdr:colOff>
      <xdr:row>52</xdr:row>
      <xdr:rowOff>111053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820389"/>
          <a:ext cx="838200" cy="20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111053</xdr:rowOff>
    </xdr:from>
    <xdr:to>
      <xdr:col>19</xdr:col>
      <xdr:colOff>177800</xdr:colOff>
      <xdr:row>54</xdr:row>
      <xdr:rowOff>159866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26453"/>
          <a:ext cx="889000" cy="3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159866</xdr:rowOff>
    </xdr:from>
    <xdr:to>
      <xdr:col>15</xdr:col>
      <xdr:colOff>50800</xdr:colOff>
      <xdr:row>55</xdr:row>
      <xdr:rowOff>129443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18166"/>
          <a:ext cx="889000" cy="1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126182</xdr:rowOff>
    </xdr:from>
    <xdr:to>
      <xdr:col>10</xdr:col>
      <xdr:colOff>114300</xdr:colOff>
      <xdr:row>55</xdr:row>
      <xdr:rowOff>129443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84482"/>
          <a:ext cx="889000" cy="1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25639</xdr:rowOff>
    </xdr:from>
    <xdr:to>
      <xdr:col>24</xdr:col>
      <xdr:colOff>114300</xdr:colOff>
      <xdr:row>51</xdr:row>
      <xdr:rowOff>127239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112016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8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60253</xdr:rowOff>
    </xdr:from>
    <xdr:to>
      <xdr:col>20</xdr:col>
      <xdr:colOff>38100</xdr:colOff>
      <xdr:row>52</xdr:row>
      <xdr:rowOff>161853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6930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5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109066</xdr:rowOff>
    </xdr:from>
    <xdr:to>
      <xdr:col>15</xdr:col>
      <xdr:colOff>101600</xdr:colOff>
      <xdr:row>55</xdr:row>
      <xdr:rowOff>39216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55743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78643</xdr:rowOff>
    </xdr:from>
    <xdr:to>
      <xdr:col>10</xdr:col>
      <xdr:colOff>165100</xdr:colOff>
      <xdr:row>56</xdr:row>
      <xdr:rowOff>8793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25320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8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75382</xdr:rowOff>
    </xdr:from>
    <xdr:to>
      <xdr:col>6</xdr:col>
      <xdr:colOff>38100</xdr:colOff>
      <xdr:row>55</xdr:row>
      <xdr:rowOff>5532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168109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2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65912</xdr:rowOff>
    </xdr:from>
    <xdr:to>
      <xdr:col>24</xdr:col>
      <xdr:colOff>63500</xdr:colOff>
      <xdr:row>77</xdr:row>
      <xdr:rowOff>111990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562"/>
          <a:ext cx="838200" cy="4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111990</xdr:rowOff>
    </xdr:from>
    <xdr:to>
      <xdr:col>19</xdr:col>
      <xdr:colOff>177800</xdr:colOff>
      <xdr:row>78</xdr:row>
      <xdr:rowOff>864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3640"/>
          <a:ext cx="889000" cy="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8229</xdr:rowOff>
    </xdr:from>
    <xdr:to>
      <xdr:col>15</xdr:col>
      <xdr:colOff>50800</xdr:colOff>
      <xdr:row>78</xdr:row>
      <xdr:rowOff>864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9879"/>
          <a:ext cx="889000" cy="1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8229</xdr:rowOff>
    </xdr:from>
    <xdr:to>
      <xdr:col>10</xdr:col>
      <xdr:colOff>114300</xdr:colOff>
      <xdr:row>78</xdr:row>
      <xdr:rowOff>35111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9879"/>
          <a:ext cx="889000" cy="19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15112</xdr:rowOff>
    </xdr:from>
    <xdr:to>
      <xdr:col>24</xdr:col>
      <xdr:colOff>114300</xdr:colOff>
      <xdr:row>77</xdr:row>
      <xdr:rowOff>116712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164989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61190</xdr:rowOff>
    </xdr:from>
    <xdr:to>
      <xdr:col>20</xdr:col>
      <xdr:colOff>38100</xdr:colOff>
      <xdr:row>77</xdr:row>
      <xdr:rowOff>162790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153917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121514</xdr:rowOff>
    </xdr:from>
    <xdr:to>
      <xdr:col>15</xdr:col>
      <xdr:colOff>101600</xdr:colOff>
      <xdr:row>78</xdr:row>
      <xdr:rowOff>51664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128879</xdr:rowOff>
    </xdr:from>
    <xdr:to>
      <xdr:col>10</xdr:col>
      <xdr:colOff>165100</xdr:colOff>
      <xdr:row>77</xdr:row>
      <xdr:rowOff>59029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155761</xdr:rowOff>
    </xdr:from>
    <xdr:to>
      <xdr:col>6</xdr:col>
      <xdr:colOff>38100</xdr:colOff>
      <xdr:row>78</xdr:row>
      <xdr:rowOff>85911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77038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156266</xdr:rowOff>
    </xdr:from>
    <xdr:to>
      <xdr:col>24</xdr:col>
      <xdr:colOff>63500</xdr:colOff>
      <xdr:row>98</xdr:row>
      <xdr:rowOff>157842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58366"/>
          <a:ext cx="8382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156266</xdr:rowOff>
    </xdr:from>
    <xdr:to>
      <xdr:col>19</xdr:col>
      <xdr:colOff>177800</xdr:colOff>
      <xdr:row>98</xdr:row>
      <xdr:rowOff>157009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8366"/>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157009</xdr:rowOff>
    </xdr:from>
    <xdr:to>
      <xdr:col>15</xdr:col>
      <xdr:colOff>50800</xdr:colOff>
      <xdr:row>98</xdr:row>
      <xdr:rowOff>159739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9109"/>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159739</xdr:rowOff>
    </xdr:from>
    <xdr:to>
      <xdr:col>10</xdr:col>
      <xdr:colOff>114300</xdr:colOff>
      <xdr:row>98</xdr:row>
      <xdr:rowOff>163846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1839"/>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107042</xdr:rowOff>
    </xdr:from>
    <xdr:to>
      <xdr:col>24</xdr:col>
      <xdr:colOff>114300</xdr:colOff>
      <xdr:row>99</xdr:row>
      <xdr:rowOff>37192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105466</xdr:rowOff>
    </xdr:from>
    <xdr:to>
      <xdr:col>20</xdr:col>
      <xdr:colOff>38100</xdr:colOff>
      <xdr:row>99</xdr:row>
      <xdr:rowOff>35616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26743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106209</xdr:rowOff>
    </xdr:from>
    <xdr:to>
      <xdr:col>15</xdr:col>
      <xdr:colOff>101600</xdr:colOff>
      <xdr:row>99</xdr:row>
      <xdr:rowOff>36359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27486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108939</xdr:rowOff>
    </xdr:from>
    <xdr:to>
      <xdr:col>10</xdr:col>
      <xdr:colOff>165100</xdr:colOff>
      <xdr:row>99</xdr:row>
      <xdr:rowOff>39089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30216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113046</xdr:rowOff>
    </xdr:from>
    <xdr:to>
      <xdr:col>6</xdr:col>
      <xdr:colOff>38100</xdr:colOff>
      <xdr:row>99</xdr:row>
      <xdr:rowOff>43196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34323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67201</xdr:rowOff>
    </xdr:from>
    <xdr:to>
      <xdr:col>55</xdr:col>
      <xdr:colOff>0</xdr:colOff>
      <xdr:row>38</xdr:row>
      <xdr:rowOff>67528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8230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67528</xdr:rowOff>
    </xdr:from>
    <xdr:to>
      <xdr:col>50</xdr:col>
      <xdr:colOff>114300</xdr:colOff>
      <xdr:row>38</xdr:row>
      <xdr:rowOff>68181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26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68181</xdr:rowOff>
    </xdr:from>
    <xdr:to>
      <xdr:col>45</xdr:col>
      <xdr:colOff>177800</xdr:colOff>
      <xdr:row>38</xdr:row>
      <xdr:rowOff>68181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67201</xdr:rowOff>
    </xdr:from>
    <xdr:to>
      <xdr:col>41</xdr:col>
      <xdr:colOff>50800</xdr:colOff>
      <xdr:row>38</xdr:row>
      <xdr:rowOff>68181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8230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16401</xdr:rowOff>
    </xdr:from>
    <xdr:to>
      <xdr:col>55</xdr:col>
      <xdr:colOff>50800</xdr:colOff>
      <xdr:row>38</xdr:row>
      <xdr:rowOff>118001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39278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16728</xdr:rowOff>
    </xdr:from>
    <xdr:to>
      <xdr:col>50</xdr:col>
      <xdr:colOff>165100</xdr:colOff>
      <xdr:row>38</xdr:row>
      <xdr:rowOff>118328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134855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07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17381</xdr:rowOff>
    </xdr:from>
    <xdr:to>
      <xdr:col>46</xdr:col>
      <xdr:colOff>38100</xdr:colOff>
      <xdr:row>38</xdr:row>
      <xdr:rowOff>118981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135508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17381</xdr:rowOff>
    </xdr:from>
    <xdr:to>
      <xdr:col>41</xdr:col>
      <xdr:colOff>101600</xdr:colOff>
      <xdr:row>38</xdr:row>
      <xdr:rowOff>118981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135508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22471</xdr:rowOff>
    </xdr:from>
    <xdr:to>
      <xdr:col>55</xdr:col>
      <xdr:colOff>0</xdr:colOff>
      <xdr:row>58</xdr:row>
      <xdr:rowOff>26020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52221"/>
          <a:ext cx="838200" cy="5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22471</xdr:rowOff>
    </xdr:from>
    <xdr:to>
      <xdr:col>50</xdr:col>
      <xdr:colOff>114300</xdr:colOff>
      <xdr:row>58</xdr:row>
      <xdr:rowOff>84020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52221"/>
          <a:ext cx="889000" cy="57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64850</xdr:rowOff>
    </xdr:from>
    <xdr:to>
      <xdr:col>45</xdr:col>
      <xdr:colOff>177800</xdr:colOff>
      <xdr:row>58</xdr:row>
      <xdr:rowOff>84020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08950"/>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64850</xdr:rowOff>
    </xdr:from>
    <xdr:to>
      <xdr:col>41</xdr:col>
      <xdr:colOff>50800</xdr:colOff>
      <xdr:row>58</xdr:row>
      <xdr:rowOff>84760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08950"/>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146670</xdr:rowOff>
    </xdr:from>
    <xdr:to>
      <xdr:col>55</xdr:col>
      <xdr:colOff>50800</xdr:colOff>
      <xdr:row>58</xdr:row>
      <xdr:rowOff>76820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125097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143121</xdr:rowOff>
    </xdr:from>
    <xdr:to>
      <xdr:col>50</xdr:col>
      <xdr:colOff>165100</xdr:colOff>
      <xdr:row>55</xdr:row>
      <xdr:rowOff>73271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89798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33220</xdr:rowOff>
    </xdr:from>
    <xdr:to>
      <xdr:col>46</xdr:col>
      <xdr:colOff>38100</xdr:colOff>
      <xdr:row>58</xdr:row>
      <xdr:rowOff>134820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125947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14050</xdr:rowOff>
    </xdr:from>
    <xdr:to>
      <xdr:col>41</xdr:col>
      <xdr:colOff>101600</xdr:colOff>
      <xdr:row>58</xdr:row>
      <xdr:rowOff>115650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106777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33960</xdr:rowOff>
    </xdr:from>
    <xdr:to>
      <xdr:col>36</xdr:col>
      <xdr:colOff>165100</xdr:colOff>
      <xdr:row>58</xdr:row>
      <xdr:rowOff>135560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126687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67233</xdr:rowOff>
    </xdr:from>
    <xdr:to>
      <xdr:col>55</xdr:col>
      <xdr:colOff>0</xdr:colOff>
      <xdr:row>78</xdr:row>
      <xdr:rowOff>46546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68883"/>
          <a:ext cx="838200" cy="1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48423</xdr:rowOff>
    </xdr:from>
    <xdr:to>
      <xdr:col>50</xdr:col>
      <xdr:colOff>114300</xdr:colOff>
      <xdr:row>77</xdr:row>
      <xdr:rowOff>67233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0073"/>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48423</xdr:rowOff>
    </xdr:from>
    <xdr:to>
      <xdr:col>45</xdr:col>
      <xdr:colOff>177800</xdr:colOff>
      <xdr:row>78</xdr:row>
      <xdr:rowOff>11765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0073"/>
          <a:ext cx="889000" cy="1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91106</xdr:rowOff>
    </xdr:from>
    <xdr:to>
      <xdr:col>41</xdr:col>
      <xdr:colOff>50800</xdr:colOff>
      <xdr:row>78</xdr:row>
      <xdr:rowOff>11765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92756"/>
          <a:ext cx="889000" cy="9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167196</xdr:rowOff>
    </xdr:from>
    <xdr:to>
      <xdr:col>55</xdr:col>
      <xdr:colOff>50800</xdr:colOff>
      <xdr:row>78</xdr:row>
      <xdr:rowOff>97346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145623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16433</xdr:rowOff>
    </xdr:from>
    <xdr:to>
      <xdr:col>50</xdr:col>
      <xdr:colOff>165100</xdr:colOff>
      <xdr:row>77</xdr:row>
      <xdr:rowOff>118033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134560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169073</xdr:rowOff>
    </xdr:from>
    <xdr:to>
      <xdr:col>46</xdr:col>
      <xdr:colOff>38100</xdr:colOff>
      <xdr:row>77</xdr:row>
      <xdr:rowOff>99223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115750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132415</xdr:rowOff>
    </xdr:from>
    <xdr:to>
      <xdr:col>41</xdr:col>
      <xdr:colOff>101600</xdr:colOff>
      <xdr:row>78</xdr:row>
      <xdr:rowOff>62565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53692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40306</xdr:rowOff>
    </xdr:from>
    <xdr:to>
      <xdr:col>36</xdr:col>
      <xdr:colOff>165100</xdr:colOff>
      <xdr:row>77</xdr:row>
      <xdr:rowOff>141906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133033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158293</xdr:rowOff>
    </xdr:from>
    <xdr:to>
      <xdr:col>55</xdr:col>
      <xdr:colOff>0</xdr:colOff>
      <xdr:row>96</xdr:row>
      <xdr:rowOff>119921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46043"/>
          <a:ext cx="838200" cy="1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81624</xdr:rowOff>
    </xdr:from>
    <xdr:to>
      <xdr:col>50</xdr:col>
      <xdr:colOff>114300</xdr:colOff>
      <xdr:row>96</xdr:row>
      <xdr:rowOff>119921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0824"/>
          <a:ext cx="889000" cy="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81624</xdr:rowOff>
    </xdr:from>
    <xdr:to>
      <xdr:col>45</xdr:col>
      <xdr:colOff>177800</xdr:colOff>
      <xdr:row>96</xdr:row>
      <xdr:rowOff>88667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0824"/>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88667</xdr:rowOff>
    </xdr:from>
    <xdr:to>
      <xdr:col>41</xdr:col>
      <xdr:colOff>50800</xdr:colOff>
      <xdr:row>96</xdr:row>
      <xdr:rowOff>95875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47867"/>
          <a:ext cx="889000" cy="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107493</xdr:rowOff>
    </xdr:from>
    <xdr:to>
      <xdr:col>55</xdr:col>
      <xdr:colOff>50800</xdr:colOff>
      <xdr:row>96</xdr:row>
      <xdr:rowOff>37643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85920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69121</xdr:rowOff>
    </xdr:from>
    <xdr:to>
      <xdr:col>50</xdr:col>
      <xdr:colOff>165100</xdr:colOff>
      <xdr:row>96</xdr:row>
      <xdr:rowOff>170721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161848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2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30824</xdr:rowOff>
    </xdr:from>
    <xdr:to>
      <xdr:col>46</xdr:col>
      <xdr:colOff>38100</xdr:colOff>
      <xdr:row>96</xdr:row>
      <xdr:rowOff>132424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123551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37867</xdr:rowOff>
    </xdr:from>
    <xdr:to>
      <xdr:col>41</xdr:col>
      <xdr:colOff>101600</xdr:colOff>
      <xdr:row>96</xdr:row>
      <xdr:rowOff>139467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130594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45075</xdr:rowOff>
    </xdr:from>
    <xdr:to>
      <xdr:col>36</xdr:col>
      <xdr:colOff>165100</xdr:colOff>
      <xdr:row>96</xdr:row>
      <xdr:rowOff>146675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9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44227</xdr:rowOff>
    </xdr:from>
    <xdr:to>
      <xdr:col>85</xdr:col>
      <xdr:colOff>127000</xdr:colOff>
      <xdr:row>37</xdr:row>
      <xdr:rowOff>91792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87877"/>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44227</xdr:rowOff>
    </xdr:from>
    <xdr:to>
      <xdr:col>81</xdr:col>
      <xdr:colOff>50800</xdr:colOff>
      <xdr:row>37</xdr:row>
      <xdr:rowOff>108953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7877"/>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103434</xdr:rowOff>
    </xdr:from>
    <xdr:to>
      <xdr:col>76</xdr:col>
      <xdr:colOff>114300</xdr:colOff>
      <xdr:row>37</xdr:row>
      <xdr:rowOff>108953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7084"/>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93359</xdr:rowOff>
    </xdr:from>
    <xdr:to>
      <xdr:col>71</xdr:col>
      <xdr:colOff>177800</xdr:colOff>
      <xdr:row>37</xdr:row>
      <xdr:rowOff>103434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37009"/>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40992</xdr:rowOff>
    </xdr:from>
    <xdr:to>
      <xdr:col>85</xdr:col>
      <xdr:colOff>177800</xdr:colOff>
      <xdr:row>37</xdr:row>
      <xdr:rowOff>142592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19419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164877</xdr:rowOff>
    </xdr:from>
    <xdr:to>
      <xdr:col>81</xdr:col>
      <xdr:colOff>101600</xdr:colOff>
      <xdr:row>37</xdr:row>
      <xdr:rowOff>95027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111554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58153</xdr:rowOff>
    </xdr:from>
    <xdr:to>
      <xdr:col>76</xdr:col>
      <xdr:colOff>165100</xdr:colOff>
      <xdr:row>37</xdr:row>
      <xdr:rowOff>159753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150880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52634</xdr:rowOff>
    </xdr:from>
    <xdr:to>
      <xdr:col>72</xdr:col>
      <xdr:colOff>38100</xdr:colOff>
      <xdr:row>37</xdr:row>
      <xdr:rowOff>154234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145361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8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42559</xdr:rowOff>
    </xdr:from>
    <xdr:to>
      <xdr:col>67</xdr:col>
      <xdr:colOff>101600</xdr:colOff>
      <xdr:row>37</xdr:row>
      <xdr:rowOff>144159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135286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7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105608</xdr:rowOff>
    </xdr:from>
    <xdr:to>
      <xdr:col>85</xdr:col>
      <xdr:colOff>127000</xdr:colOff>
      <xdr:row>56</xdr:row>
      <xdr:rowOff>134938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35358"/>
          <a:ext cx="838200" cy="2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119585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49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134938</xdr:rowOff>
    </xdr:from>
    <xdr:to>
      <xdr:col>81</xdr:col>
      <xdr:colOff>50800</xdr:colOff>
      <xdr:row>57</xdr:row>
      <xdr:rowOff>483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6138"/>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134846</xdr:rowOff>
    </xdr:from>
    <xdr:to>
      <xdr:col>76</xdr:col>
      <xdr:colOff>114300</xdr:colOff>
      <xdr:row>57</xdr:row>
      <xdr:rowOff>483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6046"/>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126936</xdr:rowOff>
    </xdr:from>
    <xdr:to>
      <xdr:col>71</xdr:col>
      <xdr:colOff>177800</xdr:colOff>
      <xdr:row>56</xdr:row>
      <xdr:rowOff>134846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699436"/>
          <a:ext cx="889000" cy="10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137068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140731</xdr:rowOff>
    </xdr:from>
    <xdr:to>
      <xdr:col>67</xdr:col>
      <xdr:colOff>101600</xdr:colOff>
      <xdr:row>56</xdr:row>
      <xdr:rowOff>70881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62008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54808</xdr:rowOff>
    </xdr:from>
    <xdr:to>
      <xdr:col>85</xdr:col>
      <xdr:colOff>177800</xdr:colOff>
      <xdr:row>55</xdr:row>
      <xdr:rowOff>156408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77685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84138</xdr:rowOff>
    </xdr:from>
    <xdr:to>
      <xdr:col>81</xdr:col>
      <xdr:colOff>101600</xdr:colOff>
      <xdr:row>57</xdr:row>
      <xdr:rowOff>14288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121133</xdr:rowOff>
    </xdr:from>
    <xdr:to>
      <xdr:col>76</xdr:col>
      <xdr:colOff>165100</xdr:colOff>
      <xdr:row>57</xdr:row>
      <xdr:rowOff>51283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42410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84046</xdr:rowOff>
    </xdr:from>
    <xdr:to>
      <xdr:col>72</xdr:col>
      <xdr:colOff>38100</xdr:colOff>
      <xdr:row>57</xdr:row>
      <xdr:rowOff>14196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76136</xdr:rowOff>
    </xdr:from>
    <xdr:to>
      <xdr:col>67</xdr:col>
      <xdr:colOff>101600</xdr:colOff>
      <xdr:row>51</xdr:row>
      <xdr:rowOff>6286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22813</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30045</xdr:rowOff>
    </xdr:from>
    <xdr:to>
      <xdr:col>85</xdr:col>
      <xdr:colOff>127000</xdr:colOff>
      <xdr:row>79</xdr:row>
      <xdr:rowOff>44374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74595"/>
          <a:ext cx="8382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17997</xdr:rowOff>
    </xdr:from>
    <xdr:to>
      <xdr:col>81</xdr:col>
      <xdr:colOff>50800</xdr:colOff>
      <xdr:row>79</xdr:row>
      <xdr:rowOff>30045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62547"/>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xdr:rowOff>
    </xdr:from>
    <xdr:to>
      <xdr:col>76</xdr:col>
      <xdr:colOff>114300</xdr:colOff>
      <xdr:row>79</xdr:row>
      <xdr:rowOff>17997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45508"/>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xdr:rowOff>
    </xdr:from>
    <xdr:to>
      <xdr:col>71</xdr:col>
      <xdr:colOff>177800</xdr:colOff>
      <xdr:row>79</xdr:row>
      <xdr:rowOff>31964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45508"/>
          <a:ext cx="8890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165024</xdr:rowOff>
    </xdr:from>
    <xdr:to>
      <xdr:col>85</xdr:col>
      <xdr:colOff>177800</xdr:colOff>
      <xdr:row>79</xdr:row>
      <xdr:rowOff>95174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150695</xdr:rowOff>
    </xdr:from>
    <xdr:to>
      <xdr:col>81</xdr:col>
      <xdr:colOff>101600</xdr:colOff>
      <xdr:row>79</xdr:row>
      <xdr:rowOff>80845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71972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1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138647</xdr:rowOff>
    </xdr:from>
    <xdr:to>
      <xdr:col>76</xdr:col>
      <xdr:colOff>165100</xdr:colOff>
      <xdr:row>79</xdr:row>
      <xdr:rowOff>68797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85324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121608</xdr:rowOff>
    </xdr:from>
    <xdr:to>
      <xdr:col>72</xdr:col>
      <xdr:colOff>38100</xdr:colOff>
      <xdr:row>79</xdr:row>
      <xdr:rowOff>51758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68285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2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152614</xdr:rowOff>
    </xdr:from>
    <xdr:to>
      <xdr:col>67</xdr:col>
      <xdr:colOff>101600</xdr:colOff>
      <xdr:row>79</xdr:row>
      <xdr:rowOff>82764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73891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1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157293</xdr:rowOff>
    </xdr:from>
    <xdr:to>
      <xdr:col>85</xdr:col>
      <xdr:colOff>127000</xdr:colOff>
      <xdr:row>96</xdr:row>
      <xdr:rowOff>25172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45043"/>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140129</xdr:rowOff>
    </xdr:from>
    <xdr:to>
      <xdr:col>81</xdr:col>
      <xdr:colOff>50800</xdr:colOff>
      <xdr:row>95</xdr:row>
      <xdr:rowOff>157293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27879"/>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120690</xdr:rowOff>
    </xdr:from>
    <xdr:to>
      <xdr:col>76</xdr:col>
      <xdr:colOff>114300</xdr:colOff>
      <xdr:row>95</xdr:row>
      <xdr:rowOff>140129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08440"/>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115615</xdr:rowOff>
    </xdr:from>
    <xdr:to>
      <xdr:col>71</xdr:col>
      <xdr:colOff>177800</xdr:colOff>
      <xdr:row>95</xdr:row>
      <xdr:rowOff>120690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0336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145822</xdr:rowOff>
    </xdr:from>
    <xdr:to>
      <xdr:col>85</xdr:col>
      <xdr:colOff>177800</xdr:colOff>
      <xdr:row>96</xdr:row>
      <xdr:rowOff>75972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124249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106493</xdr:rowOff>
    </xdr:from>
    <xdr:to>
      <xdr:col>81</xdr:col>
      <xdr:colOff>101600</xdr:colOff>
      <xdr:row>96</xdr:row>
      <xdr:rowOff>36643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53170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89329</xdr:rowOff>
    </xdr:from>
    <xdr:to>
      <xdr:col>76</xdr:col>
      <xdr:colOff>165100</xdr:colOff>
      <xdr:row>96</xdr:row>
      <xdr:rowOff>19479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69890</xdr:rowOff>
    </xdr:from>
    <xdr:to>
      <xdr:col>72</xdr:col>
      <xdr:colOff>38100</xdr:colOff>
      <xdr:row>96</xdr:row>
      <xdr:rowOff>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16567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64815</xdr:rowOff>
    </xdr:from>
    <xdr:to>
      <xdr:col>67</xdr:col>
      <xdr:colOff>101600</xdr:colOff>
      <xdr:row>95</xdr:row>
      <xdr:rowOff>166415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74168</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732018"/>
          <a:ext cx="889000" cy="9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74168</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732018"/>
          <a:ext cx="889000" cy="9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35323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72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23368</xdr:rowOff>
    </xdr:from>
    <xdr:to>
      <xdr:col>107</xdr:col>
      <xdr:colOff>101600</xdr:colOff>
      <xdr:row>33</xdr:row>
      <xdr:rowOff>124968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141495</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目的別では、総務費（</a:t>
          </a:r>
          <a:r>
            <a:rPr kumimoji="1" lang="en-US" altLang="ja-JP" sz="1300">
              <a:latin typeface="ＭＳ Ｐゴシック" panose="020B0600070205080204" pitchFamily="50" charset="-128"/>
              <a:ea typeface="ＭＳ Ｐゴシック" panose="020B0600070205080204" pitchFamily="50" charset="-128"/>
            </a:rPr>
            <a:t>351,604</a:t>
          </a:r>
          <a:r>
            <a:rPr kumimoji="1" lang="ja-JP" altLang="en-US" sz="1300">
              <a:latin typeface="ＭＳ Ｐゴシック" panose="020B0600070205080204" pitchFamily="50" charset="-128"/>
              <a:ea typeface="ＭＳ Ｐゴシック" panose="020B0600070205080204" pitchFamily="50" charset="-128"/>
            </a:rPr>
            <a:t>円）が全国平均</a:t>
          </a:r>
          <a:r>
            <a:rPr kumimoji="1" lang="en-US" altLang="ja-JP" sz="1300">
              <a:latin typeface="ＭＳ Ｐゴシック" panose="020B0600070205080204" pitchFamily="50" charset="-128"/>
              <a:ea typeface="ＭＳ Ｐゴシック" panose="020B0600070205080204" pitchFamily="50" charset="-128"/>
            </a:rPr>
            <a:t>69,858</a:t>
          </a:r>
          <a:r>
            <a:rPr kumimoji="1" lang="ja-JP" altLang="en-US" sz="1300">
              <a:latin typeface="ＭＳ Ｐゴシック" panose="020B0600070205080204" pitchFamily="50" charset="-128"/>
              <a:ea typeface="ＭＳ Ｐゴシック" panose="020B0600070205080204" pitchFamily="50" charset="-128"/>
            </a:rPr>
            <a:t>円を大幅に上回り、議会費（</a:t>
          </a:r>
          <a:r>
            <a:rPr kumimoji="1" lang="en-US" altLang="ja-JP" sz="1300">
              <a:latin typeface="ＭＳ Ｐゴシック" panose="020B0600070205080204" pitchFamily="50" charset="-128"/>
              <a:ea typeface="ＭＳ Ｐゴシック" panose="020B0600070205080204" pitchFamily="50" charset="-128"/>
            </a:rPr>
            <a:t>5,121</a:t>
          </a:r>
          <a:r>
            <a:rPr kumimoji="1" lang="ja-JP" altLang="en-US" sz="1300">
              <a:latin typeface="ＭＳ Ｐゴシック" panose="020B0600070205080204" pitchFamily="50" charset="-128"/>
              <a:ea typeface="ＭＳ Ｐゴシック" panose="020B0600070205080204" pitchFamily="50" charset="-128"/>
            </a:rPr>
            <a:t>円）も全国平均</a:t>
          </a:r>
          <a:r>
            <a:rPr kumimoji="1" lang="en-US" altLang="ja-JP" sz="1300">
              <a:latin typeface="ＭＳ Ｐゴシック" panose="020B0600070205080204" pitchFamily="50" charset="-128"/>
              <a:ea typeface="ＭＳ Ｐゴシック" panose="020B0600070205080204" pitchFamily="50" charset="-128"/>
            </a:rPr>
            <a:t>2,697</a:t>
          </a:r>
          <a:r>
            <a:rPr kumimoji="1" lang="ja-JP" altLang="en-US" sz="1300">
              <a:latin typeface="ＭＳ Ｐゴシック" panose="020B0600070205080204" pitchFamily="50" charset="-128"/>
              <a:ea typeface="ＭＳ Ｐゴシック" panose="020B0600070205080204" pitchFamily="50" charset="-128"/>
            </a:rPr>
            <a:t>円より高い。民生費（</a:t>
          </a:r>
          <a:r>
            <a:rPr kumimoji="1" lang="en-US" altLang="ja-JP" sz="1300">
              <a:latin typeface="ＭＳ Ｐゴシック" panose="020B0600070205080204" pitchFamily="50" charset="-128"/>
              <a:ea typeface="ＭＳ Ｐゴシック" panose="020B0600070205080204" pitchFamily="50" charset="-128"/>
            </a:rPr>
            <a:t>184,367</a:t>
          </a:r>
          <a:r>
            <a:rPr kumimoji="1" lang="ja-JP" altLang="en-US" sz="1300">
              <a:latin typeface="ＭＳ Ｐゴシック" panose="020B0600070205080204" pitchFamily="50" charset="-128"/>
              <a:ea typeface="ＭＳ Ｐゴシック" panose="020B0600070205080204" pitchFamily="50" charset="-128"/>
            </a:rPr>
            <a:t>円）は全国</a:t>
          </a:r>
          <a:r>
            <a:rPr kumimoji="1" lang="en-US" altLang="ja-JP" sz="1300">
              <a:latin typeface="ＭＳ Ｐゴシック" panose="020B0600070205080204" pitchFamily="50" charset="-128"/>
              <a:ea typeface="ＭＳ Ｐゴシック" panose="020B0600070205080204" pitchFamily="50" charset="-128"/>
            </a:rPr>
            <a:t>217,943</a:t>
          </a:r>
          <a:r>
            <a:rPr kumimoji="1" lang="ja-JP" altLang="en-US" sz="1300">
              <a:latin typeface="ＭＳ Ｐゴシック" panose="020B0600070205080204" pitchFamily="50" charset="-128"/>
              <a:ea typeface="ＭＳ Ｐゴシック" panose="020B0600070205080204" pitchFamily="50" charset="-128"/>
            </a:rPr>
            <a:t>円を下回る一方、教育費（</a:t>
          </a:r>
          <a:r>
            <a:rPr kumimoji="1" lang="en-US" altLang="ja-JP" sz="1300">
              <a:latin typeface="ＭＳ Ｐゴシック" panose="020B0600070205080204" pitchFamily="50" charset="-128"/>
              <a:ea typeface="ＭＳ Ｐゴシック" panose="020B0600070205080204" pitchFamily="50" charset="-128"/>
            </a:rPr>
            <a:t>81,974</a:t>
          </a:r>
          <a:r>
            <a:rPr kumimoji="1" lang="ja-JP" altLang="en-US" sz="1300">
              <a:latin typeface="ＭＳ Ｐゴシック" panose="020B0600070205080204" pitchFamily="50" charset="-128"/>
              <a:ea typeface="ＭＳ Ｐゴシック" panose="020B0600070205080204" pitchFamily="50" charset="-128"/>
            </a:rPr>
            <a:t>円）・土木費（</a:t>
          </a:r>
          <a:r>
            <a:rPr kumimoji="1" lang="en-US" altLang="ja-JP" sz="1300">
              <a:latin typeface="ＭＳ Ｐゴシック" panose="020B0600070205080204" pitchFamily="50" charset="-128"/>
              <a:ea typeface="ＭＳ Ｐゴシック" panose="020B0600070205080204" pitchFamily="50" charset="-128"/>
            </a:rPr>
            <a:t>57,542</a:t>
          </a:r>
          <a:r>
            <a:rPr kumimoji="1" lang="ja-JP" altLang="en-US" sz="1300">
              <a:latin typeface="ＭＳ Ｐゴシック" panose="020B0600070205080204" pitchFamily="50" charset="-128"/>
              <a:ea typeface="ＭＳ Ｐゴシック" panose="020B0600070205080204" pitchFamily="50" charset="-128"/>
            </a:rPr>
            <a:t>円）は全国水準に近い（やや高め）。公債費（</a:t>
          </a:r>
          <a:r>
            <a:rPr kumimoji="1" lang="en-US" altLang="ja-JP" sz="1300">
              <a:latin typeface="ＭＳ Ｐゴシック" panose="020B0600070205080204" pitchFamily="50" charset="-128"/>
              <a:ea typeface="ＭＳ Ｐゴシック" panose="020B0600070205080204" pitchFamily="50" charset="-128"/>
            </a:rPr>
            <a:t>50,025</a:t>
          </a:r>
          <a:r>
            <a:rPr kumimoji="1" lang="ja-JP" altLang="en-US" sz="1300">
              <a:latin typeface="ＭＳ Ｐゴシック" panose="020B0600070205080204" pitchFamily="50" charset="-128"/>
              <a:ea typeface="ＭＳ Ｐゴシック" panose="020B0600070205080204" pitchFamily="50" charset="-128"/>
            </a:rPr>
            <a:t>円）は全国</a:t>
          </a:r>
          <a:r>
            <a:rPr kumimoji="1" lang="en-US" altLang="ja-JP" sz="1300">
              <a:latin typeface="ＭＳ Ｐゴシック" panose="020B0600070205080204" pitchFamily="50" charset="-128"/>
              <a:ea typeface="ＭＳ Ｐゴシック" panose="020B0600070205080204" pitchFamily="50" charset="-128"/>
            </a:rPr>
            <a:t>43,591</a:t>
          </a:r>
          <a:r>
            <a:rPr kumimoji="1" lang="ja-JP" altLang="en-US" sz="1300">
              <a:latin typeface="ＭＳ Ｐゴシック" panose="020B0600070205080204" pitchFamily="50" charset="-128"/>
              <a:ea typeface="ＭＳ Ｐゴシック" panose="020B0600070205080204" pitchFamily="50" charset="-128"/>
            </a:rPr>
            <a:t>円をやや上回るが、急激な増勢ではない。総務費の高さは庁舎整備・情報化・総務関連の委託等の単年度要因の影響が大きく、中期的な平準化が課題となる。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実質収支比率等の推移を見ると、標準財政規模比は年度間で変動があるものの、おおむね安定した範囲で推移している。実質収支額は黒字を維持しており、健全な財政運営が行われていると評価できる。一方で、実質単年度収支は年度ごとの増減が大きく、特定年度における事業量の変動や財政調整基金の活用状況が財政運営に影響していることが示唆される。中長期的な視点で歳入歳出の均衡を確保しつつ、基金を活用した財政の平準化を図ることが引き続き重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連結実質赤字比率は、全会計において実質赤字額及び資金不足額が発生していないため算出されていない。今後も、対象会計それぞれについて赤字決算とならないよう、引き続き健全な財政運営に努める。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13762299</v>
      </c>
      <c r="BO4" s="436"/>
      <c r="BP4" s="436"/>
      <c r="BQ4" s="436"/>
      <c r="BR4" s="436"/>
      <c r="BS4" s="436"/>
      <c r="BT4" s="436"/>
      <c r="BU4" s="437"/>
      <c r="BV4" s="435">
        <v>13017610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3.3</v>
      </c>
      <c r="CU4" s="576"/>
      <c r="CV4" s="576"/>
      <c r="CW4" s="576"/>
      <c r="CX4" s="576"/>
      <c r="CY4" s="576"/>
      <c r="CZ4" s="576"/>
      <c r="DA4" s="577"/>
      <c r="DB4" s="575">
        <v>0</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13488368</v>
      </c>
      <c r="BO5" s="407"/>
      <c r="BP5" s="407"/>
      <c r="BQ5" s="407"/>
      <c r="BR5" s="407"/>
      <c r="BS5" s="407"/>
      <c r="BT5" s="407"/>
      <c r="BU5" s="408"/>
      <c r="BV5" s="406">
        <v>12931224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v>
      </c>
      <c r="CU5" s="404"/>
      <c r="CV5" s="404"/>
      <c r="CW5" s="404"/>
      <c r="CX5" s="404"/>
      <c r="CY5" s="404"/>
      <c r="CZ5" s="404"/>
      <c r="DA5" s="405"/>
      <c r="DB5" s="403">
        <v>92.4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273931</v>
      </c>
      <c r="BO6" s="407"/>
      <c r="BP6" s="407"/>
      <c r="BQ6" s="407"/>
      <c r="BR6" s="407"/>
      <c r="BS6" s="407"/>
      <c r="BT6" s="407"/>
      <c r="BU6" s="408"/>
      <c r="BV6" s="406">
        <v>86386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v>
      </c>
      <c r="CU6" s="550"/>
      <c r="CV6" s="550"/>
      <c r="CW6" s="550"/>
      <c r="CX6" s="550"/>
      <c r="CY6" s="550"/>
      <c r="CZ6" s="550"/>
      <c r="DA6" s="551"/>
      <c r="DB6" s="549">
        <v>92.6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100463</v>
      </c>
      <c r="BO7" s="407"/>
      <c r="BP7" s="407"/>
      <c r="BQ7" s="407"/>
      <c r="BR7" s="407"/>
      <c r="BS7" s="407"/>
      <c r="BT7" s="407"/>
      <c r="BU7" s="408"/>
      <c r="BV7" s="406">
        <v>86067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5244273</v>
      </c>
      <c r="CU7" s="407"/>
      <c r="CV7" s="407"/>
      <c r="CW7" s="407"/>
      <c r="CX7" s="407"/>
      <c r="CY7" s="407"/>
      <c r="CZ7" s="407"/>
      <c r="DA7" s="408"/>
      <c r="DB7" s="406">
        <v>5036302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173468</v>
      </c>
      <c r="BO8" s="407"/>
      <c r="BP8" s="407"/>
      <c r="BQ8" s="407"/>
      <c r="BR8" s="407"/>
      <c r="BS8" s="407"/>
      <c r="BT8" s="407"/>
      <c r="BU8" s="408"/>
      <c r="BV8" s="406">
        <v>319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16323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173149</v>
      </c>
      <c r="BO9" s="407"/>
      <c r="BP9" s="407"/>
      <c r="BQ9" s="407"/>
      <c r="BR9" s="407"/>
      <c r="BS9" s="407"/>
      <c r="BT9" s="407"/>
      <c r="BU9" s="408"/>
      <c r="BV9" s="406">
        <v>-195851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12.1</v>
      </c>
      <c r="CU9" s="404"/>
      <c r="CV9" s="404"/>
      <c r="CW9" s="404"/>
      <c r="CX9" s="404"/>
      <c r="CY9" s="404"/>
      <c r="CZ9" s="404"/>
      <c r="DA9" s="405"/>
      <c r="DB9" s="403">
        <v>13.8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16411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6390</v>
      </c>
      <c r="BO10" s="407"/>
      <c r="BP10" s="407"/>
      <c r="BQ10" s="407"/>
      <c r="BR10" s="407"/>
      <c r="BS10" s="407"/>
      <c r="BT10" s="407"/>
      <c r="BU10" s="408"/>
      <c r="BV10" s="406">
        <v>7346</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v>0</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16162</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210000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15827</v>
      </c>
      <c r="S13" s="494"/>
      <c r="T13" s="494"/>
      <c r="U13" s="494"/>
      <c r="V13" s="495"/>
      <c r="W13" s="496" t="s">
        <v>131</v>
      </c>
      <c r="X13" s="392"/>
      <c r="Y13" s="392"/>
      <c r="Z13" s="392"/>
      <c r="AA13" s="392"/>
      <c r="AB13" s="393"/>
      <c r="AC13" s="359">
        <v>382</v>
      </c>
      <c r="AD13" s="360"/>
      <c r="AE13" s="360"/>
      <c r="AF13" s="360"/>
      <c r="AG13" s="361"/>
      <c r="AH13" s="359">
        <v>398</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79539</v>
      </c>
      <c r="BO13" s="407"/>
      <c r="BP13" s="407"/>
      <c r="BQ13" s="407"/>
      <c r="BR13" s="407"/>
      <c r="BS13" s="407"/>
      <c r="BT13" s="407"/>
      <c r="BU13" s="408"/>
      <c r="BV13" s="406">
        <v>-398505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8.9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16188</v>
      </c>
      <c r="S14" s="494"/>
      <c r="T14" s="494"/>
      <c r="U14" s="494"/>
      <c r="V14" s="495"/>
      <c r="W14" s="497"/>
      <c r="X14" s="395"/>
      <c r="Y14" s="395"/>
      <c r="Z14" s="395"/>
      <c r="AA14" s="395"/>
      <c r="AB14" s="396"/>
      <c r="AC14" s="486">
        <v>4.8</v>
      </c>
      <c r="AD14" s="487"/>
      <c r="AE14" s="487"/>
      <c r="AF14" s="487"/>
      <c r="AG14" s="488"/>
      <c r="AH14" s="486">
        <v>5.0999999999999996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15940</v>
      </c>
      <c r="S15" s="494"/>
      <c r="T15" s="494"/>
      <c r="U15" s="494"/>
      <c r="V15" s="495"/>
      <c r="W15" s="496" t="s">
        <v>137</v>
      </c>
      <c r="X15" s="392"/>
      <c r="Y15" s="392"/>
      <c r="Z15" s="392"/>
      <c r="AA15" s="392"/>
      <c r="AB15" s="393"/>
      <c r="AC15" s="359">
        <v>2175</v>
      </c>
      <c r="AD15" s="360"/>
      <c r="AE15" s="360"/>
      <c r="AF15" s="360"/>
      <c r="AG15" s="361"/>
      <c r="AH15" s="359">
        <v>2221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2416356</v>
      </c>
      <c r="BO15" s="436"/>
      <c r="BP15" s="436"/>
      <c r="BQ15" s="436"/>
      <c r="BR15" s="436"/>
      <c r="BS15" s="436"/>
      <c r="BT15" s="436"/>
      <c r="BU15" s="437"/>
      <c r="BV15" s="435">
        <v>2241398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27.2</v>
      </c>
      <c r="AD16" s="487"/>
      <c r="AE16" s="487"/>
      <c r="AF16" s="487"/>
      <c r="AG16" s="488"/>
      <c r="AH16" s="486">
        <v>28.4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4583891</v>
      </c>
      <c r="BO16" s="407"/>
      <c r="BP16" s="407"/>
      <c r="BQ16" s="407"/>
      <c r="BR16" s="407"/>
      <c r="BS16" s="407"/>
      <c r="BT16" s="407"/>
      <c r="BU16" s="408"/>
      <c r="BV16" s="406">
        <v>4411952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5429</v>
      </c>
      <c r="AD17" s="360"/>
      <c r="AE17" s="360"/>
      <c r="AF17" s="360"/>
      <c r="AG17" s="361"/>
      <c r="AH17" s="359">
        <v>5189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3060177</v>
      </c>
      <c r="BO17" s="407"/>
      <c r="BP17" s="407"/>
      <c r="BQ17" s="407"/>
      <c r="BR17" s="407"/>
      <c r="BS17" s="407"/>
      <c r="BT17" s="407"/>
      <c r="BU17" s="408"/>
      <c r="BV17" s="406">
        <v>2829423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43.99</v>
      </c>
      <c r="M18" s="459"/>
      <c r="N18" s="459"/>
      <c r="O18" s="459"/>
      <c r="P18" s="459"/>
      <c r="Q18" s="459"/>
      <c r="R18" s="460"/>
      <c r="S18" s="460"/>
      <c r="T18" s="460"/>
      <c r="U18" s="460"/>
      <c r="V18" s="461"/>
      <c r="W18" s="477"/>
      <c r="X18" s="478"/>
      <c r="Y18" s="478"/>
      <c r="Z18" s="478"/>
      <c r="AA18" s="478"/>
      <c r="AB18" s="502"/>
      <c r="AC18" s="376">
        <v>68</v>
      </c>
      <c r="AD18" s="377"/>
      <c r="AE18" s="377"/>
      <c r="AF18" s="377"/>
      <c r="AG18" s="462"/>
      <c r="AH18" s="376">
        <v>66.5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4812151</v>
      </c>
      <c r="BO18" s="407"/>
      <c r="BP18" s="407"/>
      <c r="BQ18" s="407"/>
      <c r="BR18" s="407"/>
      <c r="BS18" s="407"/>
      <c r="BT18" s="407"/>
      <c r="BU18" s="408"/>
      <c r="BV18" s="406">
        <v>4843696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6154144</v>
      </c>
      <c r="BO19" s="407"/>
      <c r="BP19" s="407"/>
      <c r="BQ19" s="407"/>
      <c r="BR19" s="407"/>
      <c r="BS19" s="407"/>
      <c r="BT19" s="407"/>
      <c r="BU19" s="408"/>
      <c r="BV19" s="406">
        <v>6040423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6137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6565373</v>
      </c>
      <c r="BO22" s="436"/>
      <c r="BP22" s="436"/>
      <c r="BQ22" s="436"/>
      <c r="BR22" s="436"/>
      <c r="BS22" s="436"/>
      <c r="BT22" s="436"/>
      <c r="BU22" s="437"/>
      <c r="BV22" s="435">
        <v>7040503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5523899</v>
      </c>
      <c r="BO23" s="407"/>
      <c r="BP23" s="407"/>
      <c r="BQ23" s="407"/>
      <c r="BR23" s="407"/>
      <c r="BS23" s="407"/>
      <c r="BT23" s="407"/>
      <c r="BU23" s="408"/>
      <c r="BV23" s="406">
        <v>6196887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135</v>
      </c>
      <c r="AI24" s="360"/>
      <c r="AJ24" s="360"/>
      <c r="AK24" s="360"/>
      <c r="AL24" s="361"/>
      <c r="AM24" s="359">
        <v>419715</v>
      </c>
      <c r="AN24" s="360"/>
      <c r="AO24" s="360"/>
      <c r="AP24" s="360"/>
      <c r="AQ24" s="360"/>
      <c r="AR24" s="361"/>
      <c r="AS24" s="359">
        <v>3109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3811098</v>
      </c>
      <c r="BO24" s="407"/>
      <c r="BP24" s="407"/>
      <c r="BQ24" s="407"/>
      <c r="BR24" s="407"/>
      <c r="BS24" s="407"/>
      <c r="BT24" s="407"/>
      <c r="BU24" s="408"/>
      <c r="BV24" s="406">
        <v>3971169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1773402</v>
      </c>
      <c r="BO25" s="436"/>
      <c r="BP25" s="436"/>
      <c r="BQ25" s="436"/>
      <c r="BR25" s="436"/>
      <c r="BS25" s="436"/>
      <c r="BT25" s="436"/>
      <c r="BU25" s="437"/>
      <c r="BV25" s="435">
        <v>1879333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5250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20195</v>
      </c>
      <c r="AN27" s="360"/>
      <c r="AO27" s="360"/>
      <c r="AP27" s="360"/>
      <c r="AQ27" s="360"/>
      <c r="AR27" s="361"/>
      <c r="AS27" s="359">
        <v>3366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321766</v>
      </c>
      <c r="BO27" s="441"/>
      <c r="BP27" s="441"/>
      <c r="BQ27" s="441"/>
      <c r="BR27" s="441"/>
      <c r="BS27" s="441"/>
      <c r="BT27" s="441"/>
      <c r="BU27" s="442"/>
      <c r="BV27" s="440">
        <v>321527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2500</v>
      </c>
      <c r="R28" s="360"/>
      <c r="S28" s="360"/>
      <c r="T28" s="360"/>
      <c r="U28" s="360"/>
      <c r="V28" s="361"/>
      <c r="W28" s="449"/>
      <c r="X28" s="386"/>
      <c r="Y28" s="387"/>
      <c r="Z28" s="362" t="s">
        <v>174</v>
      </c>
      <c r="AA28" s="363"/>
      <c r="AB28" s="363"/>
      <c r="AC28" s="363"/>
      <c r="AD28" s="363"/>
      <c r="AE28" s="363"/>
      <c r="AF28" s="363"/>
      <c r="AG28" s="364"/>
      <c r="AH28" s="359">
        <v>4</v>
      </c>
      <c r="AI28" s="360"/>
      <c r="AJ28" s="360"/>
      <c r="AK28" s="360"/>
      <c r="AL28" s="361"/>
      <c r="AM28" s="359">
        <v>10688</v>
      </c>
      <c r="AN28" s="360"/>
      <c r="AO28" s="360"/>
      <c r="AP28" s="360"/>
      <c r="AQ28" s="360"/>
      <c r="AR28" s="361"/>
      <c r="AS28" s="359">
        <v>2672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2408099</v>
      </c>
      <c r="BO28" s="436"/>
      <c r="BP28" s="436"/>
      <c r="BQ28" s="436"/>
      <c r="BR28" s="436"/>
      <c r="BS28" s="436"/>
      <c r="BT28" s="436"/>
      <c r="BU28" s="437"/>
      <c r="BV28" s="435">
        <v>2501549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2330</v>
      </c>
      <c r="R29" s="360"/>
      <c r="S29" s="360"/>
      <c r="T29" s="360"/>
      <c r="U29" s="360"/>
      <c r="V29" s="361"/>
      <c r="W29" s="450"/>
      <c r="X29" s="451"/>
      <c r="Y29" s="452"/>
      <c r="Z29" s="362" t="s">
        <v>177</v>
      </c>
      <c r="AA29" s="363"/>
      <c r="AB29" s="363"/>
      <c r="AC29" s="363"/>
      <c r="AD29" s="363"/>
      <c r="AE29" s="363"/>
      <c r="AF29" s="363"/>
      <c r="AG29" s="364"/>
      <c r="AH29" s="359">
        <v>145</v>
      </c>
      <c r="AI29" s="360"/>
      <c r="AJ29" s="360"/>
      <c r="AK29" s="360"/>
      <c r="AL29" s="361"/>
      <c r="AM29" s="359">
        <v>450598</v>
      </c>
      <c r="AN29" s="360"/>
      <c r="AO29" s="360"/>
      <c r="AP29" s="360"/>
      <c r="AQ29" s="360"/>
      <c r="AR29" s="361"/>
      <c r="AS29" s="359">
        <v>3108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1139357</v>
      </c>
      <c r="BO29" s="407"/>
      <c r="BP29" s="407"/>
      <c r="BQ29" s="407"/>
      <c r="BR29" s="407"/>
      <c r="BS29" s="407"/>
      <c r="BT29" s="407"/>
      <c r="BU29" s="408"/>
      <c r="BV29" s="406">
        <v>1136455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9247766</v>
      </c>
      <c r="BO30" s="441"/>
      <c r="BP30" s="441"/>
      <c r="BQ30" s="441"/>
      <c r="BR30" s="441"/>
      <c r="BS30" s="441"/>
      <c r="BT30" s="441"/>
      <c r="BU30" s="442"/>
      <c r="BV30" s="440">
        <v>7619347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下水道事業会計</v>
      </c>
      <c r="AP34" s="355"/>
      <c r="AQ34" s="355"/>
      <c r="AR34" s="355"/>
      <c r="AS34" s="355"/>
      <c r="AT34" s="355"/>
      <c r="AU34" s="355"/>
      <c r="AV34" s="355"/>
      <c r="AW34" s="355"/>
      <c r="AX34" s="355"/>
      <c r="AY34" s="355"/>
      <c r="AZ34" s="355"/>
      <c r="BA34" s="355"/>
      <c r="BB34" s="355"/>
      <c r="BC34" s="355"/>
      <c r="BD34" s="163"/>
      <c r="BE34" s="354">
        <f>IF(BG34="","",MAX(C34:D43,U34:V43,AM34:AN43)+1)</f>
        <v>5</v>
      </c>
      <c r="BF34" s="354"/>
      <c r="BG34" s="355" t="str">
        <f>IF('各会計、関係団体の財政状況及び健全化判断比率'!B31="","",'各会計、関係団体の財政状況及び健全化判断比率'!B31)</f>
        <v>工業用地造成事業特別会計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佐賀中部広域連合（一般会計）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佐賀中部広域連合（介護特別会計）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佐賀県後期高齢者医療広域連合（一般会計）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佐賀県後期高齢者医療後期連合（後期高齢者医療特別会計）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佐賀東部水道企業団（用水供給事業会計）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佐賀県東部水道企業団（水道事業会計）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脊振共同塵芥処理組合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三神地区環境事務組合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佐賀県市町総合事務組合（一般会計）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佐賀県市町総合事務組合（交通災害事業特別会計）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ADrfRovw89dBH64icjR2pzKxf0yQdFbK7fnp4oBNeRXLBUxAwqZOmOVFuUa3Ng6W92nV2O1HNj3RTmV/+IPbA==" saltValue="YiWWGBDkMBChrn4dLckW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0</v>
      </c>
      <c r="G34" s="33">
        <v>0</v>
      </c>
      <c r="H34" s="33">
        <v>0.04</v>
      </c>
      <c r="I34" s="33">
        <v>0.09</v>
      </c>
      <c r="J34" s="34">
        <v>3.47</v>
      </c>
      <c r="K34" s="22"/>
      <c r="L34" s="22"/>
      <c r="M34" s="22"/>
      <c r="N34" s="22"/>
      <c r="O34" s="22"/>
      <c r="P34" s="22"/>
    </row>
    <row r="35" spans="1:16" ht="39" customHeight="1" x14ac:dyDescent="0.2">
      <c r="A35" s="22"/>
      <c r="B35" s="35"/>
      <c r="C35" s="1132" t="s">
        <v>533</v>
      </c>
      <c r="D35" s="1132"/>
      <c r="E35" s="1133"/>
      <c r="F35" s="36">
        <v>1.06</v>
      </c>
      <c r="G35" s="37">
        <v>7.56</v>
      </c>
      <c r="H35" s="37">
        <v>3.89</v>
      </c>
      <c r="I35" s="37">
        <v>0</v>
      </c>
      <c r="J35" s="38">
        <v>3.3</v>
      </c>
      <c r="K35" s="22"/>
      <c r="L35" s="22"/>
      <c r="M35" s="22"/>
      <c r="N35" s="22"/>
      <c r="O35" s="22"/>
      <c r="P35" s="22"/>
    </row>
    <row r="36" spans="1:16" ht="39" customHeight="1" x14ac:dyDescent="0.2">
      <c r="A36" s="22"/>
      <c r="B36" s="35"/>
      <c r="C36" s="1132" t="s">
        <v>534</v>
      </c>
      <c r="D36" s="1132"/>
      <c r="E36" s="1133"/>
      <c r="F36" s="36" t="s">
        <v>485</v>
      </c>
      <c r="G36" s="37" t="s">
        <v>485</v>
      </c>
      <c r="H36" s="37" t="s">
        <v>485</v>
      </c>
      <c r="I36" s="37" t="s">
        <v>485</v>
      </c>
      <c r="J36" s="38">
        <v>2.82</v>
      </c>
      <c r="K36" s="22"/>
      <c r="L36" s="22"/>
      <c r="M36" s="22"/>
      <c r="N36" s="22"/>
      <c r="O36" s="22"/>
      <c r="P36" s="22"/>
    </row>
    <row r="37" spans="1:16" ht="39" customHeight="1" x14ac:dyDescent="0.2">
      <c r="A37" s="22"/>
      <c r="B37" s="35"/>
      <c r="C37" s="1132" t="s">
        <v>535</v>
      </c>
      <c r="D37" s="1132"/>
      <c r="E37" s="1133"/>
      <c r="F37" s="36">
        <v>0.36</v>
      </c>
      <c r="G37" s="37">
        <v>0.32</v>
      </c>
      <c r="H37" s="37">
        <v>0.27</v>
      </c>
      <c r="I37" s="37">
        <v>0.35</v>
      </c>
      <c r="J37" s="38">
        <v>0.01</v>
      </c>
      <c r="K37" s="22"/>
      <c r="L37" s="22"/>
      <c r="M37" s="22"/>
      <c r="N37" s="22"/>
      <c r="O37" s="22"/>
      <c r="P37" s="22"/>
    </row>
    <row r="38" spans="1:16" ht="39" customHeight="1" x14ac:dyDescent="0.2">
      <c r="A38" s="22"/>
      <c r="B38" s="35"/>
      <c r="C38" s="1132" t="s">
        <v>536</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v>0.18</v>
      </c>
      <c r="G43" s="42">
        <v>0.15</v>
      </c>
      <c r="H43" s="42">
        <v>0.15</v>
      </c>
      <c r="I43" s="42">
        <v>0.56000000000000005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HwGGY5SyB3p2kj+HrQX4ZhQ7ILQdHQ3Rcm2287ve4S1NFV67tYYdyEBmArhBGzDBVJMz9qEIQ/stW3iSWlVtw==" saltValue="JWUuSAGnv/nqXY/WQJ6v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952</v>
      </c>
      <c r="L45" s="58">
        <v>947</v>
      </c>
      <c r="M45" s="58">
        <v>912</v>
      </c>
      <c r="N45" s="58">
        <v>879</v>
      </c>
      <c r="O45" s="59">
        <v>809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277</v>
      </c>
      <c r="L48" s="62">
        <v>295</v>
      </c>
      <c r="M48" s="62">
        <v>319</v>
      </c>
      <c r="N48" s="62">
        <v>270</v>
      </c>
      <c r="O48" s="63">
        <v>327</v>
      </c>
      <c r="P48" s="46"/>
      <c r="Q48" s="46"/>
      <c r="R48" s="46"/>
      <c r="S48" s="46"/>
      <c r="T48" s="46"/>
      <c r="U48" s="46"/>
    </row>
    <row r="49" spans="1:21" ht="30.75" customHeight="1" x14ac:dyDescent="0.2">
      <c r="A49" s="46"/>
      <c r="B49" s="1163"/>
      <c r="C49" s="1164"/>
      <c r="D49" s="60"/>
      <c r="E49" s="1140" t="s">
        <v>14</v>
      </c>
      <c r="F49" s="1140"/>
      <c r="G49" s="1140"/>
      <c r="H49" s="1140"/>
      <c r="I49" s="1140"/>
      <c r="J49" s="1141"/>
      <c r="K49" s="61">
        <v>49</v>
      </c>
      <c r="L49" s="62">
        <v>50</v>
      </c>
      <c r="M49" s="62">
        <v>44</v>
      </c>
      <c r="N49" s="62">
        <v>35</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22</v>
      </c>
      <c r="L50" s="62">
        <v>16</v>
      </c>
      <c r="M50" s="62">
        <v>10</v>
      </c>
      <c r="N50" s="62">
        <v>30</v>
      </c>
      <c r="O50" s="63">
        <v>153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959</v>
      </c>
      <c r="L52" s="62">
        <v>940</v>
      </c>
      <c r="M52" s="62">
        <v>882</v>
      </c>
      <c r="N52" s="62">
        <v>843</v>
      </c>
      <c r="O52" s="63">
        <v>813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341</v>
      </c>
      <c r="L53" s="67">
        <v>368</v>
      </c>
      <c r="M53" s="67">
        <v>403</v>
      </c>
      <c r="N53" s="67">
        <v>371</v>
      </c>
      <c r="O53" s="68">
        <v>508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MDDfMw1yo6y1o37Ry0UHslFz7j07XCSKE+VgVlsPDvNEZ+jJVVq42txtdR9L2BGkmjlhbDJHjdKf57tI+/Maw==" saltValue="qNmVByK/3xzdtuxY3YVM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8769</v>
      </c>
      <c r="J41" s="331">
        <v>8399</v>
      </c>
      <c r="K41" s="331">
        <v>7712</v>
      </c>
      <c r="L41" s="331">
        <v>7041</v>
      </c>
      <c r="M41" s="332">
        <v>6565</v>
      </c>
    </row>
    <row r="42" spans="2:13" ht="27.75" customHeight="1" x14ac:dyDescent="0.2">
      <c r="B42" s="1171"/>
      <c r="C42" s="1172"/>
      <c r="D42" s="104"/>
      <c r="E42" s="1175" t="s">
        <v>32</v>
      </c>
      <c r="F42" s="1175"/>
      <c r="G42" s="1175"/>
      <c r="H42" s="1176"/>
      <c r="I42" s="333">
        <v>49</v>
      </c>
      <c r="J42" s="334">
        <v>32</v>
      </c>
      <c r="K42" s="334">
        <v>7</v>
      </c>
      <c r="L42" s="334">
        <v>235</v>
      </c>
      <c r="M42" s="335">
        <v>189</v>
      </c>
    </row>
    <row r="43" spans="2:13" ht="27.75" customHeight="1" x14ac:dyDescent="0.2">
      <c r="B43" s="1171"/>
      <c r="C43" s="1172"/>
      <c r="D43" s="104"/>
      <c r="E43" s="1175" t="s">
        <v>33</v>
      </c>
      <c r="F43" s="1175"/>
      <c r="G43" s="1175"/>
      <c r="H43" s="1176"/>
      <c r="I43" s="333">
        <v>2211</v>
      </c>
      <c r="J43" s="334">
        <v>2097</v>
      </c>
      <c r="K43" s="334">
        <v>1839</v>
      </c>
      <c r="L43" s="334">
        <v>1619</v>
      </c>
      <c r="M43" s="335">
        <v>1569</v>
      </c>
    </row>
    <row r="44" spans="2:13" ht="27.75" customHeight="1" x14ac:dyDescent="0.2">
      <c r="B44" s="1171"/>
      <c r="C44" s="1172"/>
      <c r="D44" s="104"/>
      <c r="E44" s="1175" t="s">
        <v>34</v>
      </c>
      <c r="F44" s="1175"/>
      <c r="G44" s="1175"/>
      <c r="H44" s="1176"/>
      <c r="I44" s="333">
        <v>280</v>
      </c>
      <c r="J44" s="334">
        <v>246</v>
      </c>
      <c r="K44" s="334">
        <v>206</v>
      </c>
      <c r="L44" s="334">
        <v>231</v>
      </c>
      <c r="M44" s="335">
        <v>276</v>
      </c>
    </row>
    <row r="45" spans="2:13" ht="27.75" customHeight="1" x14ac:dyDescent="0.2">
      <c r="B45" s="1171"/>
      <c r="C45" s="1172"/>
      <c r="D45" s="104"/>
      <c r="E45" s="1175" t="s">
        <v>35</v>
      </c>
      <c r="F45" s="1175"/>
      <c r="G45" s="1175"/>
      <c r="H45" s="1176"/>
      <c r="I45" s="333">
        <v>475</v>
      </c>
      <c r="J45" s="334">
        <v>431</v>
      </c>
      <c r="K45" s="334">
        <v>437</v>
      </c>
      <c r="L45" s="334">
        <v>435</v>
      </c>
      <c r="M45" s="335">
        <v>502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7079</v>
      </c>
      <c r="J50" s="334">
        <v>7825</v>
      </c>
      <c r="K50" s="334">
        <v>9040</v>
      </c>
      <c r="L50" s="334">
        <v>10365</v>
      </c>
      <c r="M50" s="335">
        <v>11833</v>
      </c>
    </row>
    <row r="51" spans="2:13" ht="27.75" customHeight="1" x14ac:dyDescent="0.2">
      <c r="B51" s="1171"/>
      <c r="C51" s="1172"/>
      <c r="D51" s="104"/>
      <c r="E51" s="1175" t="s">
        <v>42</v>
      </c>
      <c r="F51" s="1175"/>
      <c r="G51" s="1175"/>
      <c r="H51" s="1176"/>
      <c r="I51" s="333">
        <v>561</v>
      </c>
      <c r="J51" s="334">
        <v>473</v>
      </c>
      <c r="K51" s="334">
        <v>392</v>
      </c>
      <c r="L51" s="334">
        <v>291</v>
      </c>
      <c r="M51" s="335">
        <v>260</v>
      </c>
    </row>
    <row r="52" spans="2:13" ht="27.75" customHeight="1" x14ac:dyDescent="0.2">
      <c r="B52" s="1173"/>
      <c r="C52" s="1174"/>
      <c r="D52" s="104"/>
      <c r="E52" s="1175" t="s">
        <v>43</v>
      </c>
      <c r="F52" s="1175"/>
      <c r="G52" s="1175"/>
      <c r="H52" s="1176"/>
      <c r="I52" s="333">
        <v>8165</v>
      </c>
      <c r="J52" s="334">
        <v>7795</v>
      </c>
      <c r="K52" s="334">
        <v>7383</v>
      </c>
      <c r="L52" s="334">
        <v>7160</v>
      </c>
      <c r="M52" s="335">
        <v>6614</v>
      </c>
    </row>
    <row r="53" spans="2:13" ht="27.75" customHeight="1" thickBot="1" x14ac:dyDescent="0.25">
      <c r="B53" s="1177" t="s">
        <v>19</v>
      </c>
      <c r="C53" s="1178"/>
      <c r="D53" s="108"/>
      <c r="E53" s="1179" t="s">
        <v>44</v>
      </c>
      <c r="F53" s="1179"/>
      <c r="G53" s="1179"/>
      <c r="H53" s="1180"/>
      <c r="I53" s="336">
        <v>-4021</v>
      </c>
      <c r="J53" s="337">
        <v>-4887</v>
      </c>
      <c r="K53" s="337">
        <v>-6616</v>
      </c>
      <c r="L53" s="337">
        <v>-8255</v>
      </c>
      <c r="M53" s="338">
        <v>-9604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wz+LMoptMM0xMXXjqwaO0oL7n+HbM1qnOeZXNjGP2o44/ff469q5ThmiktXwAwSaDaw/d6/CIMFY5+hiebYJg==" saltValue="vB5XCOwZKO0TKp145iOG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2605</v>
      </c>
      <c r="G55" s="339">
        <v>2502</v>
      </c>
      <c r="H55" s="340">
        <v>2408</v>
      </c>
    </row>
    <row r="56" spans="2:8" ht="52.5" customHeight="1" x14ac:dyDescent="0.2">
      <c r="B56" s="120"/>
      <c r="C56" s="1198" t="s">
        <v>47</v>
      </c>
      <c r="D56" s="1198"/>
      <c r="E56" s="1199"/>
      <c r="F56" s="341">
        <v>1133</v>
      </c>
      <c r="G56" s="341">
        <v>1136</v>
      </c>
      <c r="H56" s="342">
        <v>1139</v>
      </c>
    </row>
    <row r="57" spans="2:8" ht="53.25" customHeight="1" x14ac:dyDescent="0.2">
      <c r="B57" s="120"/>
      <c r="C57" s="1200" t="s">
        <v>48</v>
      </c>
      <c r="D57" s="1200"/>
      <c r="E57" s="1201"/>
      <c r="F57" s="343">
        <v>6188</v>
      </c>
      <c r="G57" s="343">
        <v>7619</v>
      </c>
      <c r="H57" s="344">
        <v>9248</v>
      </c>
    </row>
    <row r="58" spans="2:8" ht="45.75" customHeight="1" x14ac:dyDescent="0.2">
      <c r="B58" s="121"/>
      <c r="C58" s="1188" t="s">
        <v>557</v>
      </c>
      <c r="D58" s="1189"/>
      <c r="E58" s="1190"/>
      <c r="F58" s="345">
        <v>2408</v>
      </c>
      <c r="G58" s="345">
        <v>3845</v>
      </c>
      <c r="H58" s="346">
        <v>5508</v>
      </c>
    </row>
    <row r="59" spans="2:8" ht="45.75" customHeight="1" x14ac:dyDescent="0.2">
      <c r="B59" s="121"/>
      <c r="C59" s="1188" t="s">
        <v>558</v>
      </c>
      <c r="D59" s="1189"/>
      <c r="E59" s="1190"/>
      <c r="F59" s="345">
        <v>1430</v>
      </c>
      <c r="G59" s="345">
        <v>1391</v>
      </c>
      <c r="H59" s="346">
        <v>1305</v>
      </c>
    </row>
    <row r="60" spans="2:8" ht="45.75" customHeight="1" x14ac:dyDescent="0.2">
      <c r="B60" s="121"/>
      <c r="C60" s="1188" t="s">
        <v>559</v>
      </c>
      <c r="D60" s="1189"/>
      <c r="E60" s="1190"/>
      <c r="F60" s="345">
        <v>1181</v>
      </c>
      <c r="G60" s="345">
        <v>1184</v>
      </c>
      <c r="H60" s="346">
        <v>1187</v>
      </c>
    </row>
    <row r="61" spans="2:8" ht="45.75" customHeight="1" x14ac:dyDescent="0.2">
      <c r="B61" s="121"/>
      <c r="C61" s="1188" t="s">
        <v>560</v>
      </c>
      <c r="D61" s="1189"/>
      <c r="E61" s="1190"/>
      <c r="F61" s="345">
        <v>399</v>
      </c>
      <c r="G61" s="345">
        <v>414</v>
      </c>
      <c r="H61" s="346">
        <v>442</v>
      </c>
    </row>
    <row r="62" spans="2:8" ht="45.75" customHeight="1" thickBot="1" x14ac:dyDescent="0.25">
      <c r="B62" s="122"/>
      <c r="C62" s="1191" t="s">
        <v>561</v>
      </c>
      <c r="D62" s="1192"/>
      <c r="E62" s="1193"/>
      <c r="F62" s="347">
        <v>327</v>
      </c>
      <c r="G62" s="347">
        <v>328</v>
      </c>
      <c r="H62" s="348">
        <v>329</v>
      </c>
    </row>
    <row r="63" spans="2:8" ht="52.5" customHeight="1" thickBot="1" x14ac:dyDescent="0.25">
      <c r="B63" s="123"/>
      <c r="C63" s="1194" t="s">
        <v>49</v>
      </c>
      <c r="D63" s="1194"/>
      <c r="E63" s="1195"/>
      <c r="F63" s="349">
        <v>9926</v>
      </c>
      <c r="G63" s="349">
        <v>11257</v>
      </c>
      <c r="H63" s="350">
        <v>12795</v>
      </c>
    </row>
    <row r="64" spans="2:8" ht="13.2" x14ac:dyDescent="0.2"/>
  </sheetData>
  <sheetProtection algorithmName="SHA-512" hashValue="Z4qfFc4aAm3r3sn9n6rlb5DVJo824Xrt6ITW0uhMXjTBlRPfpkY53mn+JLfsxFt/ffrRgdGO2t/NpW4Uy6BvGg==" saltValue="IQwXx7jnWLPLQaHE7qEe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175599</v>
      </c>
      <c r="E3" s="142"/>
      <c r="F3" s="143">
        <v>96248</v>
      </c>
      <c r="G3" s="144"/>
      <c r="H3" s="145"/>
    </row>
    <row r="4" spans="1:8" x14ac:dyDescent="0.2">
      <c r="A4" s="146"/>
      <c r="B4" s="147"/>
      <c r="C4" s="148"/>
      <c r="D4" s="149">
        <v>144390</v>
      </c>
      <c r="E4" s="150"/>
      <c r="F4" s="151">
        <v>55768</v>
      </c>
      <c r="G4" s="152"/>
      <c r="H4" s="153"/>
    </row>
    <row r="5" spans="1:8" x14ac:dyDescent="0.2">
      <c r="A5" s="134" t="s">
        <v>518</v>
      </c>
      <c r="B5" s="139"/>
      <c r="C5" s="140"/>
      <c r="D5" s="141">
        <v>65562</v>
      </c>
      <c r="E5" s="142"/>
      <c r="F5" s="143">
        <v>76413</v>
      </c>
      <c r="G5" s="144"/>
      <c r="H5" s="145"/>
    </row>
    <row r="6" spans="1:8" x14ac:dyDescent="0.2">
      <c r="A6" s="146"/>
      <c r="B6" s="147"/>
      <c r="C6" s="148"/>
      <c r="D6" s="149">
        <v>29394</v>
      </c>
      <c r="E6" s="150"/>
      <c r="F6" s="151">
        <v>39658</v>
      </c>
      <c r="G6" s="152"/>
      <c r="H6" s="153"/>
    </row>
    <row r="7" spans="1:8" x14ac:dyDescent="0.2">
      <c r="A7" s="134" t="s">
        <v>519</v>
      </c>
      <c r="B7" s="139"/>
      <c r="C7" s="140"/>
      <c r="D7" s="141">
        <v>27464</v>
      </c>
      <c r="E7" s="142"/>
      <c r="F7" s="143">
        <v>66481</v>
      </c>
      <c r="G7" s="144"/>
      <c r="H7" s="145"/>
    </row>
    <row r="8" spans="1:8" x14ac:dyDescent="0.2">
      <c r="A8" s="146"/>
      <c r="B8" s="147"/>
      <c r="C8" s="148"/>
      <c r="D8" s="149">
        <v>14405</v>
      </c>
      <c r="E8" s="150"/>
      <c r="F8" s="151">
        <v>36120</v>
      </c>
      <c r="G8" s="152"/>
      <c r="H8" s="153"/>
    </row>
    <row r="9" spans="1:8" x14ac:dyDescent="0.2">
      <c r="A9" s="134" t="s">
        <v>520</v>
      </c>
      <c r="B9" s="139"/>
      <c r="C9" s="140"/>
      <c r="D9" s="141">
        <v>98306</v>
      </c>
      <c r="E9" s="142"/>
      <c r="F9" s="143">
        <v>67825</v>
      </c>
      <c r="G9" s="144"/>
      <c r="H9" s="145"/>
    </row>
    <row r="10" spans="1:8" x14ac:dyDescent="0.2">
      <c r="A10" s="146"/>
      <c r="B10" s="147"/>
      <c r="C10" s="148"/>
      <c r="D10" s="149">
        <v>32876</v>
      </c>
      <c r="E10" s="150"/>
      <c r="F10" s="151">
        <v>39417</v>
      </c>
      <c r="G10" s="152"/>
      <c r="H10" s="153"/>
    </row>
    <row r="11" spans="1:8" x14ac:dyDescent="0.2">
      <c r="A11" s="134" t="s">
        <v>521</v>
      </c>
      <c r="B11" s="139"/>
      <c r="C11" s="140"/>
      <c r="D11" s="141">
        <v>54894</v>
      </c>
      <c r="E11" s="142"/>
      <c r="F11" s="143">
        <v>81158</v>
      </c>
      <c r="G11" s="144"/>
      <c r="H11" s="145"/>
    </row>
    <row r="12" spans="1:8" x14ac:dyDescent="0.2">
      <c r="A12" s="146"/>
      <c r="B12" s="147"/>
      <c r="C12" s="154"/>
      <c r="D12" s="149">
        <v>42745</v>
      </c>
      <c r="E12" s="150"/>
      <c r="F12" s="151">
        <v>45320</v>
      </c>
      <c r="G12" s="152"/>
      <c r="H12" s="153"/>
    </row>
    <row r="13" spans="1:8" x14ac:dyDescent="0.2">
      <c r="A13" s="134"/>
      <c r="B13" s="139"/>
      <c r="C13" s="140"/>
      <c r="D13" s="141">
        <v>84365</v>
      </c>
      <c r="E13" s="142"/>
      <c r="F13" s="143">
        <v>77625</v>
      </c>
      <c r="G13" s="155"/>
      <c r="H13" s="145"/>
    </row>
    <row r="14" spans="1:8" x14ac:dyDescent="0.2">
      <c r="A14" s="146"/>
      <c r="B14" s="147"/>
      <c r="C14" s="148"/>
      <c r="D14" s="149">
        <v>52762</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v>
      </c>
      <c r="C19" s="156">
        <f>ROUND(VALUE(SUBSTITUTE(実質収支比率等に係る経年分析!G$48,"▲","-")),2)</f>
        <v>7.57</v>
      </c>
      <c r="D19" s="156">
        <f>ROUND(VALUE(SUBSTITUTE(実質収支比率等に係る経年分析!H$48,"▲","-")),2)</f>
        <v>3.9</v>
      </c>
      <c r="E19" s="156">
        <f>ROUND(VALUE(SUBSTITUTE(実質収支比率等に係る経年分析!I$48,"▲","-")),2)</f>
        <v>0.01</v>
      </c>
      <c r="F19" s="156">
        <f>ROUND(VALUE(SUBSTITUTE(実質収支比率等に係る経年分析!J$48,"▲","-")),2)</f>
        <v>3.31</v>
      </c>
    </row>
    <row r="20" spans="1:11" x14ac:dyDescent="0.2">
      <c r="A20" s="156" t="s">
        <v>53</v>
      </c>
      <c r="B20" s="156">
        <f>ROUND(VALUE(SUBSTITUTE(実質収支比率等に係る経年分析!F$47,"▲","-")),2)</f>
        <v>47.11</v>
      </c>
      <c r="C20" s="156">
        <f>ROUND(VALUE(SUBSTITUTE(実質収支比率等に係る経年分析!G$47,"▲","-")),2)</f>
        <v>46.91</v>
      </c>
      <c r="D20" s="156">
        <f>ROUND(VALUE(SUBSTITUTE(実質収支比率等に係る経年分析!H$47,"▲","-")),2)</f>
        <v>51.75</v>
      </c>
      <c r="E20" s="156">
        <f>ROUND(VALUE(SUBSTITUTE(実質収支比率等に係る経年分析!I$47,"▲","-")),2)</f>
        <v>49.67</v>
      </c>
      <c r="F20" s="156">
        <f>ROUND(VALUE(SUBSTITUTE(実質収支比率等に係る経年分析!J$47,"▲","-")),2)</f>
        <v>45.92</v>
      </c>
    </row>
    <row r="21" spans="1:11" x14ac:dyDescent="0.2">
      <c r="A21" s="156" t="s">
        <v>54</v>
      </c>
      <c r="B21" s="156">
        <f>IF(ISNUMBER(VALUE(SUBSTITUTE(実質収支比率等に係る経年分析!F$49,"▲","-"))),ROUND(VALUE(SUBSTITUTE(実質収支比率等に係る経年分析!F$49,"▲","-")),2),NA())</f>
        <v>-5.01</v>
      </c>
      <c r="C21" s="156">
        <f>IF(ISNUMBER(VALUE(SUBSTITUTE(実質収支比率等に係る経年分析!G$49,"▲","-"))),ROUND(VALUE(SUBSTITUTE(実質収支比率等に係る経年分析!G$49,"▲","-")),2),NA())</f>
        <v>8.17</v>
      </c>
      <c r="D21" s="156">
        <f>IF(ISNUMBER(VALUE(SUBSTITUTE(実質収支比率等に係る経年分析!H$49,"▲","-"))),ROUND(VALUE(SUBSTITUTE(実質収支比率等に係る経年分析!H$49,"▲","-")),2),NA())</f>
        <v>-3.64</v>
      </c>
      <c r="E21" s="156">
        <f>IF(ISNUMBER(VALUE(SUBSTITUTE(実質収支比率等に係る経年分析!I$49,"▲","-"))),ROUND(VALUE(SUBSTITUTE(実質収支比率等に係る経年分析!I$49,"▲","-")),2),NA())</f>
        <v>-7.91</v>
      </c>
      <c r="F21" s="156">
        <f>IF(ISNUMBER(VALUE(SUBSTITUTE(実質収支比率等に係る経年分析!J$49,"▲","-"))),ROUND(VALUE(SUBSTITUTE(実質収支比率等に係る経年分析!J$49,"▲","-")),2),NA())</f>
        <v>1.52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0.56000000000000005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工業用地造成事業特別会計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v>
      </c>
    </row>
    <row r="36" spans="1:16" x14ac:dyDescent="0.2">
      <c r="A36" s="157" t="str">
        <f>IF(連結実質赤字比率に係る赤字・黒字の構成分析!C$34="",NA(),連結実質赤字比率に係る赤字・黒字の構成分析!C$34)</f>
        <v>後期高齢者医療特別会計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959</v>
      </c>
      <c r="E42" s="158"/>
      <c r="F42" s="158"/>
      <c r="G42" s="158">
        <f>'実質公債費比率（分子）の構造'!L$52</f>
        <v>940</v>
      </c>
      <c r="H42" s="158"/>
      <c r="I42" s="158"/>
      <c r="J42" s="158">
        <f>'実質公債費比率（分子）の構造'!M$52</f>
        <v>882</v>
      </c>
      <c r="K42" s="158"/>
      <c r="L42" s="158"/>
      <c r="M42" s="158">
        <f>'実質公債費比率（分子）の構造'!N$52</f>
        <v>843</v>
      </c>
      <c r="N42" s="158"/>
      <c r="O42" s="158"/>
      <c r="P42" s="158">
        <f>'実質公債費比率（分子）の構造'!O$52</f>
        <v>813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22</v>
      </c>
      <c r="C44" s="158"/>
      <c r="D44" s="158"/>
      <c r="E44" s="158">
        <f>'実質公債費比率（分子）の構造'!L$50</f>
        <v>16</v>
      </c>
      <c r="F44" s="158"/>
      <c r="G44" s="158"/>
      <c r="H44" s="158">
        <f>'実質公債費比率（分子）の構造'!M$50</f>
        <v>10</v>
      </c>
      <c r="I44" s="158"/>
      <c r="J44" s="158"/>
      <c r="K44" s="158">
        <f>'実質公債費比率（分子）の構造'!N$50</f>
        <v>30</v>
      </c>
      <c r="L44" s="158"/>
      <c r="M44" s="158"/>
      <c r="N44" s="158">
        <f>'実質公債費比率（分子）の構造'!O$50</f>
        <v>153</v>
      </c>
      <c r="O44" s="158"/>
      <c r="P44" s="158"/>
    </row>
    <row r="45" spans="1:16" x14ac:dyDescent="0.2">
      <c r="A45" s="158" t="s">
        <v>63</v>
      </c>
      <c r="B45" s="158">
        <f>'実質公債費比率（分子）の構造'!K$49</f>
        <v>49</v>
      </c>
      <c r="C45" s="158"/>
      <c r="D45" s="158"/>
      <c r="E45" s="158">
        <f>'実質公債費比率（分子）の構造'!L$49</f>
        <v>50</v>
      </c>
      <c r="F45" s="158"/>
      <c r="G45" s="158"/>
      <c r="H45" s="158">
        <f>'実質公債費比率（分子）の構造'!M$49</f>
        <v>44</v>
      </c>
      <c r="I45" s="158"/>
      <c r="J45" s="158"/>
      <c r="K45" s="158">
        <f>'実質公債費比率（分子）の構造'!N$49</f>
        <v>35</v>
      </c>
      <c r="L45" s="158"/>
      <c r="M45" s="158"/>
      <c r="N45" s="158">
        <f>'実質公債費比率（分子）の構造'!O$49</f>
        <v>32</v>
      </c>
      <c r="O45" s="158"/>
      <c r="P45" s="158"/>
    </row>
    <row r="46" spans="1:16" x14ac:dyDescent="0.2">
      <c r="A46" s="158" t="s">
        <v>64</v>
      </c>
      <c r="B46" s="158">
        <f>'実質公債費比率（分子）の構造'!K$48</f>
        <v>277</v>
      </c>
      <c r="C46" s="158"/>
      <c r="D46" s="158"/>
      <c r="E46" s="158">
        <f>'実質公債費比率（分子）の構造'!L$48</f>
        <v>295</v>
      </c>
      <c r="F46" s="158"/>
      <c r="G46" s="158"/>
      <c r="H46" s="158">
        <f>'実質公債費比率（分子）の構造'!M$48</f>
        <v>319</v>
      </c>
      <c r="I46" s="158"/>
      <c r="J46" s="158"/>
      <c r="K46" s="158">
        <f>'実質公債費比率（分子）の構造'!N$48</f>
        <v>270</v>
      </c>
      <c r="L46" s="158"/>
      <c r="M46" s="158"/>
      <c r="N46" s="158">
        <f>'実質公債費比率（分子）の構造'!O$48</f>
        <v>327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952</v>
      </c>
      <c r="C49" s="158"/>
      <c r="D49" s="158"/>
      <c r="E49" s="158">
        <f>'実質公債費比率（分子）の構造'!L$45</f>
        <v>947</v>
      </c>
      <c r="F49" s="158"/>
      <c r="G49" s="158"/>
      <c r="H49" s="158">
        <f>'実質公債費比率（分子）の構造'!M$45</f>
        <v>912</v>
      </c>
      <c r="I49" s="158"/>
      <c r="J49" s="158"/>
      <c r="K49" s="158">
        <f>'実質公債費比率（分子）の構造'!N$45</f>
        <v>879</v>
      </c>
      <c r="L49" s="158"/>
      <c r="M49" s="158"/>
      <c r="N49" s="158">
        <f>'実質公債費比率（分子）の構造'!O$45</f>
        <v>809</v>
      </c>
      <c r="O49" s="158"/>
      <c r="P49" s="158"/>
    </row>
    <row r="50" spans="1:16" x14ac:dyDescent="0.2">
      <c r="A50" s="158" t="s">
        <v>67</v>
      </c>
      <c r="B50" s="158" t="e">
        <f>NA()</f>
        <v>#N/A</v>
      </c>
      <c r="C50" s="158">
        <f>IF(ISNUMBER('実質公債費比率（分子）の構造'!K$53),'実質公債費比率（分子）の構造'!K$53,NA())</f>
        <v>341</v>
      </c>
      <c r="D50" s="158" t="e">
        <f>NA()</f>
        <v>#N/A</v>
      </c>
      <c r="E50" s="158" t="e">
        <f>NA()</f>
        <v>#N/A</v>
      </c>
      <c r="F50" s="158">
        <f>IF(ISNUMBER('実質公債費比率（分子）の構造'!L$53),'実質公債費比率（分子）の構造'!L$53,NA())</f>
        <v>368</v>
      </c>
      <c r="G50" s="158" t="e">
        <f>NA()</f>
        <v>#N/A</v>
      </c>
      <c r="H50" s="158" t="e">
        <f>NA()</f>
        <v>#N/A</v>
      </c>
      <c r="I50" s="158">
        <f>IF(ISNUMBER('実質公債費比率（分子）の構造'!M$53),'実質公債費比率（分子）の構造'!M$53,NA())</f>
        <v>403</v>
      </c>
      <c r="J50" s="158" t="e">
        <f>NA()</f>
        <v>#N/A</v>
      </c>
      <c r="K50" s="158" t="e">
        <f>NA()</f>
        <v>#N/A</v>
      </c>
      <c r="L50" s="158">
        <f>IF(ISNUMBER('実質公債費比率（分子）の構造'!N$53),'実質公債費比率（分子）の構造'!N$53,NA())</f>
        <v>371</v>
      </c>
      <c r="M50" s="158" t="e">
        <f>NA()</f>
        <v>#N/A</v>
      </c>
      <c r="N50" s="158" t="e">
        <f>NA()</f>
        <v>#N/A</v>
      </c>
      <c r="O50" s="158">
        <f>IF(ISNUMBER('実質公債費比率（分子）の構造'!O$53),'実質公債費比率（分子）の構造'!O$53,NA())</f>
        <v>508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8165</v>
      </c>
      <c r="E56" s="157"/>
      <c r="F56" s="157"/>
      <c r="G56" s="157">
        <f>'将来負担比率（分子）の構造'!J$52</f>
        <v>7795</v>
      </c>
      <c r="H56" s="157"/>
      <c r="I56" s="157"/>
      <c r="J56" s="157">
        <f>'将来負担比率（分子）の構造'!K$52</f>
        <v>7383</v>
      </c>
      <c r="K56" s="157"/>
      <c r="L56" s="157"/>
      <c r="M56" s="157">
        <f>'将来負担比率（分子）の構造'!L$52</f>
        <v>7160</v>
      </c>
      <c r="N56" s="157"/>
      <c r="O56" s="157"/>
      <c r="P56" s="157">
        <f>'将来負担比率（分子）の構造'!M$52</f>
        <v>6614</v>
      </c>
    </row>
    <row r="57" spans="1:16" x14ac:dyDescent="0.2">
      <c r="A57" s="157" t="s">
        <v>42</v>
      </c>
      <c r="B57" s="157"/>
      <c r="C57" s="157"/>
      <c r="D57" s="157">
        <f>'将来負担比率（分子）の構造'!I$51</f>
        <v>561</v>
      </c>
      <c r="E57" s="157"/>
      <c r="F57" s="157"/>
      <c r="G57" s="157">
        <f>'将来負担比率（分子）の構造'!J$51</f>
        <v>473</v>
      </c>
      <c r="H57" s="157"/>
      <c r="I57" s="157"/>
      <c r="J57" s="157">
        <f>'将来負担比率（分子）の構造'!K$51</f>
        <v>392</v>
      </c>
      <c r="K57" s="157"/>
      <c r="L57" s="157"/>
      <c r="M57" s="157">
        <f>'将来負担比率（分子）の構造'!L$51</f>
        <v>291</v>
      </c>
      <c r="N57" s="157"/>
      <c r="O57" s="157"/>
      <c r="P57" s="157">
        <f>'将来負担比率（分子）の構造'!M$51</f>
        <v>260</v>
      </c>
    </row>
    <row r="58" spans="1:16" x14ac:dyDescent="0.2">
      <c r="A58" s="157" t="s">
        <v>41</v>
      </c>
      <c r="B58" s="157"/>
      <c r="C58" s="157"/>
      <c r="D58" s="157">
        <f>'将来負担比率（分子）の構造'!I$50</f>
        <v>7079</v>
      </c>
      <c r="E58" s="157"/>
      <c r="F58" s="157"/>
      <c r="G58" s="157">
        <f>'将来負担比率（分子）の構造'!J$50</f>
        <v>7825</v>
      </c>
      <c r="H58" s="157"/>
      <c r="I58" s="157"/>
      <c r="J58" s="157">
        <f>'将来負担比率（分子）の構造'!K$50</f>
        <v>9040</v>
      </c>
      <c r="K58" s="157"/>
      <c r="L58" s="157"/>
      <c r="M58" s="157">
        <f>'将来負担比率（分子）の構造'!L$50</f>
        <v>10365</v>
      </c>
      <c r="N58" s="157"/>
      <c r="O58" s="157"/>
      <c r="P58" s="157">
        <f>'将来負担比率（分子）の構造'!M$50</f>
        <v>11833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475</v>
      </c>
      <c r="C62" s="157"/>
      <c r="D62" s="157"/>
      <c r="E62" s="157">
        <f>'将来負担比率（分子）の構造'!J$45</f>
        <v>431</v>
      </c>
      <c r="F62" s="157"/>
      <c r="G62" s="157"/>
      <c r="H62" s="157">
        <f>'将来負担比率（分子）の構造'!K$45</f>
        <v>437</v>
      </c>
      <c r="I62" s="157"/>
      <c r="J62" s="157"/>
      <c r="K62" s="157">
        <f>'将来負担比率（分子）の構造'!L$45</f>
        <v>435</v>
      </c>
      <c r="L62" s="157"/>
      <c r="M62" s="157"/>
      <c r="N62" s="157">
        <f>'将来負担比率（分子）の構造'!M$45</f>
        <v>502</v>
      </c>
      <c r="O62" s="157"/>
      <c r="P62" s="157"/>
    </row>
    <row r="63" spans="1:16" x14ac:dyDescent="0.2">
      <c r="A63" s="157" t="s">
        <v>34</v>
      </c>
      <c r="B63" s="157">
        <f>'将来負担比率（分子）の構造'!I$44</f>
        <v>280</v>
      </c>
      <c r="C63" s="157"/>
      <c r="D63" s="157"/>
      <c r="E63" s="157">
        <f>'将来負担比率（分子）の構造'!J$44</f>
        <v>246</v>
      </c>
      <c r="F63" s="157"/>
      <c r="G63" s="157"/>
      <c r="H63" s="157">
        <f>'将来負担比率（分子）の構造'!K$44</f>
        <v>206</v>
      </c>
      <c r="I63" s="157"/>
      <c r="J63" s="157"/>
      <c r="K63" s="157">
        <f>'将来負担比率（分子）の構造'!L$44</f>
        <v>231</v>
      </c>
      <c r="L63" s="157"/>
      <c r="M63" s="157"/>
      <c r="N63" s="157">
        <f>'将来負担比率（分子）の構造'!M$44</f>
        <v>276</v>
      </c>
      <c r="O63" s="157"/>
      <c r="P63" s="157"/>
    </row>
    <row r="64" spans="1:16" x14ac:dyDescent="0.2">
      <c r="A64" s="157" t="s">
        <v>33</v>
      </c>
      <c r="B64" s="157">
        <f>'将来負担比率（分子）の構造'!I$43</f>
        <v>2211</v>
      </c>
      <c r="C64" s="157"/>
      <c r="D64" s="157"/>
      <c r="E64" s="157">
        <f>'将来負担比率（分子）の構造'!J$43</f>
        <v>2097</v>
      </c>
      <c r="F64" s="157"/>
      <c r="G64" s="157"/>
      <c r="H64" s="157">
        <f>'将来負担比率（分子）の構造'!K$43</f>
        <v>1839</v>
      </c>
      <c r="I64" s="157"/>
      <c r="J64" s="157"/>
      <c r="K64" s="157">
        <f>'将来負担比率（分子）の構造'!L$43</f>
        <v>1619</v>
      </c>
      <c r="L64" s="157"/>
      <c r="M64" s="157"/>
      <c r="N64" s="157">
        <f>'将来負担比率（分子）の構造'!M$43</f>
        <v>1569</v>
      </c>
      <c r="O64" s="157"/>
      <c r="P64" s="157"/>
    </row>
    <row r="65" spans="1:16" x14ac:dyDescent="0.2">
      <c r="A65" s="157" t="s">
        <v>32</v>
      </c>
      <c r="B65" s="157">
        <f>'将来負担比率（分子）の構造'!I$42</f>
        <v>49</v>
      </c>
      <c r="C65" s="157"/>
      <c r="D65" s="157"/>
      <c r="E65" s="157">
        <f>'将来負担比率（分子）の構造'!J$42</f>
        <v>32</v>
      </c>
      <c r="F65" s="157"/>
      <c r="G65" s="157"/>
      <c r="H65" s="157">
        <f>'将来負担比率（分子）の構造'!K$42</f>
        <v>7</v>
      </c>
      <c r="I65" s="157"/>
      <c r="J65" s="157"/>
      <c r="K65" s="157">
        <f>'将来負担比率（分子）の構造'!L$42</f>
        <v>235</v>
      </c>
      <c r="L65" s="157"/>
      <c r="M65" s="157"/>
      <c r="N65" s="157">
        <f>'将来負担比率（分子）の構造'!M$42</f>
        <v>189</v>
      </c>
      <c r="O65" s="157"/>
      <c r="P65" s="157"/>
    </row>
    <row r="66" spans="1:16" x14ac:dyDescent="0.2">
      <c r="A66" s="157" t="s">
        <v>31</v>
      </c>
      <c r="B66" s="157">
        <f>'将来負担比率（分子）の構造'!I$41</f>
        <v>8769</v>
      </c>
      <c r="C66" s="157"/>
      <c r="D66" s="157"/>
      <c r="E66" s="157">
        <f>'将来負担比率（分子）の構造'!J$41</f>
        <v>8399</v>
      </c>
      <c r="F66" s="157"/>
      <c r="G66" s="157"/>
      <c r="H66" s="157">
        <f>'将来負担比率（分子）の構造'!K$41</f>
        <v>7712</v>
      </c>
      <c r="I66" s="157"/>
      <c r="J66" s="157"/>
      <c r="K66" s="157">
        <f>'将来負担比率（分子）の構造'!L$41</f>
        <v>7041</v>
      </c>
      <c r="L66" s="157"/>
      <c r="M66" s="157"/>
      <c r="N66" s="157">
        <f>'将来負担比率（分子）の構造'!M$41</f>
        <v>6565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2605</v>
      </c>
      <c r="C72" s="161">
        <f>基金残高に係る経年分析!G55</f>
        <v>2502</v>
      </c>
      <c r="D72" s="161">
        <f>基金残高に係る経年分析!H55</f>
        <v>2408</v>
      </c>
    </row>
    <row r="73" spans="1:16" x14ac:dyDescent="0.2">
      <c r="A73" s="160" t="s">
        <v>74</v>
      </c>
      <c r="B73" s="161">
        <f>基金残高に係る経年分析!F56</f>
        <v>1133</v>
      </c>
      <c r="C73" s="161">
        <f>基金残高に係る経年分析!G56</f>
        <v>1136</v>
      </c>
      <c r="D73" s="161">
        <f>基金残高に係る経年分析!H56</f>
        <v>1139</v>
      </c>
    </row>
    <row r="74" spans="1:16" x14ac:dyDescent="0.2">
      <c r="A74" s="160" t="s">
        <v>75</v>
      </c>
      <c r="B74" s="161">
        <f>基金残高に係る経年分析!F57</f>
        <v>6188</v>
      </c>
      <c r="C74" s="161">
        <f>基金残高に係る経年分析!G57</f>
        <v>7619</v>
      </c>
      <c r="D74" s="161">
        <f>基金残高に係る経年分析!H57</f>
        <v>9248</v>
      </c>
    </row>
  </sheetData>
  <sheetProtection algorithmName="SHA-512" hashValue="Yt9TyNc9AqrmG/xVYAjXN6fqDN/qPc8bQb8CqJPX5JpbAE9lz5dCfYNTi05nNf5j8J00AoxanF2YmAGCxMElKw==" saltValue="nu8JbKEMM/XcexQiYIWK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2371740</v>
      </c>
      <c r="S5" s="664"/>
      <c r="T5" s="664"/>
      <c r="U5" s="664"/>
      <c r="V5" s="664"/>
      <c r="W5" s="664"/>
      <c r="X5" s="664"/>
      <c r="Y5" s="689"/>
      <c r="Z5" s="702">
        <v>17.2</v>
      </c>
      <c r="AA5" s="702"/>
      <c r="AB5" s="702"/>
      <c r="AC5" s="702"/>
      <c r="AD5" s="703">
        <v>2371740</v>
      </c>
      <c r="AE5" s="703"/>
      <c r="AF5" s="703"/>
      <c r="AG5" s="703"/>
      <c r="AH5" s="703"/>
      <c r="AI5" s="703"/>
      <c r="AJ5" s="703"/>
      <c r="AK5" s="703"/>
      <c r="AL5" s="690">
        <v>44.4</v>
      </c>
      <c r="AM5" s="672"/>
      <c r="AN5" s="672"/>
      <c r="AO5" s="691"/>
      <c r="AP5" s="666" t="s">
        <v>216</v>
      </c>
      <c r="AQ5" s="667"/>
      <c r="AR5" s="667"/>
      <c r="AS5" s="667"/>
      <c r="AT5" s="667"/>
      <c r="AU5" s="667"/>
      <c r="AV5" s="667"/>
      <c r="AW5" s="667"/>
      <c r="AX5" s="667"/>
      <c r="AY5" s="667"/>
      <c r="AZ5" s="667"/>
      <c r="BA5" s="667"/>
      <c r="BB5" s="667"/>
      <c r="BC5" s="667"/>
      <c r="BD5" s="667"/>
      <c r="BE5" s="667"/>
      <c r="BF5" s="668"/>
      <c r="BG5" s="608">
        <v>2359359</v>
      </c>
      <c r="BH5" s="609"/>
      <c r="BI5" s="609"/>
      <c r="BJ5" s="609"/>
      <c r="BK5" s="609"/>
      <c r="BL5" s="609"/>
      <c r="BM5" s="609"/>
      <c r="BN5" s="610"/>
      <c r="BO5" s="646">
        <v>99.5</v>
      </c>
      <c r="BP5" s="646"/>
      <c r="BQ5" s="646"/>
      <c r="BR5" s="646"/>
      <c r="BS5" s="647" t="s">
        <v>121</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59743</v>
      </c>
      <c r="S6" s="609"/>
      <c r="T6" s="609"/>
      <c r="U6" s="609"/>
      <c r="V6" s="609"/>
      <c r="W6" s="609"/>
      <c r="X6" s="609"/>
      <c r="Y6" s="610"/>
      <c r="Z6" s="646">
        <v>0.4</v>
      </c>
      <c r="AA6" s="646"/>
      <c r="AB6" s="646"/>
      <c r="AC6" s="646"/>
      <c r="AD6" s="647">
        <v>59743</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2359359</v>
      </c>
      <c r="BH6" s="609"/>
      <c r="BI6" s="609"/>
      <c r="BJ6" s="609"/>
      <c r="BK6" s="609"/>
      <c r="BL6" s="609"/>
      <c r="BM6" s="609"/>
      <c r="BN6" s="610"/>
      <c r="BO6" s="646">
        <v>99.5</v>
      </c>
      <c r="BP6" s="646"/>
      <c r="BQ6" s="646"/>
      <c r="BR6" s="646"/>
      <c r="BS6" s="647" t="s">
        <v>121</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82764</v>
      </c>
      <c r="CS6" s="609"/>
      <c r="CT6" s="609"/>
      <c r="CU6" s="609"/>
      <c r="CV6" s="609"/>
      <c r="CW6" s="609"/>
      <c r="CX6" s="609"/>
      <c r="CY6" s="610"/>
      <c r="CZ6" s="690">
        <v>0.6</v>
      </c>
      <c r="DA6" s="672"/>
      <c r="DB6" s="672"/>
      <c r="DC6" s="692"/>
      <c r="DD6" s="614" t="s">
        <v>121</v>
      </c>
      <c r="DE6" s="609"/>
      <c r="DF6" s="609"/>
      <c r="DG6" s="609"/>
      <c r="DH6" s="609"/>
      <c r="DI6" s="609"/>
      <c r="DJ6" s="609"/>
      <c r="DK6" s="609"/>
      <c r="DL6" s="609"/>
      <c r="DM6" s="609"/>
      <c r="DN6" s="609"/>
      <c r="DO6" s="609"/>
      <c r="DP6" s="610"/>
      <c r="DQ6" s="614">
        <v>82764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789</v>
      </c>
      <c r="S7" s="609"/>
      <c r="T7" s="609"/>
      <c r="U7" s="609"/>
      <c r="V7" s="609"/>
      <c r="W7" s="609"/>
      <c r="X7" s="609"/>
      <c r="Y7" s="610"/>
      <c r="Z7" s="646">
        <v>0</v>
      </c>
      <c r="AA7" s="646"/>
      <c r="AB7" s="646"/>
      <c r="AC7" s="646"/>
      <c r="AD7" s="647">
        <v>789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994275</v>
      </c>
      <c r="BH7" s="609"/>
      <c r="BI7" s="609"/>
      <c r="BJ7" s="609"/>
      <c r="BK7" s="609"/>
      <c r="BL7" s="609"/>
      <c r="BM7" s="609"/>
      <c r="BN7" s="610"/>
      <c r="BO7" s="646">
        <v>41.9</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5682621</v>
      </c>
      <c r="CS7" s="609"/>
      <c r="CT7" s="609"/>
      <c r="CU7" s="609"/>
      <c r="CV7" s="609"/>
      <c r="CW7" s="609"/>
      <c r="CX7" s="609"/>
      <c r="CY7" s="610"/>
      <c r="CZ7" s="646">
        <v>42.1</v>
      </c>
      <c r="DA7" s="646"/>
      <c r="DB7" s="646"/>
      <c r="DC7" s="646"/>
      <c r="DD7" s="614">
        <v>270742</v>
      </c>
      <c r="DE7" s="609"/>
      <c r="DF7" s="609"/>
      <c r="DG7" s="609"/>
      <c r="DH7" s="609"/>
      <c r="DI7" s="609"/>
      <c r="DJ7" s="609"/>
      <c r="DK7" s="609"/>
      <c r="DL7" s="609"/>
      <c r="DM7" s="609"/>
      <c r="DN7" s="609"/>
      <c r="DO7" s="609"/>
      <c r="DP7" s="610"/>
      <c r="DQ7" s="614">
        <v>949607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12121</v>
      </c>
      <c r="S8" s="609"/>
      <c r="T8" s="609"/>
      <c r="U8" s="609"/>
      <c r="V8" s="609"/>
      <c r="W8" s="609"/>
      <c r="X8" s="609"/>
      <c r="Y8" s="610"/>
      <c r="Z8" s="646">
        <v>0.1</v>
      </c>
      <c r="AA8" s="646"/>
      <c r="AB8" s="646"/>
      <c r="AC8" s="646"/>
      <c r="AD8" s="647">
        <v>12121</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26545</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2979737</v>
      </c>
      <c r="CS8" s="609"/>
      <c r="CT8" s="609"/>
      <c r="CU8" s="609"/>
      <c r="CV8" s="609"/>
      <c r="CW8" s="609"/>
      <c r="CX8" s="609"/>
      <c r="CY8" s="610"/>
      <c r="CZ8" s="646">
        <v>22.1</v>
      </c>
      <c r="DA8" s="646"/>
      <c r="DB8" s="646"/>
      <c r="DC8" s="646"/>
      <c r="DD8" s="614">
        <v>10412</v>
      </c>
      <c r="DE8" s="609"/>
      <c r="DF8" s="609"/>
      <c r="DG8" s="609"/>
      <c r="DH8" s="609"/>
      <c r="DI8" s="609"/>
      <c r="DJ8" s="609"/>
      <c r="DK8" s="609"/>
      <c r="DL8" s="609"/>
      <c r="DM8" s="609"/>
      <c r="DN8" s="609"/>
      <c r="DO8" s="609"/>
      <c r="DP8" s="610"/>
      <c r="DQ8" s="614">
        <v>1474599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14959</v>
      </c>
      <c r="S9" s="609"/>
      <c r="T9" s="609"/>
      <c r="U9" s="609"/>
      <c r="V9" s="609"/>
      <c r="W9" s="609"/>
      <c r="X9" s="609"/>
      <c r="Y9" s="610"/>
      <c r="Z9" s="646">
        <v>0.1</v>
      </c>
      <c r="AA9" s="646"/>
      <c r="AB9" s="646"/>
      <c r="AC9" s="646"/>
      <c r="AD9" s="647">
        <v>14959</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725706</v>
      </c>
      <c r="BH9" s="609"/>
      <c r="BI9" s="609"/>
      <c r="BJ9" s="609"/>
      <c r="BK9" s="609"/>
      <c r="BL9" s="609"/>
      <c r="BM9" s="609"/>
      <c r="BN9" s="610"/>
      <c r="BO9" s="646">
        <v>30.6</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738852</v>
      </c>
      <c r="CS9" s="609"/>
      <c r="CT9" s="609"/>
      <c r="CU9" s="609"/>
      <c r="CV9" s="609"/>
      <c r="CW9" s="609"/>
      <c r="CX9" s="609"/>
      <c r="CY9" s="610"/>
      <c r="CZ9" s="646">
        <v>5.5</v>
      </c>
      <c r="DA9" s="646"/>
      <c r="DB9" s="646"/>
      <c r="DC9" s="646"/>
      <c r="DD9" s="614">
        <v>87994</v>
      </c>
      <c r="DE9" s="609"/>
      <c r="DF9" s="609"/>
      <c r="DG9" s="609"/>
      <c r="DH9" s="609"/>
      <c r="DI9" s="609"/>
      <c r="DJ9" s="609"/>
      <c r="DK9" s="609"/>
      <c r="DL9" s="609"/>
      <c r="DM9" s="609"/>
      <c r="DN9" s="609"/>
      <c r="DO9" s="609"/>
      <c r="DP9" s="610"/>
      <c r="DQ9" s="614">
        <v>511029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69526</v>
      </c>
      <c r="BH10" s="609"/>
      <c r="BI10" s="609"/>
      <c r="BJ10" s="609"/>
      <c r="BK10" s="609"/>
      <c r="BL10" s="609"/>
      <c r="BM10" s="609"/>
      <c r="BN10" s="610"/>
      <c r="BO10" s="646">
        <v>2.9</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10056</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56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452625</v>
      </c>
      <c r="S11" s="609"/>
      <c r="T11" s="609"/>
      <c r="U11" s="609"/>
      <c r="V11" s="609"/>
      <c r="W11" s="609"/>
      <c r="X11" s="609"/>
      <c r="Y11" s="610"/>
      <c r="Z11" s="611">
        <v>3.3</v>
      </c>
      <c r="AA11" s="612"/>
      <c r="AB11" s="612"/>
      <c r="AC11" s="613"/>
      <c r="AD11" s="614">
        <v>452625</v>
      </c>
      <c r="AE11" s="609"/>
      <c r="AF11" s="609"/>
      <c r="AG11" s="609"/>
      <c r="AH11" s="609"/>
      <c r="AI11" s="609"/>
      <c r="AJ11" s="609"/>
      <c r="AK11" s="610"/>
      <c r="AL11" s="611">
        <v>8.5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172498</v>
      </c>
      <c r="BH11" s="609"/>
      <c r="BI11" s="609"/>
      <c r="BJ11" s="609"/>
      <c r="BK11" s="609"/>
      <c r="BL11" s="609"/>
      <c r="BM11" s="609"/>
      <c r="BN11" s="610"/>
      <c r="BO11" s="646">
        <v>7.3</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362722</v>
      </c>
      <c r="CS11" s="609"/>
      <c r="CT11" s="609"/>
      <c r="CU11" s="609"/>
      <c r="CV11" s="609"/>
      <c r="CW11" s="609"/>
      <c r="CX11" s="609"/>
      <c r="CY11" s="610"/>
      <c r="CZ11" s="646">
        <v>2.7</v>
      </c>
      <c r="DA11" s="646"/>
      <c r="DB11" s="646"/>
      <c r="DC11" s="646"/>
      <c r="DD11" s="614">
        <v>121022</v>
      </c>
      <c r="DE11" s="609"/>
      <c r="DF11" s="609"/>
      <c r="DG11" s="609"/>
      <c r="DH11" s="609"/>
      <c r="DI11" s="609"/>
      <c r="DJ11" s="609"/>
      <c r="DK11" s="609"/>
      <c r="DL11" s="609"/>
      <c r="DM11" s="609"/>
      <c r="DN11" s="609"/>
      <c r="DO11" s="609"/>
      <c r="DP11" s="610"/>
      <c r="DQ11" s="614">
        <v>190291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1153898</v>
      </c>
      <c r="BH12" s="609"/>
      <c r="BI12" s="609"/>
      <c r="BJ12" s="609"/>
      <c r="BK12" s="609"/>
      <c r="BL12" s="609"/>
      <c r="BM12" s="609"/>
      <c r="BN12" s="610"/>
      <c r="BO12" s="646">
        <v>48.7</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221499</v>
      </c>
      <c r="CS12" s="609"/>
      <c r="CT12" s="609"/>
      <c r="CU12" s="609"/>
      <c r="CV12" s="609"/>
      <c r="CW12" s="609"/>
      <c r="CX12" s="609"/>
      <c r="CY12" s="610"/>
      <c r="CZ12" s="646">
        <v>1.6</v>
      </c>
      <c r="DA12" s="646"/>
      <c r="DB12" s="646"/>
      <c r="DC12" s="646"/>
      <c r="DD12" s="614">
        <v>25532</v>
      </c>
      <c r="DE12" s="609"/>
      <c r="DF12" s="609"/>
      <c r="DG12" s="609"/>
      <c r="DH12" s="609"/>
      <c r="DI12" s="609"/>
      <c r="DJ12" s="609"/>
      <c r="DK12" s="609"/>
      <c r="DL12" s="609"/>
      <c r="DM12" s="609"/>
      <c r="DN12" s="609"/>
      <c r="DO12" s="609"/>
      <c r="DP12" s="610"/>
      <c r="DQ12" s="614">
        <v>172385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1116484</v>
      </c>
      <c r="BH13" s="609"/>
      <c r="BI13" s="609"/>
      <c r="BJ13" s="609"/>
      <c r="BK13" s="609"/>
      <c r="BL13" s="609"/>
      <c r="BM13" s="609"/>
      <c r="BN13" s="610"/>
      <c r="BO13" s="646">
        <v>47.1</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930000</v>
      </c>
      <c r="CS13" s="609"/>
      <c r="CT13" s="609"/>
      <c r="CU13" s="609"/>
      <c r="CV13" s="609"/>
      <c r="CW13" s="609"/>
      <c r="CX13" s="609"/>
      <c r="CY13" s="610"/>
      <c r="CZ13" s="646">
        <v>6.9</v>
      </c>
      <c r="DA13" s="646"/>
      <c r="DB13" s="646"/>
      <c r="DC13" s="646"/>
      <c r="DD13" s="614">
        <v>289201</v>
      </c>
      <c r="DE13" s="609"/>
      <c r="DF13" s="609"/>
      <c r="DG13" s="609"/>
      <c r="DH13" s="609"/>
      <c r="DI13" s="609"/>
      <c r="DJ13" s="609"/>
      <c r="DK13" s="609"/>
      <c r="DL13" s="609"/>
      <c r="DM13" s="609"/>
      <c r="DN13" s="609"/>
      <c r="DO13" s="609"/>
      <c r="DP13" s="610"/>
      <c r="DQ13" s="614">
        <v>644793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67524</v>
      </c>
      <c r="BH14" s="609"/>
      <c r="BI14" s="609"/>
      <c r="BJ14" s="609"/>
      <c r="BK14" s="609"/>
      <c r="BL14" s="609"/>
      <c r="BM14" s="609"/>
      <c r="BN14" s="610"/>
      <c r="BO14" s="646">
        <v>2.8</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346417</v>
      </c>
      <c r="CS14" s="609"/>
      <c r="CT14" s="609"/>
      <c r="CU14" s="609"/>
      <c r="CV14" s="609"/>
      <c r="CW14" s="609"/>
      <c r="CX14" s="609"/>
      <c r="CY14" s="610"/>
      <c r="CZ14" s="646">
        <v>2.6</v>
      </c>
      <c r="DA14" s="646"/>
      <c r="DB14" s="646"/>
      <c r="DC14" s="646"/>
      <c r="DD14" s="614">
        <v>2777</v>
      </c>
      <c r="DE14" s="609"/>
      <c r="DF14" s="609"/>
      <c r="DG14" s="609"/>
      <c r="DH14" s="609"/>
      <c r="DI14" s="609"/>
      <c r="DJ14" s="609"/>
      <c r="DK14" s="609"/>
      <c r="DL14" s="609"/>
      <c r="DM14" s="609"/>
      <c r="DN14" s="609"/>
      <c r="DO14" s="609"/>
      <c r="DP14" s="610"/>
      <c r="DQ14" s="614">
        <v>332682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5505</v>
      </c>
      <c r="S15" s="609"/>
      <c r="T15" s="609"/>
      <c r="U15" s="609"/>
      <c r="V15" s="609"/>
      <c r="W15" s="609"/>
      <c r="X15" s="609"/>
      <c r="Y15" s="610"/>
      <c r="Z15" s="646">
        <v>0</v>
      </c>
      <c r="AA15" s="646"/>
      <c r="AB15" s="646"/>
      <c r="AC15" s="646"/>
      <c r="AD15" s="647">
        <v>5505</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143662</v>
      </c>
      <c r="BH15" s="609"/>
      <c r="BI15" s="609"/>
      <c r="BJ15" s="609"/>
      <c r="BK15" s="609"/>
      <c r="BL15" s="609"/>
      <c r="BM15" s="609"/>
      <c r="BN15" s="610"/>
      <c r="BO15" s="646">
        <v>6.1</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1324867</v>
      </c>
      <c r="CS15" s="609"/>
      <c r="CT15" s="609"/>
      <c r="CU15" s="609"/>
      <c r="CV15" s="609"/>
      <c r="CW15" s="609"/>
      <c r="CX15" s="609"/>
      <c r="CY15" s="610"/>
      <c r="CZ15" s="646">
        <v>9.8000000000000007</v>
      </c>
      <c r="DA15" s="646"/>
      <c r="DB15" s="646"/>
      <c r="DC15" s="646"/>
      <c r="DD15" s="614">
        <v>79518</v>
      </c>
      <c r="DE15" s="609"/>
      <c r="DF15" s="609"/>
      <c r="DG15" s="609"/>
      <c r="DH15" s="609"/>
      <c r="DI15" s="609"/>
      <c r="DJ15" s="609"/>
      <c r="DK15" s="609"/>
      <c r="DL15" s="609"/>
      <c r="DM15" s="609"/>
      <c r="DN15" s="609"/>
      <c r="DO15" s="609"/>
      <c r="DP15" s="610"/>
      <c r="DQ15" s="614">
        <v>779274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46912</v>
      </c>
      <c r="S16" s="609"/>
      <c r="T16" s="609"/>
      <c r="U16" s="609"/>
      <c r="V16" s="609"/>
      <c r="W16" s="609"/>
      <c r="X16" s="609"/>
      <c r="Y16" s="610"/>
      <c r="Z16" s="646">
        <v>0.3</v>
      </c>
      <c r="AA16" s="646"/>
      <c r="AB16" s="646"/>
      <c r="AC16" s="646"/>
      <c r="AD16" s="647">
        <v>46912</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321</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321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97765</v>
      </c>
      <c r="S17" s="609"/>
      <c r="T17" s="609"/>
      <c r="U17" s="609"/>
      <c r="V17" s="609"/>
      <c r="W17" s="609"/>
      <c r="X17" s="609"/>
      <c r="Y17" s="610"/>
      <c r="Z17" s="646">
        <v>0.7</v>
      </c>
      <c r="AA17" s="646"/>
      <c r="AB17" s="646"/>
      <c r="AC17" s="646"/>
      <c r="AD17" s="647">
        <v>97765</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808512</v>
      </c>
      <c r="CS17" s="609"/>
      <c r="CT17" s="609"/>
      <c r="CU17" s="609"/>
      <c r="CV17" s="609"/>
      <c r="CW17" s="609"/>
      <c r="CX17" s="609"/>
      <c r="CY17" s="610"/>
      <c r="CZ17" s="646">
        <v>6</v>
      </c>
      <c r="DA17" s="646"/>
      <c r="DB17" s="646"/>
      <c r="DC17" s="646"/>
      <c r="DD17" s="614" t="s">
        <v>121</v>
      </c>
      <c r="DE17" s="609"/>
      <c r="DF17" s="609"/>
      <c r="DG17" s="609"/>
      <c r="DH17" s="609"/>
      <c r="DI17" s="609"/>
      <c r="DJ17" s="609"/>
      <c r="DK17" s="609"/>
      <c r="DL17" s="609"/>
      <c r="DM17" s="609"/>
      <c r="DN17" s="609"/>
      <c r="DO17" s="609"/>
      <c r="DP17" s="610"/>
      <c r="DQ17" s="614">
        <v>742412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21674</v>
      </c>
      <c r="S18" s="609"/>
      <c r="T18" s="609"/>
      <c r="U18" s="609"/>
      <c r="V18" s="609"/>
      <c r="W18" s="609"/>
      <c r="X18" s="609"/>
      <c r="Y18" s="610"/>
      <c r="Z18" s="646">
        <v>0.2</v>
      </c>
      <c r="AA18" s="646"/>
      <c r="AB18" s="646"/>
      <c r="AC18" s="646"/>
      <c r="AD18" s="647">
        <v>21674</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75702</v>
      </c>
      <c r="S19" s="609"/>
      <c r="T19" s="609"/>
      <c r="U19" s="609"/>
      <c r="V19" s="609"/>
      <c r="W19" s="609"/>
      <c r="X19" s="609"/>
      <c r="Y19" s="610"/>
      <c r="Z19" s="646">
        <v>0.6</v>
      </c>
      <c r="AA19" s="646"/>
      <c r="AB19" s="646"/>
      <c r="AC19" s="646"/>
      <c r="AD19" s="647">
        <v>75702</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12381</v>
      </c>
      <c r="BH19" s="609"/>
      <c r="BI19" s="609"/>
      <c r="BJ19" s="609"/>
      <c r="BK19" s="609"/>
      <c r="BL19" s="609"/>
      <c r="BM19" s="609"/>
      <c r="BN19" s="610"/>
      <c r="BO19" s="646">
        <v>0.5</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389</v>
      </c>
      <c r="S20" s="609"/>
      <c r="T20" s="609"/>
      <c r="U20" s="609"/>
      <c r="V20" s="609"/>
      <c r="W20" s="609"/>
      <c r="X20" s="609"/>
      <c r="Y20" s="610"/>
      <c r="Z20" s="646">
        <v>0</v>
      </c>
      <c r="AA20" s="646"/>
      <c r="AB20" s="646"/>
      <c r="AC20" s="646"/>
      <c r="AD20" s="647">
        <v>389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12381</v>
      </c>
      <c r="BH20" s="609"/>
      <c r="BI20" s="609"/>
      <c r="BJ20" s="609"/>
      <c r="BK20" s="609"/>
      <c r="BL20" s="609"/>
      <c r="BM20" s="609"/>
      <c r="BN20" s="610"/>
      <c r="BO20" s="646">
        <v>0.5</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13488368</v>
      </c>
      <c r="CS20" s="609"/>
      <c r="CT20" s="609"/>
      <c r="CU20" s="609"/>
      <c r="CV20" s="609"/>
      <c r="CW20" s="609"/>
      <c r="CX20" s="609"/>
      <c r="CY20" s="610"/>
      <c r="CZ20" s="646">
        <v>100</v>
      </c>
      <c r="DA20" s="646"/>
      <c r="DB20" s="646"/>
      <c r="DC20" s="646"/>
      <c r="DD20" s="614">
        <v>887198</v>
      </c>
      <c r="DE20" s="609"/>
      <c r="DF20" s="609"/>
      <c r="DG20" s="609"/>
      <c r="DH20" s="609"/>
      <c r="DI20" s="609"/>
      <c r="DJ20" s="609"/>
      <c r="DK20" s="609"/>
      <c r="DL20" s="609"/>
      <c r="DM20" s="609"/>
      <c r="DN20" s="609"/>
      <c r="DO20" s="609"/>
      <c r="DP20" s="610"/>
      <c r="DQ20" s="614">
        <v>5880213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2372823</v>
      </c>
      <c r="S21" s="609"/>
      <c r="T21" s="609"/>
      <c r="U21" s="609"/>
      <c r="V21" s="609"/>
      <c r="W21" s="609"/>
      <c r="X21" s="609"/>
      <c r="Y21" s="610"/>
      <c r="Z21" s="646">
        <v>17.2</v>
      </c>
      <c r="AA21" s="646"/>
      <c r="AB21" s="646"/>
      <c r="AC21" s="646"/>
      <c r="AD21" s="647">
        <v>2167535</v>
      </c>
      <c r="AE21" s="647"/>
      <c r="AF21" s="647"/>
      <c r="AG21" s="647"/>
      <c r="AH21" s="647"/>
      <c r="AI21" s="647"/>
      <c r="AJ21" s="647"/>
      <c r="AK21" s="647"/>
      <c r="AL21" s="611">
        <v>40.5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12381</v>
      </c>
      <c r="BH21" s="609"/>
      <c r="BI21" s="609"/>
      <c r="BJ21" s="609"/>
      <c r="BK21" s="609"/>
      <c r="BL21" s="609"/>
      <c r="BM21" s="609"/>
      <c r="BN21" s="610"/>
      <c r="BO21" s="646">
        <v>0.5</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2167535</v>
      </c>
      <c r="S22" s="609"/>
      <c r="T22" s="609"/>
      <c r="U22" s="609"/>
      <c r="V22" s="609"/>
      <c r="W22" s="609"/>
      <c r="X22" s="609"/>
      <c r="Y22" s="610"/>
      <c r="Z22" s="646">
        <v>15.7</v>
      </c>
      <c r="AA22" s="646"/>
      <c r="AB22" s="646"/>
      <c r="AC22" s="646"/>
      <c r="AD22" s="647">
        <v>2167535</v>
      </c>
      <c r="AE22" s="647"/>
      <c r="AF22" s="647"/>
      <c r="AG22" s="647"/>
      <c r="AH22" s="647"/>
      <c r="AI22" s="647"/>
      <c r="AJ22" s="647"/>
      <c r="AK22" s="647"/>
      <c r="AL22" s="611">
        <v>40.5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205288</v>
      </c>
      <c r="S23" s="609"/>
      <c r="T23" s="609"/>
      <c r="U23" s="609"/>
      <c r="V23" s="609"/>
      <c r="W23" s="609"/>
      <c r="X23" s="609"/>
      <c r="Y23" s="610"/>
      <c r="Z23" s="646">
        <v>1.5</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4385823</v>
      </c>
      <c r="CS24" s="664"/>
      <c r="CT24" s="664"/>
      <c r="CU24" s="664"/>
      <c r="CV24" s="664"/>
      <c r="CW24" s="664"/>
      <c r="CX24" s="664"/>
      <c r="CY24" s="689"/>
      <c r="CZ24" s="690">
        <v>32.5</v>
      </c>
      <c r="DA24" s="672"/>
      <c r="DB24" s="672"/>
      <c r="DC24" s="692"/>
      <c r="DD24" s="688">
        <v>2707154</v>
      </c>
      <c r="DE24" s="664"/>
      <c r="DF24" s="664"/>
      <c r="DG24" s="664"/>
      <c r="DH24" s="664"/>
      <c r="DI24" s="664"/>
      <c r="DJ24" s="664"/>
      <c r="DK24" s="689"/>
      <c r="DL24" s="688">
        <v>2488679</v>
      </c>
      <c r="DM24" s="664"/>
      <c r="DN24" s="664"/>
      <c r="DO24" s="664"/>
      <c r="DP24" s="664"/>
      <c r="DQ24" s="664"/>
      <c r="DR24" s="664"/>
      <c r="DS24" s="664"/>
      <c r="DT24" s="664"/>
      <c r="DU24" s="664"/>
      <c r="DV24" s="689"/>
      <c r="DW24" s="690">
        <v>46.5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5434982</v>
      </c>
      <c r="S25" s="609"/>
      <c r="T25" s="609"/>
      <c r="U25" s="609"/>
      <c r="V25" s="609"/>
      <c r="W25" s="609"/>
      <c r="X25" s="609"/>
      <c r="Y25" s="610"/>
      <c r="Z25" s="646">
        <v>39.5</v>
      </c>
      <c r="AA25" s="646"/>
      <c r="AB25" s="646"/>
      <c r="AC25" s="646"/>
      <c r="AD25" s="647">
        <v>5229694</v>
      </c>
      <c r="AE25" s="647"/>
      <c r="AF25" s="647"/>
      <c r="AG25" s="647"/>
      <c r="AH25" s="647"/>
      <c r="AI25" s="647"/>
      <c r="AJ25" s="647"/>
      <c r="AK25" s="647"/>
      <c r="AL25" s="611">
        <v>97.8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1436670</v>
      </c>
      <c r="CS25" s="621"/>
      <c r="CT25" s="621"/>
      <c r="CU25" s="621"/>
      <c r="CV25" s="621"/>
      <c r="CW25" s="621"/>
      <c r="CX25" s="621"/>
      <c r="CY25" s="622"/>
      <c r="CZ25" s="611">
        <v>10.7</v>
      </c>
      <c r="DA25" s="623"/>
      <c r="DB25" s="623"/>
      <c r="DC25" s="624"/>
      <c r="DD25" s="614">
        <v>1282683</v>
      </c>
      <c r="DE25" s="621"/>
      <c r="DF25" s="621"/>
      <c r="DG25" s="621"/>
      <c r="DH25" s="621"/>
      <c r="DI25" s="621"/>
      <c r="DJ25" s="621"/>
      <c r="DK25" s="622"/>
      <c r="DL25" s="614">
        <v>1274345</v>
      </c>
      <c r="DM25" s="621"/>
      <c r="DN25" s="621"/>
      <c r="DO25" s="621"/>
      <c r="DP25" s="621"/>
      <c r="DQ25" s="621"/>
      <c r="DR25" s="621"/>
      <c r="DS25" s="621"/>
      <c r="DT25" s="621"/>
      <c r="DU25" s="621"/>
      <c r="DV25" s="622"/>
      <c r="DW25" s="611">
        <v>23.8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2258</v>
      </c>
      <c r="S26" s="609"/>
      <c r="T26" s="609"/>
      <c r="U26" s="609"/>
      <c r="V26" s="609"/>
      <c r="W26" s="609"/>
      <c r="X26" s="609"/>
      <c r="Y26" s="610"/>
      <c r="Z26" s="646">
        <v>0</v>
      </c>
      <c r="AA26" s="646"/>
      <c r="AB26" s="646"/>
      <c r="AC26" s="646"/>
      <c r="AD26" s="647">
        <v>2258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841299</v>
      </c>
      <c r="CS26" s="609"/>
      <c r="CT26" s="609"/>
      <c r="CU26" s="609"/>
      <c r="CV26" s="609"/>
      <c r="CW26" s="609"/>
      <c r="CX26" s="609"/>
      <c r="CY26" s="610"/>
      <c r="CZ26" s="611">
        <v>6.2</v>
      </c>
      <c r="DA26" s="623"/>
      <c r="DB26" s="623"/>
      <c r="DC26" s="624"/>
      <c r="DD26" s="614">
        <v>749667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112199</v>
      </c>
      <c r="S27" s="609"/>
      <c r="T27" s="609"/>
      <c r="U27" s="609"/>
      <c r="V27" s="609"/>
      <c r="W27" s="609"/>
      <c r="X27" s="609"/>
      <c r="Y27" s="610"/>
      <c r="Z27" s="646">
        <v>0.8</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2371740</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2140641</v>
      </c>
      <c r="CS27" s="621"/>
      <c r="CT27" s="621"/>
      <c r="CU27" s="621"/>
      <c r="CV27" s="621"/>
      <c r="CW27" s="621"/>
      <c r="CX27" s="621"/>
      <c r="CY27" s="622"/>
      <c r="CZ27" s="611">
        <v>15.9</v>
      </c>
      <c r="DA27" s="623"/>
      <c r="DB27" s="623"/>
      <c r="DC27" s="624"/>
      <c r="DD27" s="614">
        <v>682059</v>
      </c>
      <c r="DE27" s="621"/>
      <c r="DF27" s="621"/>
      <c r="DG27" s="621"/>
      <c r="DH27" s="621"/>
      <c r="DI27" s="621"/>
      <c r="DJ27" s="621"/>
      <c r="DK27" s="622"/>
      <c r="DL27" s="614">
        <v>471922</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129961</v>
      </c>
      <c r="S28" s="609"/>
      <c r="T28" s="609"/>
      <c r="U28" s="609"/>
      <c r="V28" s="609"/>
      <c r="W28" s="609"/>
      <c r="X28" s="609"/>
      <c r="Y28" s="610"/>
      <c r="Z28" s="646">
        <v>0.9</v>
      </c>
      <c r="AA28" s="646"/>
      <c r="AB28" s="646"/>
      <c r="AC28" s="646"/>
      <c r="AD28" s="647">
        <v>5369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808512</v>
      </c>
      <c r="CS28" s="609"/>
      <c r="CT28" s="609"/>
      <c r="CU28" s="609"/>
      <c r="CV28" s="609"/>
      <c r="CW28" s="609"/>
      <c r="CX28" s="609"/>
      <c r="CY28" s="610"/>
      <c r="CZ28" s="611">
        <v>6</v>
      </c>
      <c r="DA28" s="623"/>
      <c r="DB28" s="623"/>
      <c r="DC28" s="624"/>
      <c r="DD28" s="614">
        <v>742412</v>
      </c>
      <c r="DE28" s="609"/>
      <c r="DF28" s="609"/>
      <c r="DG28" s="609"/>
      <c r="DH28" s="609"/>
      <c r="DI28" s="609"/>
      <c r="DJ28" s="609"/>
      <c r="DK28" s="610"/>
      <c r="DL28" s="614">
        <v>742412</v>
      </c>
      <c r="DM28" s="609"/>
      <c r="DN28" s="609"/>
      <c r="DO28" s="609"/>
      <c r="DP28" s="609"/>
      <c r="DQ28" s="609"/>
      <c r="DR28" s="609"/>
      <c r="DS28" s="609"/>
      <c r="DT28" s="609"/>
      <c r="DU28" s="609"/>
      <c r="DV28" s="610"/>
      <c r="DW28" s="611">
        <v>13.9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28576</v>
      </c>
      <c r="S29" s="609"/>
      <c r="T29" s="609"/>
      <c r="U29" s="609"/>
      <c r="V29" s="609"/>
      <c r="W29" s="609"/>
      <c r="X29" s="609"/>
      <c r="Y29" s="610"/>
      <c r="Z29" s="646">
        <v>0.2</v>
      </c>
      <c r="AA29" s="646"/>
      <c r="AB29" s="646"/>
      <c r="AC29" s="646"/>
      <c r="AD29" s="647">
        <v>7401</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808512</v>
      </c>
      <c r="CS29" s="621"/>
      <c r="CT29" s="621"/>
      <c r="CU29" s="621"/>
      <c r="CV29" s="621"/>
      <c r="CW29" s="621"/>
      <c r="CX29" s="621"/>
      <c r="CY29" s="622"/>
      <c r="CZ29" s="611">
        <v>6</v>
      </c>
      <c r="DA29" s="623"/>
      <c r="DB29" s="623"/>
      <c r="DC29" s="624"/>
      <c r="DD29" s="614">
        <v>742412</v>
      </c>
      <c r="DE29" s="621"/>
      <c r="DF29" s="621"/>
      <c r="DG29" s="621"/>
      <c r="DH29" s="621"/>
      <c r="DI29" s="621"/>
      <c r="DJ29" s="621"/>
      <c r="DK29" s="622"/>
      <c r="DL29" s="614">
        <v>742412</v>
      </c>
      <c r="DM29" s="621"/>
      <c r="DN29" s="621"/>
      <c r="DO29" s="621"/>
      <c r="DP29" s="621"/>
      <c r="DQ29" s="621"/>
      <c r="DR29" s="621"/>
      <c r="DS29" s="621"/>
      <c r="DT29" s="621"/>
      <c r="DU29" s="621"/>
      <c r="DV29" s="622"/>
      <c r="DW29" s="611">
        <v>13.9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1551108</v>
      </c>
      <c r="S30" s="609"/>
      <c r="T30" s="609"/>
      <c r="U30" s="609"/>
      <c r="V30" s="609"/>
      <c r="W30" s="609"/>
      <c r="X30" s="609"/>
      <c r="Y30" s="610"/>
      <c r="Z30" s="646">
        <v>11.3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776031</v>
      </c>
      <c r="CS30" s="609"/>
      <c r="CT30" s="609"/>
      <c r="CU30" s="609"/>
      <c r="CV30" s="609"/>
      <c r="CW30" s="609"/>
      <c r="CX30" s="609"/>
      <c r="CY30" s="610"/>
      <c r="CZ30" s="611">
        <v>5.8</v>
      </c>
      <c r="DA30" s="623"/>
      <c r="DB30" s="623"/>
      <c r="DC30" s="624"/>
      <c r="DD30" s="614">
        <v>714341</v>
      </c>
      <c r="DE30" s="609"/>
      <c r="DF30" s="609"/>
      <c r="DG30" s="609"/>
      <c r="DH30" s="609"/>
      <c r="DI30" s="609"/>
      <c r="DJ30" s="609"/>
      <c r="DK30" s="610"/>
      <c r="DL30" s="614">
        <v>714341</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50130</v>
      </c>
      <c r="S31" s="609"/>
      <c r="T31" s="609"/>
      <c r="U31" s="609"/>
      <c r="V31" s="609"/>
      <c r="W31" s="609"/>
      <c r="X31" s="609"/>
      <c r="Y31" s="610"/>
      <c r="Z31" s="646">
        <v>0.4</v>
      </c>
      <c r="AA31" s="646"/>
      <c r="AB31" s="646"/>
      <c r="AC31" s="646"/>
      <c r="AD31" s="647">
        <v>50130</v>
      </c>
      <c r="AE31" s="647"/>
      <c r="AF31" s="647"/>
      <c r="AG31" s="647"/>
      <c r="AH31" s="647"/>
      <c r="AI31" s="647"/>
      <c r="AJ31" s="647"/>
      <c r="AK31" s="647"/>
      <c r="AL31" s="611">
        <v>0.9</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99.4</v>
      </c>
      <c r="BN31" s="671"/>
      <c r="BO31" s="671"/>
      <c r="BP31" s="671"/>
      <c r="BQ31" s="673"/>
      <c r="BR31" s="670">
        <v>99.8</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32481</v>
      </c>
      <c r="CS31" s="621"/>
      <c r="CT31" s="621"/>
      <c r="CU31" s="621"/>
      <c r="CV31" s="621"/>
      <c r="CW31" s="621"/>
      <c r="CX31" s="621"/>
      <c r="CY31" s="622"/>
      <c r="CZ31" s="611">
        <v>0.2</v>
      </c>
      <c r="DA31" s="623"/>
      <c r="DB31" s="623"/>
      <c r="DC31" s="624"/>
      <c r="DD31" s="614">
        <v>28071</v>
      </c>
      <c r="DE31" s="621"/>
      <c r="DF31" s="621"/>
      <c r="DG31" s="621"/>
      <c r="DH31" s="621"/>
      <c r="DI31" s="621"/>
      <c r="DJ31" s="621"/>
      <c r="DK31" s="622"/>
      <c r="DL31" s="614">
        <v>28071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1012642</v>
      </c>
      <c r="S32" s="609"/>
      <c r="T32" s="609"/>
      <c r="U32" s="609"/>
      <c r="V32" s="609"/>
      <c r="W32" s="609"/>
      <c r="X32" s="609"/>
      <c r="Y32" s="610"/>
      <c r="Z32" s="646">
        <v>7.4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99.8</v>
      </c>
      <c r="BH32" s="621"/>
      <c r="BI32" s="621"/>
      <c r="BJ32" s="621"/>
      <c r="BK32" s="621"/>
      <c r="BL32" s="621"/>
      <c r="BM32" s="612">
        <v>99.5</v>
      </c>
      <c r="BN32" s="621"/>
      <c r="BO32" s="621"/>
      <c r="BP32" s="621"/>
      <c r="BQ32" s="644"/>
      <c r="BR32" s="679">
        <v>99.8</v>
      </c>
      <c r="BS32" s="621"/>
      <c r="BT32" s="621"/>
      <c r="BU32" s="621"/>
      <c r="BV32" s="621"/>
      <c r="BW32" s="621"/>
      <c r="BX32" s="612">
        <v>99.4</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30554</v>
      </c>
      <c r="S33" s="609"/>
      <c r="T33" s="609"/>
      <c r="U33" s="609"/>
      <c r="V33" s="609"/>
      <c r="W33" s="609"/>
      <c r="X33" s="609"/>
      <c r="Y33" s="610"/>
      <c r="Z33" s="646">
        <v>0.2</v>
      </c>
      <c r="AA33" s="646"/>
      <c r="AB33" s="646"/>
      <c r="AC33" s="646"/>
      <c r="AD33" s="647">
        <v>1644</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99.6</v>
      </c>
      <c r="BH33" s="593"/>
      <c r="BI33" s="593"/>
      <c r="BJ33" s="593"/>
      <c r="BK33" s="593"/>
      <c r="BL33" s="593"/>
      <c r="BM33" s="639">
        <v>99.2</v>
      </c>
      <c r="BN33" s="593"/>
      <c r="BO33" s="593"/>
      <c r="BP33" s="593"/>
      <c r="BQ33" s="656"/>
      <c r="BR33" s="669">
        <v>99.8</v>
      </c>
      <c r="BS33" s="593"/>
      <c r="BT33" s="593"/>
      <c r="BU33" s="593"/>
      <c r="BV33" s="593"/>
      <c r="BW33" s="593"/>
      <c r="BX33" s="639">
        <v>99.4</v>
      </c>
      <c r="BY33" s="593"/>
      <c r="BZ33" s="593"/>
      <c r="CA33" s="593"/>
      <c r="CB33" s="656"/>
      <c r="CD33" s="605" t="s">
        <v>307</v>
      </c>
      <c r="CE33" s="606"/>
      <c r="CF33" s="606"/>
      <c r="CG33" s="606"/>
      <c r="CH33" s="606"/>
      <c r="CI33" s="606"/>
      <c r="CJ33" s="606"/>
      <c r="CK33" s="606"/>
      <c r="CL33" s="606"/>
      <c r="CM33" s="606"/>
      <c r="CN33" s="606"/>
      <c r="CO33" s="606"/>
      <c r="CP33" s="606"/>
      <c r="CQ33" s="607"/>
      <c r="CR33" s="608">
        <v>8215026</v>
      </c>
      <c r="CS33" s="621"/>
      <c r="CT33" s="621"/>
      <c r="CU33" s="621"/>
      <c r="CV33" s="621"/>
      <c r="CW33" s="621"/>
      <c r="CX33" s="621"/>
      <c r="CY33" s="622"/>
      <c r="CZ33" s="611">
        <v>60.9</v>
      </c>
      <c r="DA33" s="623"/>
      <c r="DB33" s="623"/>
      <c r="DC33" s="624"/>
      <c r="DD33" s="614">
        <v>2852429</v>
      </c>
      <c r="DE33" s="621"/>
      <c r="DF33" s="621"/>
      <c r="DG33" s="621"/>
      <c r="DH33" s="621"/>
      <c r="DI33" s="621"/>
      <c r="DJ33" s="621"/>
      <c r="DK33" s="622"/>
      <c r="DL33" s="614">
        <v>2323472</v>
      </c>
      <c r="DM33" s="621"/>
      <c r="DN33" s="621"/>
      <c r="DO33" s="621"/>
      <c r="DP33" s="621"/>
      <c r="DQ33" s="621"/>
      <c r="DR33" s="621"/>
      <c r="DS33" s="621"/>
      <c r="DT33" s="621"/>
      <c r="DU33" s="621"/>
      <c r="DV33" s="622"/>
      <c r="DW33" s="611">
        <v>43.5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4286120</v>
      </c>
      <c r="S34" s="609"/>
      <c r="T34" s="609"/>
      <c r="U34" s="609"/>
      <c r="V34" s="609"/>
      <c r="W34" s="609"/>
      <c r="X34" s="609"/>
      <c r="Y34" s="610"/>
      <c r="Z34" s="646">
        <v>31.1</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3937727</v>
      </c>
      <c r="CS34" s="609"/>
      <c r="CT34" s="609"/>
      <c r="CU34" s="609"/>
      <c r="CV34" s="609"/>
      <c r="CW34" s="609"/>
      <c r="CX34" s="609"/>
      <c r="CY34" s="610"/>
      <c r="CZ34" s="611">
        <v>29.2</v>
      </c>
      <c r="DA34" s="623"/>
      <c r="DB34" s="623"/>
      <c r="DC34" s="624"/>
      <c r="DD34" s="614">
        <v>1045981</v>
      </c>
      <c r="DE34" s="609"/>
      <c r="DF34" s="609"/>
      <c r="DG34" s="609"/>
      <c r="DH34" s="609"/>
      <c r="DI34" s="609"/>
      <c r="DJ34" s="609"/>
      <c r="DK34" s="610"/>
      <c r="DL34" s="614">
        <v>792050</v>
      </c>
      <c r="DM34" s="609"/>
      <c r="DN34" s="609"/>
      <c r="DO34" s="609"/>
      <c r="DP34" s="609"/>
      <c r="DQ34" s="609"/>
      <c r="DR34" s="609"/>
      <c r="DS34" s="609"/>
      <c r="DT34" s="609"/>
      <c r="DU34" s="609"/>
      <c r="DV34" s="610"/>
      <c r="DW34" s="611">
        <v>14.8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589208</v>
      </c>
      <c r="S35" s="609"/>
      <c r="T35" s="609"/>
      <c r="U35" s="609"/>
      <c r="V35" s="609"/>
      <c r="W35" s="609"/>
      <c r="X35" s="609"/>
      <c r="Y35" s="610"/>
      <c r="Z35" s="646">
        <v>4.3</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41895</v>
      </c>
      <c r="CS35" s="621"/>
      <c r="CT35" s="621"/>
      <c r="CU35" s="621"/>
      <c r="CV35" s="621"/>
      <c r="CW35" s="621"/>
      <c r="CX35" s="621"/>
      <c r="CY35" s="622"/>
      <c r="CZ35" s="611">
        <v>0.3</v>
      </c>
      <c r="DA35" s="623"/>
      <c r="DB35" s="623"/>
      <c r="DC35" s="624"/>
      <c r="DD35" s="614">
        <v>30335</v>
      </c>
      <c r="DE35" s="621"/>
      <c r="DF35" s="621"/>
      <c r="DG35" s="621"/>
      <c r="DH35" s="621"/>
      <c r="DI35" s="621"/>
      <c r="DJ35" s="621"/>
      <c r="DK35" s="622"/>
      <c r="DL35" s="614">
        <v>27575</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86226</v>
      </c>
      <c r="S36" s="609"/>
      <c r="T36" s="609"/>
      <c r="U36" s="609"/>
      <c r="V36" s="609"/>
      <c r="W36" s="609"/>
      <c r="X36" s="609"/>
      <c r="Y36" s="610"/>
      <c r="Z36" s="646">
        <v>0.6</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910515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921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1169559</v>
      </c>
      <c r="CS36" s="609"/>
      <c r="CT36" s="609"/>
      <c r="CU36" s="609"/>
      <c r="CV36" s="609"/>
      <c r="CW36" s="609"/>
      <c r="CX36" s="609"/>
      <c r="CY36" s="610"/>
      <c r="CZ36" s="611">
        <v>8.6999999999999993</v>
      </c>
      <c r="DA36" s="623"/>
      <c r="DB36" s="623"/>
      <c r="DC36" s="624"/>
      <c r="DD36" s="614">
        <v>862042</v>
      </c>
      <c r="DE36" s="609"/>
      <c r="DF36" s="609"/>
      <c r="DG36" s="609"/>
      <c r="DH36" s="609"/>
      <c r="DI36" s="609"/>
      <c r="DJ36" s="609"/>
      <c r="DK36" s="610"/>
      <c r="DL36" s="614">
        <v>705172</v>
      </c>
      <c r="DM36" s="609"/>
      <c r="DN36" s="609"/>
      <c r="DO36" s="609"/>
      <c r="DP36" s="609"/>
      <c r="DQ36" s="609"/>
      <c r="DR36" s="609"/>
      <c r="DS36" s="609"/>
      <c r="DT36" s="609"/>
      <c r="DU36" s="609"/>
      <c r="DV36" s="610"/>
      <c r="DW36" s="611">
        <v>13.2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147435</v>
      </c>
      <c r="S37" s="609"/>
      <c r="T37" s="609"/>
      <c r="U37" s="609"/>
      <c r="V37" s="609"/>
      <c r="W37" s="609"/>
      <c r="X37" s="609"/>
      <c r="Y37" s="610"/>
      <c r="Z37" s="646">
        <v>1.1000000000000001</v>
      </c>
      <c r="AA37" s="646"/>
      <c r="AB37" s="646"/>
      <c r="AC37" s="646"/>
      <c r="AD37" s="647">
        <v>50076</v>
      </c>
      <c r="AE37" s="647"/>
      <c r="AF37" s="647"/>
      <c r="AG37" s="647"/>
      <c r="AH37" s="647"/>
      <c r="AI37" s="647"/>
      <c r="AJ37" s="647"/>
      <c r="AK37" s="647"/>
      <c r="AL37" s="611">
        <v>0.9</v>
      </c>
      <c r="AM37" s="612"/>
      <c r="AN37" s="612"/>
      <c r="AO37" s="648"/>
      <c r="AQ37" s="641" t="s">
        <v>319</v>
      </c>
      <c r="AR37" s="642"/>
      <c r="AS37" s="642"/>
      <c r="AT37" s="642"/>
      <c r="AU37" s="642"/>
      <c r="AV37" s="642"/>
      <c r="AW37" s="642"/>
      <c r="AX37" s="642"/>
      <c r="AY37" s="643"/>
      <c r="AZ37" s="608">
        <v>348685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-3917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512599</v>
      </c>
      <c r="CS37" s="621"/>
      <c r="CT37" s="621"/>
      <c r="CU37" s="621"/>
      <c r="CV37" s="621"/>
      <c r="CW37" s="621"/>
      <c r="CX37" s="621"/>
      <c r="CY37" s="622"/>
      <c r="CZ37" s="611">
        <v>3.8</v>
      </c>
      <c r="DA37" s="623"/>
      <c r="DB37" s="623"/>
      <c r="DC37" s="624"/>
      <c r="DD37" s="614">
        <v>489403</v>
      </c>
      <c r="DE37" s="621"/>
      <c r="DF37" s="621"/>
      <c r="DG37" s="621"/>
      <c r="DH37" s="621"/>
      <c r="DI37" s="621"/>
      <c r="DJ37" s="621"/>
      <c r="DK37" s="622"/>
      <c r="DL37" s="614">
        <v>445215</v>
      </c>
      <c r="DM37" s="621"/>
      <c r="DN37" s="621"/>
      <c r="DO37" s="621"/>
      <c r="DP37" s="621"/>
      <c r="DQ37" s="621"/>
      <c r="DR37" s="621"/>
      <c r="DS37" s="621"/>
      <c r="DT37" s="621"/>
      <c r="DU37" s="621"/>
      <c r="DV37" s="622"/>
      <c r="DW37" s="611">
        <v>8.3000000000000007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300900</v>
      </c>
      <c r="S38" s="609"/>
      <c r="T38" s="609"/>
      <c r="U38" s="609"/>
      <c r="V38" s="609"/>
      <c r="W38" s="609"/>
      <c r="X38" s="609"/>
      <c r="Y38" s="610"/>
      <c r="Z38" s="646">
        <v>2.2000000000000002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17088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1616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560336</v>
      </c>
      <c r="CS38" s="609"/>
      <c r="CT38" s="609"/>
      <c r="CU38" s="609"/>
      <c r="CV38" s="609"/>
      <c r="CW38" s="609"/>
      <c r="CX38" s="609"/>
      <c r="CY38" s="610"/>
      <c r="CZ38" s="611">
        <v>4.2</v>
      </c>
      <c r="DA38" s="623"/>
      <c r="DB38" s="623"/>
      <c r="DC38" s="624"/>
      <c r="DD38" s="614">
        <v>475454</v>
      </c>
      <c r="DE38" s="609"/>
      <c r="DF38" s="609"/>
      <c r="DG38" s="609"/>
      <c r="DH38" s="609"/>
      <c r="DI38" s="609"/>
      <c r="DJ38" s="609"/>
      <c r="DK38" s="610"/>
      <c r="DL38" s="614">
        <v>449990</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1494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2392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2126234</v>
      </c>
      <c r="CS39" s="621"/>
      <c r="CT39" s="621"/>
      <c r="CU39" s="621"/>
      <c r="CV39" s="621"/>
      <c r="CW39" s="621"/>
      <c r="CX39" s="621"/>
      <c r="CY39" s="622"/>
      <c r="CZ39" s="611">
        <v>15.8</v>
      </c>
      <c r="DA39" s="623"/>
      <c r="DB39" s="623"/>
      <c r="DC39" s="624"/>
      <c r="DD39" s="614">
        <v>89342</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379275</v>
      </c>
      <c r="CS40" s="609"/>
      <c r="CT40" s="609"/>
      <c r="CU40" s="609"/>
      <c r="CV40" s="609"/>
      <c r="CW40" s="609"/>
      <c r="CX40" s="609"/>
      <c r="CY40" s="610"/>
      <c r="CZ40" s="611">
        <v>2.8</v>
      </c>
      <c r="DA40" s="623"/>
      <c r="DB40" s="623"/>
      <c r="DC40" s="624"/>
      <c r="DD40" s="614">
        <v>349275</v>
      </c>
      <c r="DE40" s="609"/>
      <c r="DF40" s="609"/>
      <c r="DG40" s="609"/>
      <c r="DH40" s="609"/>
      <c r="DI40" s="609"/>
      <c r="DJ40" s="609"/>
      <c r="DK40" s="610"/>
      <c r="DL40" s="614">
        <v>348685</v>
      </c>
      <c r="DM40" s="609"/>
      <c r="DN40" s="609"/>
      <c r="DO40" s="609"/>
      <c r="DP40" s="609"/>
      <c r="DQ40" s="609"/>
      <c r="DR40" s="609"/>
      <c r="DS40" s="609"/>
      <c r="DT40" s="609"/>
      <c r="DU40" s="609"/>
      <c r="DV40" s="610"/>
      <c r="DW40" s="611">
        <v>6.5</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13762299</v>
      </c>
      <c r="S41" s="633"/>
      <c r="T41" s="633"/>
      <c r="U41" s="633"/>
      <c r="V41" s="633"/>
      <c r="W41" s="633"/>
      <c r="X41" s="633"/>
      <c r="Y41" s="636"/>
      <c r="Z41" s="637">
        <v>100</v>
      </c>
      <c r="AA41" s="637"/>
      <c r="AB41" s="637"/>
      <c r="AC41" s="637"/>
      <c r="AD41" s="638">
        <v>5346572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97198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446050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467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887519</v>
      </c>
      <c r="CS42" s="621"/>
      <c r="CT42" s="621"/>
      <c r="CU42" s="621"/>
      <c r="CV42" s="621"/>
      <c r="CW42" s="621"/>
      <c r="CX42" s="621"/>
      <c r="CY42" s="622"/>
      <c r="CZ42" s="611">
        <v>6.6</v>
      </c>
      <c r="DA42" s="623"/>
      <c r="DB42" s="623"/>
      <c r="DC42" s="624"/>
      <c r="DD42" s="614">
        <v>320630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19826</v>
      </c>
      <c r="CS43" s="621"/>
      <c r="CT43" s="621"/>
      <c r="CU43" s="621"/>
      <c r="CV43" s="621"/>
      <c r="CW43" s="621"/>
      <c r="CX43" s="621"/>
      <c r="CY43" s="622"/>
      <c r="CZ43" s="611">
        <v>0.1</v>
      </c>
      <c r="DA43" s="623"/>
      <c r="DB43" s="623"/>
      <c r="DC43" s="624"/>
      <c r="DD43" s="614">
        <v>19826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887198</v>
      </c>
      <c r="CS44" s="609"/>
      <c r="CT44" s="609"/>
      <c r="CU44" s="609"/>
      <c r="CV44" s="609"/>
      <c r="CW44" s="609"/>
      <c r="CX44" s="609"/>
      <c r="CY44" s="610"/>
      <c r="CZ44" s="611">
        <v>6.6</v>
      </c>
      <c r="DA44" s="612"/>
      <c r="DB44" s="612"/>
      <c r="DC44" s="613"/>
      <c r="DD44" s="614">
        <v>320309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195854</v>
      </c>
      <c r="CS45" s="621"/>
      <c r="CT45" s="621"/>
      <c r="CU45" s="621"/>
      <c r="CV45" s="621"/>
      <c r="CW45" s="621"/>
      <c r="CX45" s="621"/>
      <c r="CY45" s="622"/>
      <c r="CZ45" s="611">
        <v>1.5</v>
      </c>
      <c r="DA45" s="623"/>
      <c r="DB45" s="623"/>
      <c r="DC45" s="624"/>
      <c r="DD45" s="614">
        <v>80265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690839</v>
      </c>
      <c r="CS46" s="609"/>
      <c r="CT46" s="609"/>
      <c r="CU46" s="609"/>
      <c r="CV46" s="609"/>
      <c r="CW46" s="609"/>
      <c r="CX46" s="609"/>
      <c r="CY46" s="610"/>
      <c r="CZ46" s="611">
        <v>5.0999999999999996</v>
      </c>
      <c r="DA46" s="612"/>
      <c r="DB46" s="612"/>
      <c r="DC46" s="613"/>
      <c r="DD46" s="614">
        <v>239539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321</v>
      </c>
      <c r="CS47" s="621"/>
      <c r="CT47" s="621"/>
      <c r="CU47" s="621"/>
      <c r="CV47" s="621"/>
      <c r="CW47" s="621"/>
      <c r="CX47" s="621"/>
      <c r="CY47" s="622"/>
      <c r="CZ47" s="611">
        <v>0</v>
      </c>
      <c r="DA47" s="623"/>
      <c r="DB47" s="623"/>
      <c r="DC47" s="624"/>
      <c r="DD47" s="614">
        <v>321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13488368</v>
      </c>
      <c r="CS49" s="593"/>
      <c r="CT49" s="593"/>
      <c r="CU49" s="593"/>
      <c r="CV49" s="593"/>
      <c r="CW49" s="593"/>
      <c r="CX49" s="593"/>
      <c r="CY49" s="594"/>
      <c r="CZ49" s="595">
        <v>100</v>
      </c>
      <c r="DA49" s="596"/>
      <c r="DB49" s="596"/>
      <c r="DC49" s="597"/>
      <c r="DD49" s="598">
        <v>5880213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LdgWvppfc18AFCOzWNUlhKAWLyWJgA1Iy02BvaIyULK6ZYLpxISH9uHVTSyLGi9STwSqis3E1MO5jwzoxxfdw==" saltValue="mtpD58W4zcrXK58P0MjS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5" zoomScale="80" zoomScaleNormal="8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13762</v>
      </c>
      <c r="R7" s="1090"/>
      <c r="S7" s="1090"/>
      <c r="T7" s="1090"/>
      <c r="U7" s="1090"/>
      <c r="V7" s="1090">
        <v>13488</v>
      </c>
      <c r="W7" s="1090"/>
      <c r="X7" s="1090"/>
      <c r="Y7" s="1090"/>
      <c r="Z7" s="1090"/>
      <c r="AA7" s="1090">
        <v>274</v>
      </c>
      <c r="AB7" s="1090"/>
      <c r="AC7" s="1090"/>
      <c r="AD7" s="1090"/>
      <c r="AE7" s="1091"/>
      <c r="AF7" s="1092">
        <v>173</v>
      </c>
      <c r="AG7" s="1093"/>
      <c r="AH7" s="1093"/>
      <c r="AI7" s="1093"/>
      <c r="AJ7" s="1094"/>
      <c r="AK7" s="1095">
        <v>589</v>
      </c>
      <c r="AL7" s="1096"/>
      <c r="AM7" s="1096"/>
      <c r="AN7" s="1096"/>
      <c r="AO7" s="1096"/>
      <c r="AP7" s="1096">
        <v>6565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13762</v>
      </c>
      <c r="R23" s="1048"/>
      <c r="S23" s="1048"/>
      <c r="T23" s="1048"/>
      <c r="U23" s="1048"/>
      <c r="V23" s="1048">
        <v>13488</v>
      </c>
      <c r="W23" s="1048"/>
      <c r="X23" s="1048"/>
      <c r="Y23" s="1048"/>
      <c r="Z23" s="1048"/>
      <c r="AA23" s="1048">
        <v>274</v>
      </c>
      <c r="AB23" s="1048"/>
      <c r="AC23" s="1048"/>
      <c r="AD23" s="1048"/>
      <c r="AE23" s="1055"/>
      <c r="AF23" s="1056">
        <v>173</v>
      </c>
      <c r="AG23" s="1048"/>
      <c r="AH23" s="1048"/>
      <c r="AI23" s="1048"/>
      <c r="AJ23" s="1057"/>
      <c r="AK23" s="1058"/>
      <c r="AL23" s="1059"/>
      <c r="AM23" s="1059"/>
      <c r="AN23" s="1059"/>
      <c r="AO23" s="1059"/>
      <c r="AP23" s="1048">
        <v>6565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1670</v>
      </c>
      <c r="R28" s="1038"/>
      <c r="S28" s="1038"/>
      <c r="T28" s="1038"/>
      <c r="U28" s="1038"/>
      <c r="V28" s="1038">
        <v>1649</v>
      </c>
      <c r="W28" s="1038"/>
      <c r="X28" s="1038"/>
      <c r="Y28" s="1038"/>
      <c r="Z28" s="1038"/>
      <c r="AA28" s="1038">
        <v>1</v>
      </c>
      <c r="AB28" s="1038"/>
      <c r="AC28" s="1038"/>
      <c r="AD28" s="1038"/>
      <c r="AE28" s="1039"/>
      <c r="AF28" s="1040">
        <v>1</v>
      </c>
      <c r="AG28" s="1038"/>
      <c r="AH28" s="1038"/>
      <c r="AI28" s="1038"/>
      <c r="AJ28" s="1041"/>
      <c r="AK28" s="1029">
        <v>97</v>
      </c>
      <c r="AL28" s="1030"/>
      <c r="AM28" s="1030"/>
      <c r="AN28" s="1030"/>
      <c r="AO28" s="1030"/>
      <c r="AP28" s="1030" t="s">
        <v>544</v>
      </c>
      <c r="AQ28" s="1030"/>
      <c r="AR28" s="1030"/>
      <c r="AS28" s="1030"/>
      <c r="AT28" s="1030"/>
      <c r="AU28" s="1030" t="s">
        <v>544</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442</v>
      </c>
      <c r="R29" s="1026"/>
      <c r="S29" s="1026"/>
      <c r="T29" s="1026"/>
      <c r="U29" s="1026"/>
      <c r="V29" s="1026">
        <v>260</v>
      </c>
      <c r="W29" s="1026"/>
      <c r="X29" s="1026"/>
      <c r="Y29" s="1026"/>
      <c r="Z29" s="1026"/>
      <c r="AA29" s="1026">
        <v>182</v>
      </c>
      <c r="AB29" s="1026"/>
      <c r="AC29" s="1026"/>
      <c r="AD29" s="1026"/>
      <c r="AE29" s="1027"/>
      <c r="AF29" s="1022">
        <v>182</v>
      </c>
      <c r="AG29" s="1023"/>
      <c r="AH29" s="1023"/>
      <c r="AI29" s="1023"/>
      <c r="AJ29" s="1024"/>
      <c r="AK29" s="967">
        <v>247</v>
      </c>
      <c r="AL29" s="958"/>
      <c r="AM29" s="958"/>
      <c r="AN29" s="958"/>
      <c r="AO29" s="958"/>
      <c r="AP29" s="958" t="s">
        <v>544</v>
      </c>
      <c r="AQ29" s="958"/>
      <c r="AR29" s="958"/>
      <c r="AS29" s="958"/>
      <c r="AT29" s="958"/>
      <c r="AU29" s="958" t="s">
        <v>544</v>
      </c>
      <c r="AV29" s="958"/>
      <c r="AW29" s="958"/>
      <c r="AX29" s="958"/>
      <c r="AY29" s="958"/>
      <c r="AZ29" s="1028" t="s">
        <v>544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759</v>
      </c>
      <c r="R30" s="1026"/>
      <c r="S30" s="1026"/>
      <c r="T30" s="1026"/>
      <c r="U30" s="1026"/>
      <c r="V30" s="1026">
        <v>609</v>
      </c>
      <c r="W30" s="1026"/>
      <c r="X30" s="1026"/>
      <c r="Y30" s="1026"/>
      <c r="Z30" s="1026"/>
      <c r="AA30" s="1026">
        <v>150</v>
      </c>
      <c r="AB30" s="1026"/>
      <c r="AC30" s="1026"/>
      <c r="AD30" s="1026"/>
      <c r="AE30" s="1027"/>
      <c r="AF30" s="1022">
        <v>148</v>
      </c>
      <c r="AG30" s="1023"/>
      <c r="AH30" s="1023"/>
      <c r="AI30" s="1023"/>
      <c r="AJ30" s="1024"/>
      <c r="AK30" s="967">
        <v>191</v>
      </c>
      <c r="AL30" s="958"/>
      <c r="AM30" s="958"/>
      <c r="AN30" s="958"/>
      <c r="AO30" s="958"/>
      <c r="AP30" s="958">
        <v>2042</v>
      </c>
      <c r="AQ30" s="958"/>
      <c r="AR30" s="958"/>
      <c r="AS30" s="958"/>
      <c r="AT30" s="958"/>
      <c r="AU30" s="958">
        <v>1569</v>
      </c>
      <c r="AV30" s="958"/>
      <c r="AW30" s="958"/>
      <c r="AX30" s="958"/>
      <c r="AY30" s="958"/>
      <c r="AZ30" s="1028" t="s">
        <v>544</v>
      </c>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v>0</v>
      </c>
      <c r="AB31" s="1026"/>
      <c r="AC31" s="1026"/>
      <c r="AD31" s="1026"/>
      <c r="AE31" s="1027"/>
      <c r="AF31" s="1022" t="s">
        <v>121</v>
      </c>
      <c r="AG31" s="1023"/>
      <c r="AH31" s="1023"/>
      <c r="AI31" s="1023"/>
      <c r="AJ31" s="1024"/>
      <c r="AK31" s="967">
        <v>0</v>
      </c>
      <c r="AL31" s="958"/>
      <c r="AM31" s="958"/>
      <c r="AN31" s="958"/>
      <c r="AO31" s="958"/>
      <c r="AP31" s="958">
        <v>156</v>
      </c>
      <c r="AQ31" s="958"/>
      <c r="AR31" s="958"/>
      <c r="AS31" s="958"/>
      <c r="AT31" s="958"/>
      <c r="AU31" s="958">
        <v>0</v>
      </c>
      <c r="AV31" s="958"/>
      <c r="AW31" s="958"/>
      <c r="AX31" s="958"/>
      <c r="AY31" s="958"/>
      <c r="AZ31" s="1028" t="s">
        <v>544</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331</v>
      </c>
      <c r="AG63" s="946"/>
      <c r="AH63" s="946"/>
      <c r="AI63" s="946"/>
      <c r="AJ63" s="1009"/>
      <c r="AK63" s="1010"/>
      <c r="AL63" s="950"/>
      <c r="AM63" s="950"/>
      <c r="AN63" s="950"/>
      <c r="AO63" s="950"/>
      <c r="AP63" s="946">
        <v>2198</v>
      </c>
      <c r="AQ63" s="946"/>
      <c r="AR63" s="946"/>
      <c r="AS63" s="946"/>
      <c r="AT63" s="946"/>
      <c r="AU63" s="946">
        <v>1569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545</v>
      </c>
      <c r="C68" s="973"/>
      <c r="D68" s="973"/>
      <c r="E68" s="973"/>
      <c r="F68" s="973"/>
      <c r="G68" s="973"/>
      <c r="H68" s="973"/>
      <c r="I68" s="973"/>
      <c r="J68" s="973"/>
      <c r="K68" s="973"/>
      <c r="L68" s="973"/>
      <c r="M68" s="973"/>
      <c r="N68" s="973"/>
      <c r="O68" s="973"/>
      <c r="P68" s="974"/>
      <c r="Q68" s="975">
        <v>5574</v>
      </c>
      <c r="R68" s="969"/>
      <c r="S68" s="969"/>
      <c r="T68" s="969"/>
      <c r="U68" s="969"/>
      <c r="V68" s="969">
        <v>5461</v>
      </c>
      <c r="W68" s="969"/>
      <c r="X68" s="969"/>
      <c r="Y68" s="969"/>
      <c r="Z68" s="969"/>
      <c r="AA68" s="969">
        <v>113</v>
      </c>
      <c r="AB68" s="969"/>
      <c r="AC68" s="969"/>
      <c r="AD68" s="969"/>
      <c r="AE68" s="969"/>
      <c r="AF68" s="969">
        <v>113</v>
      </c>
      <c r="AG68" s="969"/>
      <c r="AH68" s="969"/>
      <c r="AI68" s="969"/>
      <c r="AJ68" s="969"/>
      <c r="AK68" s="969">
        <v>112</v>
      </c>
      <c r="AL68" s="969"/>
      <c r="AM68" s="969"/>
      <c r="AN68" s="969"/>
      <c r="AO68" s="969"/>
      <c r="AP68" s="969">
        <v>3465</v>
      </c>
      <c r="AQ68" s="969"/>
      <c r="AR68" s="969"/>
      <c r="AS68" s="969"/>
      <c r="AT68" s="969"/>
      <c r="AU68" s="969">
        <v>166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546</v>
      </c>
      <c r="C69" s="962"/>
      <c r="D69" s="962"/>
      <c r="E69" s="962"/>
      <c r="F69" s="962"/>
      <c r="G69" s="962"/>
      <c r="H69" s="962"/>
      <c r="I69" s="962"/>
      <c r="J69" s="962"/>
      <c r="K69" s="962"/>
      <c r="L69" s="962"/>
      <c r="M69" s="962"/>
      <c r="N69" s="962"/>
      <c r="O69" s="962"/>
      <c r="P69" s="963"/>
      <c r="Q69" s="964">
        <v>33841</v>
      </c>
      <c r="R69" s="958"/>
      <c r="S69" s="958"/>
      <c r="T69" s="958"/>
      <c r="U69" s="958"/>
      <c r="V69" s="958">
        <v>32912</v>
      </c>
      <c r="W69" s="958"/>
      <c r="X69" s="958"/>
      <c r="Y69" s="958"/>
      <c r="Z69" s="958"/>
      <c r="AA69" s="958">
        <v>929</v>
      </c>
      <c r="AB69" s="958"/>
      <c r="AC69" s="958"/>
      <c r="AD69" s="958"/>
      <c r="AE69" s="958"/>
      <c r="AF69" s="958">
        <v>528</v>
      </c>
      <c r="AG69" s="958"/>
      <c r="AH69" s="958"/>
      <c r="AI69" s="958"/>
      <c r="AJ69" s="958"/>
      <c r="AK69" s="958">
        <v>5200</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547</v>
      </c>
      <c r="C70" s="962"/>
      <c r="D70" s="962"/>
      <c r="E70" s="962"/>
      <c r="F70" s="962"/>
      <c r="G70" s="962"/>
      <c r="H70" s="962"/>
      <c r="I70" s="962"/>
      <c r="J70" s="962"/>
      <c r="K70" s="962"/>
      <c r="L70" s="962"/>
      <c r="M70" s="962"/>
      <c r="N70" s="962"/>
      <c r="O70" s="962"/>
      <c r="P70" s="963"/>
      <c r="Q70" s="964">
        <v>127</v>
      </c>
      <c r="R70" s="958"/>
      <c r="S70" s="958"/>
      <c r="T70" s="958"/>
      <c r="U70" s="958"/>
      <c r="V70" s="958">
        <v>122</v>
      </c>
      <c r="W70" s="958"/>
      <c r="X70" s="958"/>
      <c r="Y70" s="958"/>
      <c r="Z70" s="958"/>
      <c r="AA70" s="958">
        <v>5</v>
      </c>
      <c r="AB70" s="958"/>
      <c r="AC70" s="958"/>
      <c r="AD70" s="958"/>
      <c r="AE70" s="958"/>
      <c r="AF70" s="958">
        <v>5</v>
      </c>
      <c r="AG70" s="958"/>
      <c r="AH70" s="958"/>
      <c r="AI70" s="958"/>
      <c r="AJ70" s="958"/>
      <c r="AK70" s="958">
        <v>40</v>
      </c>
      <c r="AL70" s="958"/>
      <c r="AM70" s="958"/>
      <c r="AN70" s="958"/>
      <c r="AO70" s="958"/>
      <c r="AP70" s="958" t="s">
        <v>544</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140745</v>
      </c>
      <c r="R71" s="958"/>
      <c r="S71" s="958"/>
      <c r="T71" s="958"/>
      <c r="U71" s="958"/>
      <c r="V71" s="958">
        <v>139623</v>
      </c>
      <c r="W71" s="958"/>
      <c r="X71" s="958"/>
      <c r="Y71" s="958"/>
      <c r="Z71" s="958"/>
      <c r="AA71" s="958">
        <v>1121</v>
      </c>
      <c r="AB71" s="958"/>
      <c r="AC71" s="958"/>
      <c r="AD71" s="958"/>
      <c r="AE71" s="958"/>
      <c r="AF71" s="958">
        <v>206</v>
      </c>
      <c r="AG71" s="958"/>
      <c r="AH71" s="958"/>
      <c r="AI71" s="958"/>
      <c r="AJ71" s="958"/>
      <c r="AK71" s="958">
        <v>773</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2359</v>
      </c>
      <c r="R72" s="958"/>
      <c r="S72" s="958"/>
      <c r="T72" s="958"/>
      <c r="U72" s="958"/>
      <c r="V72" s="958">
        <v>2202</v>
      </c>
      <c r="W72" s="958"/>
      <c r="X72" s="958"/>
      <c r="Y72" s="958"/>
      <c r="Z72" s="958"/>
      <c r="AA72" s="958">
        <v>157</v>
      </c>
      <c r="AB72" s="958"/>
      <c r="AC72" s="958"/>
      <c r="AD72" s="958"/>
      <c r="AE72" s="958"/>
      <c r="AF72" s="958">
        <v>157</v>
      </c>
      <c r="AG72" s="958"/>
      <c r="AH72" s="958"/>
      <c r="AI72" s="958"/>
      <c r="AJ72" s="958"/>
      <c r="AK72" s="958">
        <v>10</v>
      </c>
      <c r="AL72" s="958"/>
      <c r="AM72" s="958"/>
      <c r="AN72" s="958"/>
      <c r="AO72" s="958"/>
      <c r="AP72" s="958" t="s">
        <v>544</v>
      </c>
      <c r="AQ72" s="958"/>
      <c r="AR72" s="958"/>
      <c r="AS72" s="958"/>
      <c r="AT72" s="958"/>
      <c r="AU72" s="958" t="s">
        <v>544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550</v>
      </c>
      <c r="C73" s="962"/>
      <c r="D73" s="962"/>
      <c r="E73" s="962"/>
      <c r="F73" s="962"/>
      <c r="G73" s="962"/>
      <c r="H73" s="962"/>
      <c r="I73" s="962"/>
      <c r="J73" s="962"/>
      <c r="K73" s="962"/>
      <c r="L73" s="962"/>
      <c r="M73" s="962"/>
      <c r="N73" s="962"/>
      <c r="O73" s="962"/>
      <c r="P73" s="963"/>
      <c r="Q73" s="964">
        <v>2375</v>
      </c>
      <c r="R73" s="958"/>
      <c r="S73" s="958"/>
      <c r="T73" s="958"/>
      <c r="U73" s="958"/>
      <c r="V73" s="958">
        <v>2245</v>
      </c>
      <c r="W73" s="958"/>
      <c r="X73" s="958"/>
      <c r="Y73" s="958"/>
      <c r="Z73" s="958"/>
      <c r="AA73" s="958">
        <v>130</v>
      </c>
      <c r="AB73" s="958"/>
      <c r="AC73" s="958"/>
      <c r="AD73" s="958"/>
      <c r="AE73" s="958"/>
      <c r="AF73" s="958">
        <v>130</v>
      </c>
      <c r="AG73" s="958"/>
      <c r="AH73" s="958"/>
      <c r="AI73" s="958"/>
      <c r="AJ73" s="958"/>
      <c r="AK73" s="958">
        <v>31</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551</v>
      </c>
      <c r="C74" s="962"/>
      <c r="D74" s="962"/>
      <c r="E74" s="962"/>
      <c r="F74" s="962"/>
      <c r="G74" s="962"/>
      <c r="H74" s="962"/>
      <c r="I74" s="962"/>
      <c r="J74" s="962"/>
      <c r="K74" s="962"/>
      <c r="L74" s="962"/>
      <c r="M74" s="962"/>
      <c r="N74" s="962"/>
      <c r="O74" s="962"/>
      <c r="P74" s="963"/>
      <c r="Q74" s="964">
        <v>229</v>
      </c>
      <c r="R74" s="958"/>
      <c r="S74" s="958"/>
      <c r="T74" s="958"/>
      <c r="U74" s="958"/>
      <c r="V74" s="958">
        <v>223</v>
      </c>
      <c r="W74" s="958"/>
      <c r="X74" s="958"/>
      <c r="Y74" s="958"/>
      <c r="Z74" s="958"/>
      <c r="AA74" s="958">
        <v>6</v>
      </c>
      <c r="AB74" s="958"/>
      <c r="AC74" s="958"/>
      <c r="AD74" s="958"/>
      <c r="AE74" s="958"/>
      <c r="AF74" s="958">
        <v>6</v>
      </c>
      <c r="AG74" s="958"/>
      <c r="AH74" s="958"/>
      <c r="AI74" s="958"/>
      <c r="AJ74" s="958"/>
      <c r="AK74" s="958">
        <v>0</v>
      </c>
      <c r="AL74" s="958"/>
      <c r="AM74" s="958"/>
      <c r="AN74" s="958"/>
      <c r="AO74" s="958"/>
      <c r="AP74" s="958" t="s">
        <v>544</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552</v>
      </c>
      <c r="C75" s="962"/>
      <c r="D75" s="962"/>
      <c r="E75" s="962"/>
      <c r="F75" s="962"/>
      <c r="G75" s="962"/>
      <c r="H75" s="962"/>
      <c r="I75" s="962"/>
      <c r="J75" s="962"/>
      <c r="K75" s="962"/>
      <c r="L75" s="962"/>
      <c r="M75" s="962"/>
      <c r="N75" s="962"/>
      <c r="O75" s="962"/>
      <c r="P75" s="963"/>
      <c r="Q75" s="965">
        <v>2070</v>
      </c>
      <c r="R75" s="966"/>
      <c r="S75" s="966"/>
      <c r="T75" s="966"/>
      <c r="U75" s="967"/>
      <c r="V75" s="968">
        <v>1986</v>
      </c>
      <c r="W75" s="966"/>
      <c r="X75" s="966"/>
      <c r="Y75" s="966"/>
      <c r="Z75" s="967"/>
      <c r="AA75" s="968">
        <v>84</v>
      </c>
      <c r="AB75" s="966"/>
      <c r="AC75" s="966"/>
      <c r="AD75" s="966"/>
      <c r="AE75" s="967"/>
      <c r="AF75" s="968">
        <v>84</v>
      </c>
      <c r="AG75" s="966"/>
      <c r="AH75" s="966"/>
      <c r="AI75" s="966"/>
      <c r="AJ75" s="967"/>
      <c r="AK75" s="968">
        <v>161</v>
      </c>
      <c r="AL75" s="966"/>
      <c r="AM75" s="966"/>
      <c r="AN75" s="966"/>
      <c r="AO75" s="967"/>
      <c r="AP75" s="968">
        <v>1663</v>
      </c>
      <c r="AQ75" s="966"/>
      <c r="AR75" s="966"/>
      <c r="AS75" s="966"/>
      <c r="AT75" s="967"/>
      <c r="AU75" s="968">
        <v>110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553</v>
      </c>
      <c r="C76" s="962"/>
      <c r="D76" s="962"/>
      <c r="E76" s="962"/>
      <c r="F76" s="962"/>
      <c r="G76" s="962"/>
      <c r="H76" s="962"/>
      <c r="I76" s="962"/>
      <c r="J76" s="962"/>
      <c r="K76" s="962"/>
      <c r="L76" s="962"/>
      <c r="M76" s="962"/>
      <c r="N76" s="962"/>
      <c r="O76" s="962"/>
      <c r="P76" s="963"/>
      <c r="Q76" s="965">
        <v>2877</v>
      </c>
      <c r="R76" s="966"/>
      <c r="S76" s="966"/>
      <c r="T76" s="966"/>
      <c r="U76" s="967"/>
      <c r="V76" s="968">
        <v>2785</v>
      </c>
      <c r="W76" s="966"/>
      <c r="X76" s="966"/>
      <c r="Y76" s="966"/>
      <c r="Z76" s="967"/>
      <c r="AA76" s="968">
        <v>92</v>
      </c>
      <c r="AB76" s="966"/>
      <c r="AC76" s="966"/>
      <c r="AD76" s="966"/>
      <c r="AE76" s="967"/>
      <c r="AF76" s="968">
        <v>92</v>
      </c>
      <c r="AG76" s="966"/>
      <c r="AH76" s="966"/>
      <c r="AI76" s="966"/>
      <c r="AJ76" s="967"/>
      <c r="AK76" s="968">
        <v>10</v>
      </c>
      <c r="AL76" s="966"/>
      <c r="AM76" s="966"/>
      <c r="AN76" s="966"/>
      <c r="AO76" s="967"/>
      <c r="AP76" s="968" t="s">
        <v>544</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554</v>
      </c>
      <c r="C77" s="962"/>
      <c r="D77" s="962"/>
      <c r="E77" s="962"/>
      <c r="F77" s="962"/>
      <c r="G77" s="962"/>
      <c r="H77" s="962"/>
      <c r="I77" s="962"/>
      <c r="J77" s="962"/>
      <c r="K77" s="962"/>
      <c r="L77" s="962"/>
      <c r="M77" s="962"/>
      <c r="N77" s="962"/>
      <c r="O77" s="962"/>
      <c r="P77" s="963"/>
      <c r="Q77" s="965">
        <v>21</v>
      </c>
      <c r="R77" s="966"/>
      <c r="S77" s="966"/>
      <c r="T77" s="966"/>
      <c r="U77" s="967"/>
      <c r="V77" s="968">
        <v>20</v>
      </c>
      <c r="W77" s="966"/>
      <c r="X77" s="966"/>
      <c r="Y77" s="966"/>
      <c r="Z77" s="967"/>
      <c r="AA77" s="968">
        <v>0</v>
      </c>
      <c r="AB77" s="966"/>
      <c r="AC77" s="966"/>
      <c r="AD77" s="966"/>
      <c r="AE77" s="967"/>
      <c r="AF77" s="968">
        <v>0</v>
      </c>
      <c r="AG77" s="966"/>
      <c r="AH77" s="966"/>
      <c r="AI77" s="966"/>
      <c r="AJ77" s="967"/>
      <c r="AK77" s="968">
        <v>0</v>
      </c>
      <c r="AL77" s="966"/>
      <c r="AM77" s="966"/>
      <c r="AN77" s="966"/>
      <c r="AO77" s="967"/>
      <c r="AP77" s="968" t="s">
        <v>544</v>
      </c>
      <c r="AQ77" s="966"/>
      <c r="AR77" s="966"/>
      <c r="AS77" s="966"/>
      <c r="AT77" s="967"/>
      <c r="AU77" s="968" t="s">
        <v>544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555</v>
      </c>
      <c r="C78" s="962"/>
      <c r="D78" s="962"/>
      <c r="E78" s="962"/>
      <c r="F78" s="962"/>
      <c r="G78" s="962"/>
      <c r="H78" s="962"/>
      <c r="I78" s="962"/>
      <c r="J78" s="962"/>
      <c r="K78" s="962"/>
      <c r="L78" s="962"/>
      <c r="M78" s="962"/>
      <c r="N78" s="962"/>
      <c r="O78" s="962"/>
      <c r="P78" s="963"/>
      <c r="Q78" s="964">
        <v>66</v>
      </c>
      <c r="R78" s="958"/>
      <c r="S78" s="958"/>
      <c r="T78" s="958"/>
      <c r="U78" s="958"/>
      <c r="V78" s="958">
        <v>60</v>
      </c>
      <c r="W78" s="958"/>
      <c r="X78" s="958"/>
      <c r="Y78" s="958"/>
      <c r="Z78" s="958"/>
      <c r="AA78" s="958">
        <v>6</v>
      </c>
      <c r="AB78" s="958"/>
      <c r="AC78" s="958"/>
      <c r="AD78" s="958"/>
      <c r="AE78" s="958"/>
      <c r="AF78" s="958">
        <v>6</v>
      </c>
      <c r="AG78" s="958"/>
      <c r="AH78" s="958"/>
      <c r="AI78" s="958"/>
      <c r="AJ78" s="958"/>
      <c r="AK78" s="958">
        <v>0</v>
      </c>
      <c r="AL78" s="958"/>
      <c r="AM78" s="958"/>
      <c r="AN78" s="958"/>
      <c r="AO78" s="958"/>
      <c r="AP78" s="958" t="s">
        <v>544</v>
      </c>
      <c r="AQ78" s="958"/>
      <c r="AR78" s="958"/>
      <c r="AS78" s="958"/>
      <c r="AT78" s="958"/>
      <c r="AU78" s="958" t="s">
        <v>544</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556</v>
      </c>
      <c r="C79" s="962"/>
      <c r="D79" s="962"/>
      <c r="E79" s="962"/>
      <c r="F79" s="962"/>
      <c r="G79" s="962"/>
      <c r="H79" s="962"/>
      <c r="I79" s="962"/>
      <c r="J79" s="962"/>
      <c r="K79" s="962"/>
      <c r="L79" s="962"/>
      <c r="M79" s="962"/>
      <c r="N79" s="962"/>
      <c r="O79" s="962"/>
      <c r="P79" s="963"/>
      <c r="Q79" s="964">
        <v>1775</v>
      </c>
      <c r="R79" s="958"/>
      <c r="S79" s="958"/>
      <c r="T79" s="958"/>
      <c r="U79" s="958"/>
      <c r="V79" s="958">
        <v>1614</v>
      </c>
      <c r="W79" s="958"/>
      <c r="X79" s="958"/>
      <c r="Y79" s="958"/>
      <c r="Z79" s="958"/>
      <c r="AA79" s="958">
        <v>161</v>
      </c>
      <c r="AB79" s="958"/>
      <c r="AC79" s="958"/>
      <c r="AD79" s="958"/>
      <c r="AE79" s="958"/>
      <c r="AF79" s="958">
        <v>161</v>
      </c>
      <c r="AG79" s="958"/>
      <c r="AH79" s="958"/>
      <c r="AI79" s="958"/>
      <c r="AJ79" s="958"/>
      <c r="AK79" s="958">
        <v>0</v>
      </c>
      <c r="AL79" s="958"/>
      <c r="AM79" s="958"/>
      <c r="AN79" s="958"/>
      <c r="AO79" s="958"/>
      <c r="AP79" s="958" t="s">
        <v>544</v>
      </c>
      <c r="AQ79" s="958"/>
      <c r="AR79" s="958"/>
      <c r="AS79" s="958"/>
      <c r="AT79" s="958"/>
      <c r="AU79" s="958" t="s">
        <v>544</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1488</v>
      </c>
      <c r="AG88" s="946"/>
      <c r="AH88" s="946"/>
      <c r="AI88" s="946"/>
      <c r="AJ88" s="946"/>
      <c r="AK88" s="950"/>
      <c r="AL88" s="950"/>
      <c r="AM88" s="950"/>
      <c r="AN88" s="950"/>
      <c r="AO88" s="950"/>
      <c r="AP88" s="946">
        <v>5128</v>
      </c>
      <c r="AQ88" s="946"/>
      <c r="AR88" s="946"/>
      <c r="AS88" s="946"/>
      <c r="AT88" s="946"/>
      <c r="AU88" s="946">
        <v>276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912066</v>
      </c>
      <c r="AB110" s="876"/>
      <c r="AC110" s="876"/>
      <c r="AD110" s="876"/>
      <c r="AE110" s="877"/>
      <c r="AF110" s="878">
        <v>879425</v>
      </c>
      <c r="AG110" s="876"/>
      <c r="AH110" s="876"/>
      <c r="AI110" s="876"/>
      <c r="AJ110" s="877"/>
      <c r="AK110" s="878">
        <v>808512</v>
      </c>
      <c r="AL110" s="876"/>
      <c r="AM110" s="876"/>
      <c r="AN110" s="876"/>
      <c r="AO110" s="877"/>
      <c r="AP110" s="879">
        <v>18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7711868</v>
      </c>
      <c r="BR110" s="829"/>
      <c r="BS110" s="829"/>
      <c r="BT110" s="829"/>
      <c r="BU110" s="829"/>
      <c r="BV110" s="829">
        <v>7040503</v>
      </c>
      <c r="BW110" s="829"/>
      <c r="BX110" s="829"/>
      <c r="BY110" s="829"/>
      <c r="BZ110" s="829"/>
      <c r="CA110" s="829">
        <v>6565373</v>
      </c>
      <c r="CB110" s="829"/>
      <c r="CC110" s="829"/>
      <c r="CD110" s="829"/>
      <c r="CE110" s="829"/>
      <c r="CF110" s="853">
        <v>146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6579</v>
      </c>
      <c r="BR111" s="804"/>
      <c r="BS111" s="804"/>
      <c r="BT111" s="804"/>
      <c r="BU111" s="804"/>
      <c r="BV111" s="804">
        <v>235428</v>
      </c>
      <c r="BW111" s="804"/>
      <c r="BX111" s="804"/>
      <c r="BY111" s="804"/>
      <c r="BZ111" s="804"/>
      <c r="CA111" s="804">
        <v>188757</v>
      </c>
      <c r="CB111" s="804"/>
      <c r="CC111" s="804"/>
      <c r="CD111" s="804"/>
      <c r="CE111" s="804"/>
      <c r="CF111" s="862">
        <v>4.2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1839175</v>
      </c>
      <c r="BR112" s="804"/>
      <c r="BS112" s="804"/>
      <c r="BT112" s="804"/>
      <c r="BU112" s="804"/>
      <c r="BV112" s="804">
        <v>1619491</v>
      </c>
      <c r="BW112" s="804"/>
      <c r="BX112" s="804"/>
      <c r="BY112" s="804"/>
      <c r="BZ112" s="804"/>
      <c r="CA112" s="804">
        <v>1568843</v>
      </c>
      <c r="CB112" s="804"/>
      <c r="CC112" s="804"/>
      <c r="CD112" s="804"/>
      <c r="CE112" s="804"/>
      <c r="CF112" s="862">
        <v>34.9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319055</v>
      </c>
      <c r="AB113" s="906"/>
      <c r="AC113" s="906"/>
      <c r="AD113" s="906"/>
      <c r="AE113" s="907"/>
      <c r="AF113" s="908">
        <v>269597</v>
      </c>
      <c r="AG113" s="906"/>
      <c r="AH113" s="906"/>
      <c r="AI113" s="906"/>
      <c r="AJ113" s="907"/>
      <c r="AK113" s="908">
        <v>326999</v>
      </c>
      <c r="AL113" s="906"/>
      <c r="AM113" s="906"/>
      <c r="AN113" s="906"/>
      <c r="AO113" s="907"/>
      <c r="AP113" s="909">
        <v>7.3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205528</v>
      </c>
      <c r="BR113" s="804"/>
      <c r="BS113" s="804"/>
      <c r="BT113" s="804"/>
      <c r="BU113" s="804"/>
      <c r="BV113" s="804">
        <v>230607</v>
      </c>
      <c r="BW113" s="804"/>
      <c r="BX113" s="804"/>
      <c r="BY113" s="804"/>
      <c r="BZ113" s="804"/>
      <c r="CA113" s="804">
        <v>276380</v>
      </c>
      <c r="CB113" s="804"/>
      <c r="CC113" s="804"/>
      <c r="CD113" s="804"/>
      <c r="CE113" s="804"/>
      <c r="CF113" s="862">
        <v>6.1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43576</v>
      </c>
      <c r="AB114" s="767"/>
      <c r="AC114" s="767"/>
      <c r="AD114" s="767"/>
      <c r="AE114" s="768"/>
      <c r="AF114" s="769">
        <v>35172</v>
      </c>
      <c r="AG114" s="767"/>
      <c r="AH114" s="767"/>
      <c r="AI114" s="767"/>
      <c r="AJ114" s="768"/>
      <c r="AK114" s="769">
        <v>32198</v>
      </c>
      <c r="AL114" s="767"/>
      <c r="AM114" s="767"/>
      <c r="AN114" s="767"/>
      <c r="AO114" s="768"/>
      <c r="AP114" s="811">
        <v>0.7</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436889</v>
      </c>
      <c r="BR114" s="804"/>
      <c r="BS114" s="804"/>
      <c r="BT114" s="804"/>
      <c r="BU114" s="804"/>
      <c r="BV114" s="804">
        <v>435429</v>
      </c>
      <c r="BW114" s="804"/>
      <c r="BX114" s="804"/>
      <c r="BY114" s="804"/>
      <c r="BZ114" s="804"/>
      <c r="CA114" s="804">
        <v>502411</v>
      </c>
      <c r="CB114" s="804"/>
      <c r="CC114" s="804"/>
      <c r="CD114" s="804"/>
      <c r="CE114" s="804"/>
      <c r="CF114" s="862">
        <v>11.2</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9935</v>
      </c>
      <c r="AB115" s="906"/>
      <c r="AC115" s="906"/>
      <c r="AD115" s="906"/>
      <c r="AE115" s="907"/>
      <c r="AF115" s="908">
        <v>30027</v>
      </c>
      <c r="AG115" s="906"/>
      <c r="AH115" s="906"/>
      <c r="AI115" s="906"/>
      <c r="AJ115" s="907"/>
      <c r="AK115" s="908">
        <v>153005</v>
      </c>
      <c r="AL115" s="906"/>
      <c r="AM115" s="906"/>
      <c r="AN115" s="906"/>
      <c r="AO115" s="907"/>
      <c r="AP115" s="909">
        <v>3.4</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1284632</v>
      </c>
      <c r="AB117" s="890"/>
      <c r="AC117" s="890"/>
      <c r="AD117" s="890"/>
      <c r="AE117" s="891"/>
      <c r="AF117" s="892">
        <v>1214221</v>
      </c>
      <c r="AG117" s="890"/>
      <c r="AH117" s="890"/>
      <c r="AI117" s="890"/>
      <c r="AJ117" s="891"/>
      <c r="AK117" s="892">
        <v>1320714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10200039</v>
      </c>
      <c r="BR119" s="832"/>
      <c r="BS119" s="832"/>
      <c r="BT119" s="832"/>
      <c r="BU119" s="832"/>
      <c r="BV119" s="832">
        <v>9561458</v>
      </c>
      <c r="BW119" s="832"/>
      <c r="BX119" s="832"/>
      <c r="BY119" s="832"/>
      <c r="BZ119" s="832"/>
      <c r="CA119" s="832">
        <v>9101764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6579</v>
      </c>
      <c r="DH119" s="751"/>
      <c r="DI119" s="751"/>
      <c r="DJ119" s="751"/>
      <c r="DK119" s="752"/>
      <c r="DL119" s="753">
        <v>235428</v>
      </c>
      <c r="DM119" s="751"/>
      <c r="DN119" s="751"/>
      <c r="DO119" s="751"/>
      <c r="DP119" s="752"/>
      <c r="DQ119" s="753">
        <v>188757</v>
      </c>
      <c r="DR119" s="751"/>
      <c r="DS119" s="751"/>
      <c r="DT119" s="751"/>
      <c r="DU119" s="752"/>
      <c r="DV119" s="835">
        <v>4.2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9040305</v>
      </c>
      <c r="BR120" s="829"/>
      <c r="BS120" s="829"/>
      <c r="BT120" s="829"/>
      <c r="BU120" s="829"/>
      <c r="BV120" s="829">
        <v>10365034</v>
      </c>
      <c r="BW120" s="829"/>
      <c r="BX120" s="829"/>
      <c r="BY120" s="829"/>
      <c r="BZ120" s="829"/>
      <c r="CA120" s="829">
        <v>11832627</v>
      </c>
      <c r="CB120" s="829"/>
      <c r="CC120" s="829"/>
      <c r="CD120" s="829"/>
      <c r="CE120" s="829"/>
      <c r="CF120" s="853">
        <v>263.10000000000002</v>
      </c>
      <c r="CG120" s="854"/>
      <c r="CH120" s="854"/>
      <c r="CI120" s="854"/>
      <c r="CJ120" s="854"/>
      <c r="CK120" s="855" t="s">
        <v>444</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1504647</v>
      </c>
      <c r="DR120" s="829"/>
      <c r="DS120" s="829"/>
      <c r="DT120" s="829"/>
      <c r="DU120" s="829"/>
      <c r="DV120" s="830">
        <v>33.5</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4135</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392022</v>
      </c>
      <c r="BR121" s="804"/>
      <c r="BS121" s="804"/>
      <c r="BT121" s="804"/>
      <c r="BU121" s="804"/>
      <c r="BV121" s="804">
        <v>291094</v>
      </c>
      <c r="BW121" s="804"/>
      <c r="BX121" s="804"/>
      <c r="BY121" s="804"/>
      <c r="BZ121" s="804"/>
      <c r="CA121" s="804">
        <v>259799</v>
      </c>
      <c r="CB121" s="804"/>
      <c r="CC121" s="804"/>
      <c r="CD121" s="804"/>
      <c r="CE121" s="804"/>
      <c r="CF121" s="862">
        <v>5.8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64196</v>
      </c>
      <c r="DR121" s="804"/>
      <c r="DS121" s="804"/>
      <c r="DT121" s="804"/>
      <c r="DU121" s="804"/>
      <c r="DV121" s="781">
        <v>1.4</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7383401</v>
      </c>
      <c r="BR122" s="832"/>
      <c r="BS122" s="832"/>
      <c r="BT122" s="832"/>
      <c r="BU122" s="832"/>
      <c r="BV122" s="832">
        <v>7159846</v>
      </c>
      <c r="BW122" s="832"/>
      <c r="BX122" s="832"/>
      <c r="BY122" s="832"/>
      <c r="BZ122" s="832"/>
      <c r="CA122" s="832">
        <v>6613734</v>
      </c>
      <c r="CB122" s="832"/>
      <c r="CC122" s="832"/>
      <c r="CD122" s="832"/>
      <c r="CE122" s="832"/>
      <c r="CF122" s="833">
        <v>147.1</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16815728</v>
      </c>
      <c r="BR123" s="820"/>
      <c r="BS123" s="820"/>
      <c r="BT123" s="820"/>
      <c r="BU123" s="820"/>
      <c r="BV123" s="820">
        <v>17815974</v>
      </c>
      <c r="BW123" s="820"/>
      <c r="BX123" s="820"/>
      <c r="BY123" s="820"/>
      <c r="BZ123" s="820"/>
      <c r="CA123" s="820">
        <v>18706160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1839175</v>
      </c>
      <c r="DH124" s="751"/>
      <c r="DI124" s="751"/>
      <c r="DJ124" s="751"/>
      <c r="DK124" s="752"/>
      <c r="DL124" s="753">
        <v>1619491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5800</v>
      </c>
      <c r="AB126" s="767"/>
      <c r="AC126" s="767"/>
      <c r="AD126" s="767"/>
      <c r="AE126" s="768"/>
      <c r="AF126" s="769">
        <v>30027</v>
      </c>
      <c r="AG126" s="767"/>
      <c r="AH126" s="767"/>
      <c r="AI126" s="767"/>
      <c r="AJ126" s="768"/>
      <c r="AK126" s="769">
        <v>153005</v>
      </c>
      <c r="AL126" s="767"/>
      <c r="AM126" s="767"/>
      <c r="AN126" s="767"/>
      <c r="AO126" s="768"/>
      <c r="AP126" s="811">
        <v>3.4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64783</v>
      </c>
      <c r="AB128" s="788"/>
      <c r="AC128" s="788"/>
      <c r="AD128" s="788"/>
      <c r="AE128" s="789"/>
      <c r="AF128" s="790">
        <v>46304</v>
      </c>
      <c r="AG128" s="788"/>
      <c r="AH128" s="788"/>
      <c r="AI128" s="788"/>
      <c r="AJ128" s="789"/>
      <c r="AK128" s="790">
        <v>66100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14.84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5034669</v>
      </c>
      <c r="AB129" s="767"/>
      <c r="AC129" s="767"/>
      <c r="AD129" s="767"/>
      <c r="AE129" s="768"/>
      <c r="AF129" s="769">
        <v>5036302</v>
      </c>
      <c r="AG129" s="767"/>
      <c r="AH129" s="767"/>
      <c r="AI129" s="767"/>
      <c r="AJ129" s="768"/>
      <c r="AK129" s="769">
        <v>5244273</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19.84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816887</v>
      </c>
      <c r="AB130" s="767"/>
      <c r="AC130" s="767"/>
      <c r="AD130" s="767"/>
      <c r="AE130" s="768"/>
      <c r="AF130" s="769">
        <v>797925</v>
      </c>
      <c r="AG130" s="767"/>
      <c r="AH130" s="767"/>
      <c r="AI130" s="767"/>
      <c r="AJ130" s="768"/>
      <c r="AK130" s="769">
        <v>747058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4217782</v>
      </c>
      <c r="AB131" s="751"/>
      <c r="AC131" s="751"/>
      <c r="AD131" s="751"/>
      <c r="AE131" s="752"/>
      <c r="AF131" s="753">
        <v>4238377</v>
      </c>
      <c r="AG131" s="751"/>
      <c r="AH131" s="751"/>
      <c r="AI131" s="751"/>
      <c r="AJ131" s="752"/>
      <c r="AK131" s="753">
        <v>4497215</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9.5538840080000007</v>
      </c>
      <c r="AB132" s="732"/>
      <c r="AC132" s="732"/>
      <c r="AD132" s="732"/>
      <c r="AE132" s="733"/>
      <c r="AF132" s="734">
        <v>8.7295679449999994</v>
      </c>
      <c r="AG132" s="732"/>
      <c r="AH132" s="732"/>
      <c r="AI132" s="732"/>
      <c r="AJ132" s="733"/>
      <c r="AK132" s="734">
        <v>11.286007010000001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8.9</v>
      </c>
      <c r="AB133" s="711"/>
      <c r="AC133" s="711"/>
      <c r="AD133" s="711"/>
      <c r="AE133" s="712"/>
      <c r="AF133" s="710">
        <v>8.9</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NalLFGCOiAvmvxfQx0RagJn2lk4wZ277nj9bBNVUOJ8AIFLX6Uqy++ZMlRZibHdAI4F2QcSFa5cZCdOJFmdoQ==" saltValue="bSH9wpcKgq/uYEapaD+m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P7QFL1SesW7ICdT9y9DevCPc4q+Ksquj/IoEstkG/s88FBQrc9dTrUrD1fVJBA0c6donvZlKoVmlXYxXdoJXw==" saltValue="HOxFQGm95rTm5RDc+eDY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80" zoomScaleNormal="8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mW6CWr1eYQdjk42BU7pq/urhIRVetDOxnyXTo/N9jlkjgX7smSspdDX1x6iMbZ5GnH59TVrk9Bni1j6PHQYIg==" saltValue="7ZDQNS8DoQAViiNAYfbzz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1"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1436670</v>
      </c>
      <c r="AP9" s="262">
        <v>88892</v>
      </c>
      <c r="AQ9" s="263">
        <v>102505</v>
      </c>
      <c r="AR9" s="264">
        <v>-13.3</v>
      </c>
    </row>
    <row r="10" spans="1:46" ht="13.5" customHeight="1" x14ac:dyDescent="0.2">
      <c r="A10" s="247"/>
      <c r="AK10" s="1117" t="s">
        <v>483</v>
      </c>
      <c r="AL10" s="1118"/>
      <c r="AM10" s="1118"/>
      <c r="AN10" s="1119"/>
      <c r="AO10" s="265">
        <v>247966</v>
      </c>
      <c r="AP10" s="265">
        <v>15343</v>
      </c>
      <c r="AQ10" s="266">
        <v>13118</v>
      </c>
      <c r="AR10" s="267">
        <v>17</v>
      </c>
    </row>
    <row r="11" spans="1:46" ht="13.5" customHeight="1" x14ac:dyDescent="0.2">
      <c r="A11" s="247"/>
      <c r="AK11" s="1117" t="s">
        <v>484</v>
      </c>
      <c r="AL11" s="1118"/>
      <c r="AM11" s="1118"/>
      <c r="AN11" s="1119"/>
      <c r="AO11" s="265" t="s">
        <v>485</v>
      </c>
      <c r="AP11" s="265" t="s">
        <v>485</v>
      </c>
      <c r="AQ11" s="266">
        <v>532</v>
      </c>
      <c r="AR11" s="267" t="s">
        <v>485</v>
      </c>
    </row>
    <row r="12" spans="1:46" ht="13.5" customHeight="1" x14ac:dyDescent="0.2">
      <c r="A12" s="247"/>
      <c r="AK12" s="1117" t="s">
        <v>486</v>
      </c>
      <c r="AL12" s="1118"/>
      <c r="AM12" s="1118"/>
      <c r="AN12" s="1119"/>
      <c r="AO12" s="265" t="s">
        <v>485</v>
      </c>
      <c r="AP12" s="265" t="s">
        <v>485</v>
      </c>
      <c r="AQ12" s="266">
        <v>70</v>
      </c>
      <c r="AR12" s="267" t="s">
        <v>485</v>
      </c>
    </row>
    <row r="13" spans="1:46" ht="13.5" customHeight="1" x14ac:dyDescent="0.2">
      <c r="A13" s="247"/>
      <c r="AK13" s="1117" t="s">
        <v>487</v>
      </c>
      <c r="AL13" s="1118"/>
      <c r="AM13" s="1118"/>
      <c r="AN13" s="1119"/>
      <c r="AO13" s="265">
        <v>39742</v>
      </c>
      <c r="AP13" s="265">
        <v>2459</v>
      </c>
      <c r="AQ13" s="266">
        <v>4255</v>
      </c>
      <c r="AR13" s="267">
        <v>-42.2</v>
      </c>
    </row>
    <row r="14" spans="1:46" ht="13.5" customHeight="1" x14ac:dyDescent="0.2">
      <c r="A14" s="247"/>
      <c r="AK14" s="1117" t="s">
        <v>488</v>
      </c>
      <c r="AL14" s="1118"/>
      <c r="AM14" s="1118"/>
      <c r="AN14" s="1119"/>
      <c r="AO14" s="265">
        <v>19826</v>
      </c>
      <c r="AP14" s="265">
        <v>1227</v>
      </c>
      <c r="AQ14" s="266">
        <v>1813</v>
      </c>
      <c r="AR14" s="267">
        <v>-32.299999999999997</v>
      </c>
    </row>
    <row r="15" spans="1:46" ht="13.5" customHeight="1" x14ac:dyDescent="0.2">
      <c r="A15" s="247"/>
      <c r="AK15" s="1120" t="s">
        <v>489</v>
      </c>
      <c r="AL15" s="1121"/>
      <c r="AM15" s="1121"/>
      <c r="AN15" s="1122"/>
      <c r="AO15" s="265">
        <v>-98888</v>
      </c>
      <c r="AP15" s="265">
        <v>-6119</v>
      </c>
      <c r="AQ15" s="266">
        <v>-6003</v>
      </c>
      <c r="AR15" s="267">
        <v>1.9</v>
      </c>
    </row>
    <row r="16" spans="1:46" ht="13.2" x14ac:dyDescent="0.2">
      <c r="A16" s="247"/>
      <c r="AK16" s="1120" t="s">
        <v>177</v>
      </c>
      <c r="AL16" s="1121"/>
      <c r="AM16" s="1121"/>
      <c r="AN16" s="1122"/>
      <c r="AO16" s="265">
        <v>1645316</v>
      </c>
      <c r="AP16" s="265">
        <v>101802</v>
      </c>
      <c r="AQ16" s="266">
        <v>116291</v>
      </c>
      <c r="AR16" s="267">
        <v>-12.5</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8.9700000000000006</v>
      </c>
      <c r="AP21" s="278">
        <v>9.5500000000000007</v>
      </c>
      <c r="AQ21" s="279">
        <v>-0.57999999999999996</v>
      </c>
      <c r="AS21" s="280"/>
      <c r="AT21" s="276"/>
    </row>
    <row r="22" spans="1:46" s="248" customFormat="1" ht="13.2" x14ac:dyDescent="0.2">
      <c r="A22" s="276"/>
      <c r="AK22" s="1123" t="s">
        <v>495</v>
      </c>
      <c r="AL22" s="1124"/>
      <c r="AM22" s="1124"/>
      <c r="AN22" s="1125"/>
      <c r="AO22" s="281">
        <v>95.9</v>
      </c>
      <c r="AP22" s="282">
        <v>96.7</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808512</v>
      </c>
      <c r="AP32" s="291">
        <v>50025</v>
      </c>
      <c r="AQ32" s="292">
        <v>49899</v>
      </c>
      <c r="AR32" s="293">
        <v>0.3</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v>2</v>
      </c>
      <c r="AR34" s="293" t="s">
        <v>485</v>
      </c>
    </row>
    <row r="35" spans="1:46" ht="27" customHeight="1" x14ac:dyDescent="0.2">
      <c r="A35" s="247"/>
      <c r="AK35" s="1107" t="s">
        <v>502</v>
      </c>
      <c r="AL35" s="1108"/>
      <c r="AM35" s="1108"/>
      <c r="AN35" s="1109"/>
      <c r="AO35" s="291">
        <v>326999</v>
      </c>
      <c r="AP35" s="291">
        <v>20233</v>
      </c>
      <c r="AQ35" s="292">
        <v>13394</v>
      </c>
      <c r="AR35" s="293">
        <v>51.1</v>
      </c>
    </row>
    <row r="36" spans="1:46" ht="27" customHeight="1" x14ac:dyDescent="0.2">
      <c r="A36" s="247"/>
      <c r="AK36" s="1107" t="s">
        <v>503</v>
      </c>
      <c r="AL36" s="1108"/>
      <c r="AM36" s="1108"/>
      <c r="AN36" s="1109"/>
      <c r="AO36" s="291">
        <v>32198</v>
      </c>
      <c r="AP36" s="291">
        <v>1992</v>
      </c>
      <c r="AQ36" s="292">
        <v>2489</v>
      </c>
      <c r="AR36" s="293">
        <v>-20</v>
      </c>
    </row>
    <row r="37" spans="1:46" ht="13.5" customHeight="1" x14ac:dyDescent="0.2">
      <c r="A37" s="247"/>
      <c r="AK37" s="1107" t="s">
        <v>504</v>
      </c>
      <c r="AL37" s="1108"/>
      <c r="AM37" s="1108"/>
      <c r="AN37" s="1109"/>
      <c r="AO37" s="291">
        <v>153005</v>
      </c>
      <c r="AP37" s="291">
        <v>9467</v>
      </c>
      <c r="AQ37" s="292">
        <v>625</v>
      </c>
      <c r="AR37" s="293">
        <v>1414.7</v>
      </c>
    </row>
    <row r="38" spans="1:46" ht="27" customHeight="1" x14ac:dyDescent="0.2">
      <c r="A38" s="247"/>
      <c r="AK38" s="1110" t="s">
        <v>505</v>
      </c>
      <c r="AL38" s="1111"/>
      <c r="AM38" s="1111"/>
      <c r="AN38" s="1112"/>
      <c r="AO38" s="294" t="s">
        <v>485</v>
      </c>
      <c r="AP38" s="294" t="s">
        <v>485</v>
      </c>
      <c r="AQ38" s="295">
        <v>5</v>
      </c>
      <c r="AR38" s="283" t="s">
        <v>485</v>
      </c>
      <c r="AS38" s="290"/>
    </row>
    <row r="39" spans="1:46" ht="13.2" x14ac:dyDescent="0.2">
      <c r="A39" s="247"/>
      <c r="AK39" s="1110" t="s">
        <v>506</v>
      </c>
      <c r="AL39" s="1111"/>
      <c r="AM39" s="1111"/>
      <c r="AN39" s="1112"/>
      <c r="AO39" s="291">
        <v>-66100</v>
      </c>
      <c r="AP39" s="291">
        <v>-4090</v>
      </c>
      <c r="AQ39" s="292">
        <v>-2982</v>
      </c>
      <c r="AR39" s="293">
        <v>37.200000000000003</v>
      </c>
      <c r="AS39" s="290"/>
    </row>
    <row r="40" spans="1:46" ht="27" customHeight="1" x14ac:dyDescent="0.2">
      <c r="A40" s="247"/>
      <c r="AK40" s="1107" t="s">
        <v>507</v>
      </c>
      <c r="AL40" s="1108"/>
      <c r="AM40" s="1108"/>
      <c r="AN40" s="1109"/>
      <c r="AO40" s="291">
        <v>-747058</v>
      </c>
      <c r="AP40" s="291">
        <v>-46223</v>
      </c>
      <c r="AQ40" s="292">
        <v>-43756</v>
      </c>
      <c r="AR40" s="293">
        <v>5.6</v>
      </c>
      <c r="AS40" s="290"/>
    </row>
    <row r="41" spans="1:46" ht="13.2" x14ac:dyDescent="0.2">
      <c r="A41" s="247"/>
      <c r="AK41" s="1113" t="s">
        <v>287</v>
      </c>
      <c r="AL41" s="1114"/>
      <c r="AM41" s="1114"/>
      <c r="AN41" s="1115"/>
      <c r="AO41" s="291">
        <v>507556</v>
      </c>
      <c r="AP41" s="291">
        <v>31404</v>
      </c>
      <c r="AQ41" s="292">
        <v>19675</v>
      </c>
      <c r="AR41" s="293">
        <v>59.6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2839260</v>
      </c>
      <c r="AN51" s="313">
        <v>175599</v>
      </c>
      <c r="AO51" s="314">
        <v>221.2</v>
      </c>
      <c r="AP51" s="315">
        <v>96248</v>
      </c>
      <c r="AQ51" s="316">
        <v>10</v>
      </c>
      <c r="AR51" s="317">
        <v>211.2</v>
      </c>
    </row>
    <row r="52" spans="1:44" ht="13.2" x14ac:dyDescent="0.2">
      <c r="A52" s="247"/>
      <c r="AK52" s="318"/>
      <c r="AL52" s="319" t="s">
        <v>517</v>
      </c>
      <c r="AM52" s="320">
        <v>2334645</v>
      </c>
      <c r="AN52" s="321">
        <v>144390</v>
      </c>
      <c r="AO52" s="322">
        <v>246.4</v>
      </c>
      <c r="AP52" s="323">
        <v>55768</v>
      </c>
      <c r="AQ52" s="324">
        <v>17.5</v>
      </c>
      <c r="AR52" s="325">
        <v>228.9</v>
      </c>
    </row>
    <row r="53" spans="1:44" ht="13.2" x14ac:dyDescent="0.2">
      <c r="A53" s="247"/>
      <c r="AK53" s="303" t="s">
        <v>518</v>
      </c>
      <c r="AL53" s="304"/>
      <c r="AM53" s="312">
        <v>1064338</v>
      </c>
      <c r="AN53" s="313">
        <v>65562</v>
      </c>
      <c r="AO53" s="314">
        <v>-62.7</v>
      </c>
      <c r="AP53" s="315">
        <v>76413</v>
      </c>
      <c r="AQ53" s="316">
        <v>-20.6</v>
      </c>
      <c r="AR53" s="317">
        <v>-42.1</v>
      </c>
    </row>
    <row r="54" spans="1:44" ht="13.2" x14ac:dyDescent="0.2">
      <c r="A54" s="247"/>
      <c r="AK54" s="318"/>
      <c r="AL54" s="319" t="s">
        <v>517</v>
      </c>
      <c r="AM54" s="320">
        <v>477184</v>
      </c>
      <c r="AN54" s="321">
        <v>29394</v>
      </c>
      <c r="AO54" s="322">
        <v>-79.599999999999994</v>
      </c>
      <c r="AP54" s="323">
        <v>39658</v>
      </c>
      <c r="AQ54" s="324">
        <v>-28.9</v>
      </c>
      <c r="AR54" s="325">
        <v>-50.7</v>
      </c>
    </row>
    <row r="55" spans="1:44" ht="13.2" x14ac:dyDescent="0.2">
      <c r="A55" s="247"/>
      <c r="AK55" s="303" t="s">
        <v>519</v>
      </c>
      <c r="AL55" s="304"/>
      <c r="AM55" s="312">
        <v>445684</v>
      </c>
      <c r="AN55" s="313">
        <v>27464</v>
      </c>
      <c r="AO55" s="314">
        <v>-58.1</v>
      </c>
      <c r="AP55" s="315">
        <v>66481</v>
      </c>
      <c r="AQ55" s="316">
        <v>-13</v>
      </c>
      <c r="AR55" s="317">
        <v>-45.1</v>
      </c>
    </row>
    <row r="56" spans="1:44" ht="13.2" x14ac:dyDescent="0.2">
      <c r="A56" s="247"/>
      <c r="AK56" s="318"/>
      <c r="AL56" s="319" t="s">
        <v>517</v>
      </c>
      <c r="AM56" s="320">
        <v>233767</v>
      </c>
      <c r="AN56" s="321">
        <v>14405</v>
      </c>
      <c r="AO56" s="322">
        <v>-51</v>
      </c>
      <c r="AP56" s="323">
        <v>36120</v>
      </c>
      <c r="AQ56" s="324">
        <v>-8.9</v>
      </c>
      <c r="AR56" s="325">
        <v>-42.1</v>
      </c>
    </row>
    <row r="57" spans="1:44" ht="13.2" x14ac:dyDescent="0.2">
      <c r="A57" s="247"/>
      <c r="AK57" s="303" t="s">
        <v>520</v>
      </c>
      <c r="AL57" s="304"/>
      <c r="AM57" s="312">
        <v>1591385</v>
      </c>
      <c r="AN57" s="313">
        <v>98306</v>
      </c>
      <c r="AO57" s="314">
        <v>257.89999999999998</v>
      </c>
      <c r="AP57" s="315">
        <v>67825</v>
      </c>
      <c r="AQ57" s="316">
        <v>2</v>
      </c>
      <c r="AR57" s="317">
        <v>255.9</v>
      </c>
    </row>
    <row r="58" spans="1:44" ht="13.2" x14ac:dyDescent="0.2">
      <c r="A58" s="247"/>
      <c r="AK58" s="318"/>
      <c r="AL58" s="319" t="s">
        <v>517</v>
      </c>
      <c r="AM58" s="320">
        <v>532199</v>
      </c>
      <c r="AN58" s="321">
        <v>32876</v>
      </c>
      <c r="AO58" s="322">
        <v>128.19999999999999</v>
      </c>
      <c r="AP58" s="323">
        <v>39417</v>
      </c>
      <c r="AQ58" s="324">
        <v>9.1</v>
      </c>
      <c r="AR58" s="325">
        <v>119.1</v>
      </c>
    </row>
    <row r="59" spans="1:44" ht="13.2" x14ac:dyDescent="0.2">
      <c r="A59" s="247"/>
      <c r="AK59" s="303" t="s">
        <v>521</v>
      </c>
      <c r="AL59" s="304"/>
      <c r="AM59" s="312">
        <v>887198</v>
      </c>
      <c r="AN59" s="313">
        <v>54894</v>
      </c>
      <c r="AO59" s="314">
        <v>-44.2</v>
      </c>
      <c r="AP59" s="315">
        <v>81158</v>
      </c>
      <c r="AQ59" s="316">
        <v>19.7</v>
      </c>
      <c r="AR59" s="317">
        <v>-63.9</v>
      </c>
    </row>
    <row r="60" spans="1:44" ht="13.2" x14ac:dyDescent="0.2">
      <c r="A60" s="247"/>
      <c r="AK60" s="318"/>
      <c r="AL60" s="319" t="s">
        <v>517</v>
      </c>
      <c r="AM60" s="320">
        <v>690839</v>
      </c>
      <c r="AN60" s="321">
        <v>42745</v>
      </c>
      <c r="AO60" s="322">
        <v>30</v>
      </c>
      <c r="AP60" s="323">
        <v>45320</v>
      </c>
      <c r="AQ60" s="324">
        <v>15</v>
      </c>
      <c r="AR60" s="325">
        <v>15</v>
      </c>
    </row>
    <row r="61" spans="1:44" ht="13.2" x14ac:dyDescent="0.2">
      <c r="A61" s="247"/>
      <c r="AK61" s="303" t="s">
        <v>522</v>
      </c>
      <c r="AL61" s="326"/>
      <c r="AM61" s="312">
        <v>1365573</v>
      </c>
      <c r="AN61" s="313">
        <v>84365</v>
      </c>
      <c r="AO61" s="314">
        <v>62.8</v>
      </c>
      <c r="AP61" s="315">
        <v>77625</v>
      </c>
      <c r="AQ61" s="327">
        <v>-0.4</v>
      </c>
      <c r="AR61" s="317">
        <v>63.2</v>
      </c>
    </row>
    <row r="62" spans="1:44" ht="13.2" x14ac:dyDescent="0.2">
      <c r="A62" s="247"/>
      <c r="AK62" s="318"/>
      <c r="AL62" s="319" t="s">
        <v>517</v>
      </c>
      <c r="AM62" s="320">
        <v>853727</v>
      </c>
      <c r="AN62" s="321">
        <v>52762</v>
      </c>
      <c r="AO62" s="322">
        <v>54.8</v>
      </c>
      <c r="AP62" s="323">
        <v>43257</v>
      </c>
      <c r="AQ62" s="324">
        <v>0.8</v>
      </c>
      <c r="AR62" s="325">
        <v>54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rWaYH0lV1iDmaQdYf7A7VfS4RisgWFArOUaqTvfR30vH14PDjUrbGie3rEpWzhnujYMnvoAWssvEG2aI+mZQQ==" saltValue="gVbxQzq+M8bUZ9enEEV0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KX4RBQtbt7Hzzgkc/N2QX4lEPipmWPNxVcvFi2Wj+05cJHuozvcT8hIWGvaM34vAhPEY+VDOg8GyhbdhsatoA==" saltValue="Ph3PHKL3RV8qQtCMFmmp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2Yp9/wSrujY8oazs+CgUqW0iZGrbyOwVKvlyYh2I7bA+F3to2e9DLDoemsI9BiAX4viqibbHiRypNJP2m0G+kg==" saltValue="Mn07Z863PCcvveLSh8er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47.11</v>
      </c>
      <c r="G47" s="12">
        <v>46.91</v>
      </c>
      <c r="H47" s="12">
        <v>51.75</v>
      </c>
      <c r="I47" s="12">
        <v>49.67</v>
      </c>
      <c r="J47" s="13">
        <v>45.92</v>
      </c>
    </row>
    <row r="48" spans="2:10" ht="57.75" customHeight="1" x14ac:dyDescent="0.2">
      <c r="B48" s="14"/>
      <c r="C48" s="1128" t="s">
        <v>4</v>
      </c>
      <c r="D48" s="1128"/>
      <c r="E48" s="1129"/>
      <c r="F48" s="15">
        <v>1.07</v>
      </c>
      <c r="G48" s="16">
        <v>7.57</v>
      </c>
      <c r="H48" s="16">
        <v>3.9</v>
      </c>
      <c r="I48" s="16">
        <v>0.01</v>
      </c>
      <c r="J48" s="17">
        <v>3.31</v>
      </c>
    </row>
    <row r="49" spans="2:10" ht="57.75" customHeight="1" thickBot="1" x14ac:dyDescent="0.25">
      <c r="B49" s="18"/>
      <c r="C49" s="1130" t="s">
        <v>5</v>
      </c>
      <c r="D49" s="1130"/>
      <c r="E49" s="1131"/>
      <c r="F49" s="19" t="s">
        <v>529</v>
      </c>
      <c r="G49" s="20">
        <v>8.17</v>
      </c>
      <c r="H49" s="20" t="s">
        <v>530</v>
      </c>
      <c r="I49" s="20" t="s">
        <v>531</v>
      </c>
      <c r="J49" s="21">
        <v>1.52</v>
      </c>
    </row>
    <row r="50" spans="2:10" ht="13.2" x14ac:dyDescent="0.2"/>
  </sheetData>
  <sheetProtection algorithmName="SHA-512" hashValue="0d/Cu0olv9XOeg8VbAEKLSPV1kar60C+Q9upFuimpFxnLz9A7hnQFljcOnG6pLM511SRNPl28BWkpK4dPld9Mw==" saltValue="cQpSz/vcfUMRug7LwZQS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2026-03-04T01:59:18Z</cp:lastPrinted>
  <dcterms:created xsi:type="dcterms:W3CDTF">2026-02-23T09:20:31Z</dcterms:created>
  <dcterms:modified xsi:type="dcterms:W3CDTF">2026-03-17T06:42:56Z</dcterms:modified>
  <cp:category/>
</cp:coreProperties>
</file>