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6 有田町◎\"/>
    </mc:Choice>
  </mc:AlternateContent>
  <xr:revisionPtr revIDLastSave="0" documentId="13_ncr:1_{B622D5F3-6D06-4066-8230-AE4C127D493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35" i="10"/>
  <c r="U34" i="10"/>
  <c r="U35" i="10" s="1"/>
  <c r="C34" i="10"/>
  <c r="U36"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<sst xmlns="http://schemas.openxmlformats.org/spreadsheetml/2006/main" count="1106" uniqueCount="570">
  <si>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</si>
  <si>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</si>
  <si>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</si>
  <si>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</si>
  <si>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</si>
  <si>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</si>
  <si>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</si>
  <si>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</si>
  <si>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</si>
  <si>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</si>
  <si>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</si>
  <si>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</si>
  <si>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</si>
  <si>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</si>
  <si>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</si>
  <si>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</si>
  <si>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</si>
  <si>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</si>
  <si>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</si>
  <si>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</si>
  <si>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</si>
  <si>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</si>
  <si>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</si>
  <si>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</si>
  <si>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</si>
  <si>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</si>
  <si>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</si>
  <si>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</si>
  <si>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</si>
  <si>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</si>
  <si>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</si>
  <si>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</si>
  <si>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</si>
  <si>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</si>
  <si>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</si>
  <si>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</si>
  <si>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</si>
  <si>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</si>
  <si>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</si>
  <si>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</si>
  <si>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</si>
  <si>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</si>
  <si>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</si>
  <si>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</si>
  <si>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</si>
  <si>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</si>
  <si>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</si>
  <si>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</si>
  <si>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</si>
  <si>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</si>
  <si>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</si>
  <si>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</si>
  <si>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</si>
  <si>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</si>
  <si>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</si>
  <si>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</si>
  <si>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</si>
  <si>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</si>
  <si>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</si>
  <si>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</si>
  <si>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</si>
  <si>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</si>
  <si>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</si>
  <si>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</si>
  <si>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</si>
  <si>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</si>
  <si>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</si>
  <si>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</si>
  <si>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</si>
  <si>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</si>
  <si>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</si>
  <si>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</si>
  <si>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</si>
  <si>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</si>
  <si>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</si>
  <si>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</si>
  <si>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</si>
  <si>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</si>
  <si>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</si>
  <si>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</si>
  <si>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</si>
  <si>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</si>
  <si>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</si>
  <si>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</si>
  <si>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</si>
  <si>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</si>
  <si>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</si>
  <si>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</si>
  <si>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</si>
  <si>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</si>
  <si>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</si>
  <si>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</si>
  <si>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</si>
  <si>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</si>
  <si>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有田町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</si>
  <si>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</si>
  <si>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</si>
  <si>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</si>
  <si>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</si>
  <si>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</si>
  <si>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</si>
  <si>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</si>
  <si>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</si>
  <si>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</si>
  <si>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</si>
  <si>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</si>
  <si>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</si>
  <si>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</si>
  <si>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</si>
  <si>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</si>
  <si>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</si>
  <si>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</si>
  <si>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</si>
  <si>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</si>
  <si>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</si>
  <si>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</si>
  <si>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</si>
  <si>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</si>
  <si>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</si>
  <si>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</si>
  <si>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</si>
  <si>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</si>
  <si>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</si>
  <si>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</si>
  <si>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</si>
  <si>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</si>
  <si>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</si>
  <si>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</si>
  <si>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</si>
  <si>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</si>
  <si>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</si>
  <si>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</si>
  <si>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</si>
  <si>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</si>
  <si>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</si>
  <si>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</si>
  <si>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</si>
  <si>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</si>
  <si>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</si>
  <si>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</si>
  <si>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</si>
  <si>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</si>
  <si>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</si>
  <si>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</si>
  <si>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</si>
  <si>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</si>
  <si>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</si>
  <si>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</si>
  <si>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</si>
  <si>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</si>
  <si>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</si>
  <si>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</si>
  <si>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</si>
  <si>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</si>
  <si>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</si>
  <si>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</si>
  <si>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</si>
  <si>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</si>
  <si>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</si>
  <si>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</si>
  <si>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</si>
  <si>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</si>
  <si>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</si>
  <si>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</si>
  <si>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</si>
  <si>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</si>
  <si>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</si>
  <si>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</si>
  <si>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</si>
  <si>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</si>
  <si>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</si>
  <si>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</si>
  <si>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</si>
  <si>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</si>
  <si>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</si>
  <si>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</si>
  <si>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</si>
  <si>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</si>
  <si>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</si>
  <si>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</si>
  <si>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</si>
  <si>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</si>
  <si>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</si>
  <si>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</si>
  <si>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</si>
  <si>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</si>
  <si>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</si>
  <si>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</si>
  <si>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</si>
  <si>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</si>
  <si>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</si>
  <si>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</si>
  <si>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</si>
  <si>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</si>
  <si>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</si>
  <si>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</si>
  <si>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</si>
  <si>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</si>
  <si>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</si>
  <si>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</si>
  <si>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</si>
  <si>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</si>
  <si>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</si>
  <si>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</si>
  <si>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佐賀県有田町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</si>
  <si>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</si>
  <si>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</si>
  <si>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</si>
  <si>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</si>
  <si>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</si>
  <si>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</si>
  <si>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</si>
  <si>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</si>
  <si>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</si>
  <si>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</si>
  <si>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</si>
  <si>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</si>
  <si>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</si>
  <si>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</si>
  <si>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</si>
  <si>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</si>
  <si>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</si>
  <si>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</si>
  <si>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</si>
  <si>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</si>
  <si>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</si>
  <si>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</si>
  <si>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</si>
  <si>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</si>
  <si>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</si>
  <si>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</si>
  <si>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</si>
  <si>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</si>
  <si>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</si>
  <si>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</si>
  <si>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</si>
  <si>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</si>
  <si>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</si>
  <si>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</si>
  <si>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</si>
  <si>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</si>
  <si>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</si>
  <si>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</si>
  <si>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</si>
  <si>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</si>
  <si>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</si>
  <si>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</si>
  <si>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</si>
  <si>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</si>
  <si>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</si>
  <si>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</si>
  <si>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</si>
  <si>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</si>
  <si>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</si>
  <si>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</si>
  <si>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</si>
  <si>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</si>
  <si>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</si>
  <si>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</si>
  <si>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</si>
  <si>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</si>
  <si>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</si>
  <si>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</si>
  <si>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</si>
  <si>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</si>
  <si>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</si>
  <si>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</si>
  <si>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</si>
  <si>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</si>
  <si>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</si>
  <si>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</si>
  <si>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</si>
  <si>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</si>
  <si>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</si>
  <si>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</si>
  <si>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</si>
  <si>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</si>
  <si>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</si>
  <si>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</si>
  <si>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</si>
  <si>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</si>
  <si>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</si>
  <si>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</si>
  <si>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</si>
  <si>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</si>
  <si>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</si>
  <si>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</si>
  <si>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</si>
  <si>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</si>
  <si>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</si>
  <si>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</si>
  <si>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</si>
  <si>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</si>
  <si>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</si>
  <si>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</si>
  <si>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</si>
  <si>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</si>
  <si>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</si>
  <si>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</si>
  <si>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</si>
  <si>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</si>
  <si>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</si>
  <si>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</si>
  <si>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</si>
  <si>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</si>
  <si>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</si>
  <si>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</si>
  <si>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</si>
  <si>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</si>
  <si>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</si>
  <si>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</si>
  <si>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</si>
  <si>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</si>
  <si>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</si>
  <si>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</si>
  <si>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</si>
  <si>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</si>
  <si>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</si>
  <si>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</si>
  <si>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</si>
  <si>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</si>
  <si>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</si>
  <si>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</si>
  <si>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</si>
  <si>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</si>
  <si>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</si>
  <si>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</si>
  <si>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</si>
  <si>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</si>
  <si>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</si>
  <si>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</si>
  <si>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</si>
  <si>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</si>
  <si>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</si>
  <si>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</si>
  <si>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</si>
  <si>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</si>
  <si>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</si>
  <si>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</si>
  <si>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</si>
  <si>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</si>
  <si>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</si>
  <si>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</si>
  <si>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</si>
  <si>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</si>
  <si>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</si>
  <si>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</si>
  <si>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</si>
  <si>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</si>
  <si>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</si>
  <si>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</si>
  <si>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</si>
  <si>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</si>
  <si>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</si>
  <si>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</si>
  <si>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佐賀県有田町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</si>
  <si>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</si>
  <si>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</si>
  <si>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</si>
  <si>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</si>
  <si>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</si>
  <si>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</si>
  <si>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</si>
  <si>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</si>
  <si>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</si>
  <si>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</si>
  <si>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</si>
  <si>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</si>
  <si>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</si>
  <si>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</si>
  <si>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</si>
  <si>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</si>
  <si>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</si>
  <si>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</si>
  <si>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</si>
  <si>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</si>
  <si>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</si>
  <si>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</si>
  <si>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</si>
  <si>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</si>
  <si>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</si>
  <si>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</si>
  <si>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</si>
  <si>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</si>
  <si>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</si>
  <si>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</si>
  <si>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</si>
  <si>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</si>
  <si>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</si>
  <si>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有田町国民健康保険特別会計</t>
    <phoneticPr fontId="5"/>
  </si>
  <si>
    <t>有田町介護保険特別会計</t>
    <phoneticPr fontId="5"/>
  </si>
  <si>
    <t>有田町後期高齢者医療特別会計</t>
    <phoneticPr fontId="5"/>
  </si>
  <si>
    <t>有田町水道事業会計</t>
    <phoneticPr fontId="5"/>
  </si>
  <si>
    <t>有田町公共下水道事業会計</t>
    <phoneticPr fontId="5"/>
  </si>
  <si>
    <t>有田町浄化槽整備推進事業会計</t>
    <phoneticPr fontId="5"/>
  </si>
  <si>
    <t>有田町農業集落排水事業会計</t>
    <phoneticPr fontId="5"/>
  </si>
  <si>
    <t>有田南部工業団地造成事業特別会計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</si>
  <si>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</si>
  <si>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</si>
  <si>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</si>
  <si>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</si>
  <si>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</si>
  <si>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</si>
  <si>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</si>
  <si>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</si>
  <si>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</si>
  <si>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</si>
  <si>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</si>
  <si>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</si>
  <si>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</si>
  <si>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</si>
  <si>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</si>
  <si>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</si>
  <si>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</si>
  <si>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</si>
  <si>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</si>
  <si>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</si>
  <si>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</si>
  <si>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</si>
  <si>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</si>
  <si>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</si>
  <si>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</si>
  <si>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</si>
  <si>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</si>
  <si>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</si>
  <si>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</si>
  <si>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</si>
  <si>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</si>
  <si>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</si>
  <si>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</si>
  <si>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</si>
  <si>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</si>
  <si>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</si>
  <si>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</si>
  <si>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</si>
  <si>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</si>
  <si>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</si>
  <si>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</si>
  <si>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</si>
  <si>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</si>
  <si>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</si>
  <si>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</si>
  <si>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</si>
  <si>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</si>
  <si>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</si>
  <si>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</si>
  <si>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</si>
  <si>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</si>
  <si>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</si>
  <si>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</si>
  <si>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</si>
  <si>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</si>
  <si>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</si>
  <si>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</si>
  <si>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</si>
  <si>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</si>
  <si>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</si>
  <si>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</si>
  <si>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</si>
  <si>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</si>
  <si>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</si>
  <si>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</si>
  <si>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</si>
  <si>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</si>
  <si>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</si>
  <si>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</si>
  <si>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</si>
  <si>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</si>
  <si>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</si>
  <si>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</si>
  <si>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</si>
  <si>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</si>
  <si>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</si>
  <si>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</si>
  <si>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</si>
  <si>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</si>
  <si>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</si>
  <si>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</si>
  <si>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</si>
  <si>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</si>
  <si>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</si>
  <si>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</si>
  <si>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</si>
  <si>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</si>
  <si>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</si>
  <si>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</si>
  <si>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</si>
  <si>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</si>
  <si>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</si>
  <si>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</si>
  <si>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</si>
  <si>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</si>
  <si>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</si>
  <si>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</si>
  <si>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</si>
  <si>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</si>
  <si>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</si>
  <si>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</si>
  <si>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</si>
  <si>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</si>
  <si>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</si>
  <si>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</si>
  <si>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</si>
  <si>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</si>
  <si>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</si>
  <si>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</si>
  <si>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</si>
  <si>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</si>
  <si>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</si>
  <si>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</si>
  <si>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</si>
  <si>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</si>
  <si>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</si>
  <si>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</si>
  <si>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</si>
  <si>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</si>
  <si>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</si>
  <si>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</si>
  <si>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</si>
  <si>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</si>
  <si>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</si>
  <si>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</si>
  <si>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</si>
  <si>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</si>
  <si>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</si>
  <si>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</si>
  <si>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</si>
  <si>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</si>
  <si>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</si>
  <si>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</si>
  <si>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</si>
  <si>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</si>
  <si>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0.69</t>
  </si>
  <si>
    <t>▲ 0.73</t>
  </si>
  <si>
    <t>有田町水道事業会計</t>
  </si>
  <si>
    <t>一般会計</t>
  </si>
  <si>
    <t>有田町浄化槽整備推進事業会計</t>
  </si>
  <si>
    <t>有田町公共下水道事業会計</t>
  </si>
  <si>
    <t>有田町国民健康保険特別会計</t>
  </si>
  <si>
    <t>有田町介護保険特別会計</t>
  </si>
  <si>
    <t>有田町農業集落排水事業会計</t>
  </si>
  <si>
    <t>有田町後期高齢者医療特別会計</t>
  </si>
  <si>
    <t>その他会計（赤字）</t>
  </si>
  <si>
    <t>その他会計（黒字）</t>
  </si>
  <si>
    <t>R02</t>
    <phoneticPr fontId="5"/>
  </si>
  <si>
    <t>R03</t>
    <phoneticPr fontId="5"/>
  </si>
  <si>
    <t>R04</t>
    <phoneticPr fontId="5"/>
  </si>
  <si>
    <t>R05</t>
    <phoneticPr fontId="5"/>
  </si>
  <si>
    <t>R06</t>
    <phoneticPr fontId="5"/>
  </si>
  <si>
    <t>有田町ふるさと応援基金</t>
    <rPh sb="0" eb="3">
      <t>アリタチョウ</t>
    </rPh>
    <rPh sb="7" eb="11">
      <t>オウエンキキン</t>
    </rPh>
    <phoneticPr fontId="5"/>
  </si>
  <si>
    <t>合併振興基金</t>
    <rPh sb="0" eb="6">
      <t>ガッペイシンコウキキン</t>
    </rPh>
    <phoneticPr fontId="2"/>
  </si>
  <si>
    <t>教育施設整備基金</t>
    <rPh sb="0" eb="2">
      <t>キョウイク</t>
    </rPh>
    <rPh sb="2" eb="4">
      <t>シセツ</t>
    </rPh>
    <rPh sb="4" eb="8">
      <t>セイビキキン</t>
    </rPh>
    <phoneticPr fontId="2"/>
  </si>
  <si>
    <t>有田町病院事業清算基金</t>
    <rPh sb="0" eb="3">
      <t>アリタチョウ</t>
    </rPh>
    <rPh sb="3" eb="5">
      <t>ビョウイン</t>
    </rPh>
    <rPh sb="5" eb="7">
      <t>ジギョウ</t>
    </rPh>
    <rPh sb="7" eb="9">
      <t>セイサン</t>
    </rPh>
    <rPh sb="9" eb="11">
      <t>キキン</t>
    </rPh>
    <phoneticPr fontId="2"/>
  </si>
  <si>
    <t>庁舎等施設整備基金</t>
    <rPh sb="0" eb="3">
      <t>チョウシャトウ</t>
    </rPh>
    <rPh sb="3" eb="7">
      <t>シセツセイビ</t>
    </rPh>
    <rPh sb="7" eb="9">
      <t>キキン</t>
    </rPh>
    <phoneticPr fontId="2"/>
  </si>
  <si>
    <t>法適用企業</t>
  </si>
  <si>
    <t>法非適用企業</t>
  </si>
  <si>
    <t>有田磁石場組合</t>
    <rPh sb="0" eb="2">
      <t>アリタ</t>
    </rPh>
    <rPh sb="2" eb="4">
      <t>ジセキ</t>
    </rPh>
    <rPh sb="4" eb="5">
      <t>バ</t>
    </rPh>
    <rPh sb="5" eb="7">
      <t>クミアイ</t>
    </rPh>
    <phoneticPr fontId="2"/>
  </si>
  <si>
    <t>伊万里・有田地区医療福祉組合（一般）</t>
    <rPh sb="0" eb="3">
      <t>イマリ</t>
    </rPh>
    <rPh sb="4" eb="6">
      <t>アリタ</t>
    </rPh>
    <rPh sb="6" eb="8">
      <t>チク</t>
    </rPh>
    <rPh sb="8" eb="10">
      <t>イリョウ</t>
    </rPh>
    <rPh sb="10" eb="12">
      <t>フクシ</t>
    </rPh>
    <rPh sb="12" eb="14">
      <t>クミアイ</t>
    </rPh>
    <rPh sb="15" eb="17">
      <t>イッパン</t>
    </rPh>
    <phoneticPr fontId="2"/>
  </si>
  <si>
    <t>伊万里・有田地区医療福祉組合（医療）</t>
    <rPh sb="0" eb="3">
      <t>イマリ</t>
    </rPh>
    <rPh sb="4" eb="6">
      <t>アリタ</t>
    </rPh>
    <rPh sb="6" eb="8">
      <t>チク</t>
    </rPh>
    <rPh sb="8" eb="10">
      <t>イリョウ</t>
    </rPh>
    <rPh sb="10" eb="12">
      <t>フクシ</t>
    </rPh>
    <rPh sb="12" eb="14">
      <t>クミアイ</t>
    </rPh>
    <rPh sb="15" eb="17">
      <t>イリョウ</t>
    </rPh>
    <phoneticPr fontId="2"/>
  </si>
  <si>
    <t>伊万里・有田地区医療福祉組合（介護）</t>
    <rPh sb="0" eb="3">
      <t>イマリ</t>
    </rPh>
    <rPh sb="4" eb="6">
      <t>アリタ</t>
    </rPh>
    <rPh sb="6" eb="8">
      <t>チク</t>
    </rPh>
    <rPh sb="8" eb="10">
      <t>イリョウ</t>
    </rPh>
    <rPh sb="10" eb="12">
      <t>フクシ</t>
    </rPh>
    <rPh sb="12" eb="14">
      <t>クミアイ</t>
    </rPh>
    <rPh sb="15" eb="17">
      <t>カイゴ</t>
    </rPh>
    <phoneticPr fontId="2"/>
  </si>
  <si>
    <t>伊万里・有田地区衛生組合</t>
    <rPh sb="0" eb="3">
      <t>イマリ</t>
    </rPh>
    <rPh sb="4" eb="6">
      <t>アリタ</t>
    </rPh>
    <rPh sb="6" eb="8">
      <t>チク</t>
    </rPh>
    <rPh sb="8" eb="10">
      <t>エイセイ</t>
    </rPh>
    <rPh sb="10" eb="12">
      <t>クミアイ</t>
    </rPh>
    <phoneticPr fontId="2"/>
  </si>
  <si>
    <t>佐賀県後期高齢者医療広域連合（一般）</t>
    <rPh sb="0" eb="3">
      <t>サガケン</t>
    </rPh>
    <rPh sb="3" eb="5">
      <t>コウキ</t>
    </rPh>
    <rPh sb="5" eb="8">
      <t>コウレイシャ</t>
    </rPh>
    <rPh sb="8" eb="10">
      <t>イリョウ</t>
    </rPh>
    <rPh sb="10" eb="12">
      <t>コウイキ</t>
    </rPh>
    <rPh sb="12" eb="14">
      <t>レンゴウ</t>
    </rPh>
    <rPh sb="15" eb="17">
      <t>イッパン</t>
    </rPh>
    <phoneticPr fontId="2"/>
  </si>
  <si>
    <t>佐賀県後期高齢者医療広域連合（医療）</t>
    <rPh sb="0" eb="3">
      <t>サガケン</t>
    </rPh>
    <rPh sb="3" eb="5">
      <t>コウキ</t>
    </rPh>
    <rPh sb="5" eb="8">
      <t>コウレイシャ</t>
    </rPh>
    <rPh sb="8" eb="10">
      <t>イリョウ</t>
    </rPh>
    <rPh sb="10" eb="12">
      <t>コウイキ</t>
    </rPh>
    <rPh sb="12" eb="14">
      <t>レンゴウ</t>
    </rPh>
    <rPh sb="15" eb="17">
      <t>イリョウ</t>
    </rPh>
    <phoneticPr fontId="2"/>
  </si>
  <si>
    <t>佐賀県市町総合事務組合（一般）</t>
    <rPh sb="0" eb="3">
      <t>サガケン</t>
    </rPh>
    <rPh sb="3" eb="4">
      <t>シ</t>
    </rPh>
    <rPh sb="4" eb="5">
      <t>マチ</t>
    </rPh>
    <rPh sb="5" eb="7">
      <t>ソウゴウ</t>
    </rPh>
    <rPh sb="7" eb="9">
      <t>ジム</t>
    </rPh>
    <rPh sb="9" eb="11">
      <t>クミアイ</t>
    </rPh>
    <rPh sb="12" eb="14">
      <t>イッパン</t>
    </rPh>
    <phoneticPr fontId="2"/>
  </si>
  <si>
    <t>佐賀県市町総合事務組合（交通災害）</t>
    <rPh sb="0" eb="3">
      <t>サガケン</t>
    </rPh>
    <rPh sb="3" eb="4">
      <t>シ</t>
    </rPh>
    <rPh sb="4" eb="5">
      <t>マチ</t>
    </rPh>
    <rPh sb="5" eb="7">
      <t>ソウゴウ</t>
    </rPh>
    <rPh sb="7" eb="9">
      <t>ジム</t>
    </rPh>
    <rPh sb="9" eb="11">
      <t>クミアイ</t>
    </rPh>
    <rPh sb="12" eb="14">
      <t>コウツウ</t>
    </rPh>
    <rPh sb="14" eb="16">
      <t>サイガイ</t>
    </rPh>
    <phoneticPr fontId="2"/>
  </si>
  <si>
    <t>佐賀県西部広域環境組合</t>
    <rPh sb="0" eb="5">
      <t>サガケンセイブ</t>
    </rPh>
    <rPh sb="5" eb="7">
      <t>コウイキ</t>
    </rPh>
    <rPh sb="7" eb="9">
      <t>カンキョウ</t>
    </rPh>
    <rPh sb="9" eb="11">
      <t>クミアイ</t>
    </rPh>
    <phoneticPr fontId="2"/>
  </si>
  <si>
    <t>伊万里・有田消防組合</t>
    <rPh sb="0" eb="3">
      <t>イマリ</t>
    </rPh>
    <rPh sb="4" eb="6">
      <t>アリタ</t>
    </rPh>
    <rPh sb="6" eb="8">
      <t>ショウボウ</t>
    </rPh>
    <rPh sb="8" eb="10">
      <t>クミアイ</t>
    </rPh>
    <phoneticPr fontId="2"/>
  </si>
  <si>
    <t>有田町土地開発公社</t>
    <rPh sb="0" eb="3">
      <t>アリタチョウ</t>
    </rPh>
    <rPh sb="3" eb="5">
      <t>トチ</t>
    </rPh>
    <rPh sb="5" eb="7">
      <t>カイハツ</t>
    </rPh>
    <rPh sb="7" eb="9">
      <t>コウシャ</t>
    </rPh>
    <phoneticPr fontId="2"/>
  </si>
  <si>
    <t>窯業教育振興会</t>
    <rPh sb="0" eb="2">
      <t>ヨウギョウ</t>
    </rPh>
    <rPh sb="2" eb="4">
      <t>キョウイク</t>
    </rPh>
    <rPh sb="4" eb="6">
      <t>シンコウ</t>
    </rPh>
    <rPh sb="6" eb="7">
      <t>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</si>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</sst>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3311-4F8C-AC33-54E22FA7B3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72760</c:v>
                </c:pt>
                <c:pt idx="1">
                  <c:v>67453</c:v>
                </c:pt>
                <c:pt idx="2">
                  <c:v>52521</c:v>
                </c:pt>
                <c:pt idx="3">
                  <c:v>53527</c:v>
                </c:pt>
                <c:pt idx="4">
                  <c:v>107607</c:v>
                </c:pt>
              </c:numCache>
            </c:numRef>
          </c:val>
          <c:smooth val="0"/>
          <c:extLst>
            <c:ext xmlns:c16="http://schemas.microsoft.com/office/drawing/2014/chart" uri="{C3380CC4-5D6E-409C-BE32-E72D297353CC}">
              <c16:uniqueId val="{00000001-3311-4F8C-AC33-54E22FA7B3F9}"/>
            </c:ext>
          </c:extLst>
        </c:ser>
        <c:dLbls>
          <c:showLegendKey val="0"/>
          <c:showVal val="0"/>
          <c:showCatName val="0"/>
          <c:showSerName val="0"/>
          <c:showPercent val="0"/>
          <c:showBubbleSize val="0"/>
        </c:dLbls>
        <c:marker val="1"/>
        <c:smooth val="0"/>
        <c:axId val="806481120"/>
        <c:axId val="806479552"/>
      </c:lineChart>
      <c:catAx>
        <c:axId val="806481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479552"/>
        <c:crosses val="autoZero"/>
        <c:auto val="1"/>
        <c:lblAlgn val="ctr"/>
        <c:lblOffset val="100"/>
        <c:tickLblSkip val="1"/>
        <c:tickMarkSkip val="1"/>
        <c:noMultiLvlLbl val="0"/>
      </c:catAx>
      <c:valAx>
        <c:axId val="8064795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481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5.27</c:v>
                </c:pt>
                <c:pt idx="1">
                  <c:v>7.89</c:v>
                </c:pt>
                <c:pt idx="2">
                  <c:v>7.74</c:v>
                </c:pt>
                <c:pt idx="3">
                  <c:v>9.59</c:v>
                </c:pt>
                <c:pt idx="4">
                  <c:v>7.65</c:v>
                </c:pt>
              </c:numCache>
            </c:numRef>
          </c:val>
          <c:extLst>
            <c:ext xmlns:c16="http://schemas.microsoft.com/office/drawing/2014/chart" uri="{C3380CC4-5D6E-409C-BE32-E72D297353CC}">
              <c16:uniqueId val="{00000000-0AB1-4716-A1EF-3165C0F629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38.01</c:v>
                </c:pt>
                <c:pt idx="1">
                  <c:v>38.82</c:v>
                </c:pt>
                <c:pt idx="2">
                  <c:v>40.82</c:v>
                </c:pt>
                <c:pt idx="3">
                  <c:v>38.17</c:v>
                </c:pt>
                <c:pt idx="4">
                  <c:v>38.1</c:v>
                </c:pt>
              </c:numCache>
            </c:numRef>
          </c:val>
          <c:extLst>
            <c:ext xmlns:c16="http://schemas.microsoft.com/office/drawing/2014/chart" uri="{C3380CC4-5D6E-409C-BE32-E72D297353CC}">
              <c16:uniqueId val="{00000001-0AB1-4716-A1EF-3165C0F62928}"/>
            </c:ext>
          </c:extLst>
        </c:ser>
        <c:dLbls>
          <c:showLegendKey val="0"/>
          <c:showVal val="0"/>
          <c:showCatName val="0"/>
          <c:showSerName val="0"/>
          <c:showPercent val="0"/>
          <c:showBubbleSize val="0"/>
        </c:dLbls>
        <c:gapWidth val="250"/>
        <c:overlap val="100"/>
        <c:axId val="806476416"/>
        <c:axId val="806483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5.43</c:v>
                </c:pt>
                <c:pt idx="2">
                  <c:v>5.09</c:v>
                </c:pt>
                <c:pt idx="3">
                  <c:v>-0.69</c:v>
                </c:pt>
                <c:pt idx="4">
                  <c:v>-0.73</c:v>
                </c:pt>
              </c:numCache>
            </c:numRef>
          </c:val>
          <c:smooth val="0"/>
          <c:extLst>
            <c:ext xmlns:c16="http://schemas.microsoft.com/office/drawing/2014/chart" uri="{C3380CC4-5D6E-409C-BE32-E72D297353CC}">
              <c16:uniqueId val="{00000002-0AB1-4716-A1EF-3165C0F62928}"/>
            </c:ext>
          </c:extLst>
        </c:ser>
        <c:dLbls>
          <c:showLegendKey val="0"/>
          <c:showVal val="0"/>
          <c:showCatName val="0"/>
          <c:showSerName val="0"/>
          <c:showPercent val="0"/>
          <c:showBubbleSize val="0"/>
        </c:dLbls>
        <c:marker val="1"/>
        <c:smooth val="0"/>
        <c:axId val="806476416"/>
        <c:axId val="806483472"/>
      </c:lineChart>
      <c:catAx>
        <c:axId val="80647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6483472"/>
        <c:crosses val="autoZero"/>
        <c:auto val="1"/>
        <c:lblAlgn val="ctr"/>
        <c:lblOffset val="100"/>
        <c:tickLblSkip val="1"/>
        <c:tickMarkSkip val="1"/>
        <c:noMultiLvlLbl val="0"/>
      </c:catAx>
      <c:valAx>
        <c:axId val="80648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47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0FC-4987-8F5D-17E606AEDA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FC-4987-8F5D-17E606AEDA56}"/>
            </c:ext>
          </c:extLst>
        </c:ser>
        <c:ser>
          <c:idx val="2"/>
          <c:order val="2"/>
          <c:tx>
            <c:strRef>
              <c:f>データシート!$A$29</c:f>
              <c:strCache>
                <c:ptCount val="1"/>
                <c:pt idx="0">
                  <c:v>有田町後期高齢者医療特別会計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2-50FC-4987-8F5D-17E606AEDA56}"/>
            </c:ext>
          </c:extLst>
        </c:ser>
        <c:ser>
          <c:idx val="3"/>
          <c:order val="3"/>
          <c:tx>
            <c:strRef>
              <c:f>データシート!$A$30</c:f>
              <c:strCache>
                <c:ptCount val="1"/>
                <c:pt idx="0">
                  <c:v>有田町農業集落排水事業会計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c:v>
                </c:pt>
                <c:pt idx="2">
                  <c:v>#N/A</c:v>
                </c:pt>
                <c:pt idx="3">
                  <c:v>0.37</c:v>
                </c:pt>
                <c:pt idx="4">
                  <c:v>#N/A</c:v>
                </c:pt>
                <c:pt idx="5">
                  <c:v>0.42</c:v>
                </c:pt>
                <c:pt idx="6">
                  <c:v>#N/A</c:v>
                </c:pt>
                <c:pt idx="7">
                  <c:v>0.45</c:v>
                </c:pt>
                <c:pt idx="8">
                  <c:v>#N/A</c:v>
                </c:pt>
                <c:pt idx="9">
                  <c:v>0.34</c:v>
                </c:pt>
              </c:numCache>
            </c:numRef>
          </c:val>
          <c:extLst>
            <c:ext xmlns:c16="http://schemas.microsoft.com/office/drawing/2014/chart" uri="{C3380CC4-5D6E-409C-BE32-E72D297353CC}">
              <c16:uniqueId val="{00000003-50FC-4987-8F5D-17E606AEDA56}"/>
            </c:ext>
          </c:extLst>
        </c:ser>
        <c:ser>
          <c:idx val="4"/>
          <c:order val="4"/>
          <c:tx>
            <c:strRef>
              <c:f>データシート!$A$31</c:f>
              <c:strCache>
                <c:ptCount val="1"/>
                <c:pt idx="0">
                  <c:v>有田町介護保険特別会計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1.63</c:v>
                </c:pt>
                <c:pt idx="2">
                  <c:v>#N/A</c:v>
                </c:pt>
                <c:pt idx="3">
                  <c:v>1.7</c:v>
                </c:pt>
                <c:pt idx="4">
                  <c:v>#N/A</c:v>
                </c:pt>
                <c:pt idx="5">
                  <c:v>1.74</c:v>
                </c:pt>
                <c:pt idx="6">
                  <c:v>#N/A</c:v>
                </c:pt>
                <c:pt idx="7">
                  <c:v>1.75</c:v>
                </c:pt>
                <c:pt idx="8">
                  <c:v>#N/A</c:v>
                </c:pt>
                <c:pt idx="9">
                  <c:v>0.85</c:v>
                </c:pt>
              </c:numCache>
            </c:numRef>
          </c:val>
          <c:extLst>
            <c:ext xmlns:c16="http://schemas.microsoft.com/office/drawing/2014/chart" uri="{C3380CC4-5D6E-409C-BE32-E72D297353CC}">
              <c16:uniqueId val="{00000004-50FC-4987-8F5D-17E606AEDA56}"/>
            </c:ext>
          </c:extLst>
        </c:ser>
        <c:ser>
          <c:idx val="5"/>
          <c:order val="5"/>
          <c:tx>
            <c:strRef>
              <c:f>データシート!$A$32</c:f>
              <c:strCache>
                <c:ptCount val="1"/>
                <c:pt idx="0">
                  <c:v>有田町国民健康保険特別会計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0.77</c:v>
                </c:pt>
                <c:pt idx="4">
                  <c:v>#N/A</c:v>
                </c:pt>
                <c:pt idx="5">
                  <c:v>0.33</c:v>
                </c:pt>
                <c:pt idx="6">
                  <c:v>#N/A</c:v>
                </c:pt>
                <c:pt idx="7">
                  <c:v>0.6</c:v>
                </c:pt>
                <c:pt idx="8">
                  <c:v>#N/A</c:v>
                </c:pt>
                <c:pt idx="9">
                  <c:v>1.04</c:v>
                </c:pt>
              </c:numCache>
            </c:numRef>
          </c:val>
          <c:extLst>
            <c:ext xmlns:c16="http://schemas.microsoft.com/office/drawing/2014/chart" uri="{C3380CC4-5D6E-409C-BE32-E72D297353CC}">
              <c16:uniqueId val="{00000005-50FC-4987-8F5D-17E606AEDA56}"/>
            </c:ext>
          </c:extLst>
        </c:ser>
        <c:ser>
          <c:idx val="6"/>
          <c:order val="6"/>
          <c:tx>
            <c:strRef>
              <c:f>データシート!$A$33</c:f>
              <c:strCache>
                <c:ptCount val="1"/>
                <c:pt idx="0">
                  <c:v>有田町公共下水道事業会計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2.94</c:v>
                </c:pt>
                <c:pt idx="2">
                  <c:v>#N/A</c:v>
                </c:pt>
                <c:pt idx="3">
                  <c:v>3.41</c:v>
                </c:pt>
                <c:pt idx="4">
                  <c:v>#N/A</c:v>
                </c:pt>
                <c:pt idx="5">
                  <c:v>3.91</c:v>
                </c:pt>
                <c:pt idx="6">
                  <c:v>#N/A</c:v>
                </c:pt>
                <c:pt idx="7">
                  <c:v>4.22</c:v>
                </c:pt>
                <c:pt idx="8">
                  <c:v>#N/A</c:v>
                </c:pt>
                <c:pt idx="9">
                  <c:v>3.45</c:v>
                </c:pt>
              </c:numCache>
            </c:numRef>
          </c:val>
          <c:extLst>
            <c:ext xmlns:c16="http://schemas.microsoft.com/office/drawing/2014/chart" uri="{C3380CC4-5D6E-409C-BE32-E72D297353CC}">
              <c16:uniqueId val="{00000006-50FC-4987-8F5D-17E606AEDA56}"/>
            </c:ext>
          </c:extLst>
        </c:ser>
        <c:ser>
          <c:idx val="7"/>
          <c:order val="7"/>
          <c:tx>
            <c:strRef>
              <c:f>データシート!$A$34</c:f>
              <c:strCache>
                <c:ptCount val="1"/>
                <c:pt idx="0">
                  <c:v>有田町浄化槽整備推進事業会計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3.94</c:v>
                </c:pt>
                <c:pt idx="2">
                  <c:v>#N/A</c:v>
                </c:pt>
                <c:pt idx="3">
                  <c:v>4.0199999999999996</c:v>
                </c:pt>
                <c:pt idx="4">
                  <c:v>#N/A</c:v>
                </c:pt>
                <c:pt idx="5">
                  <c:v>4.25</c:v>
                </c:pt>
                <c:pt idx="6">
                  <c:v>#N/A</c:v>
                </c:pt>
                <c:pt idx="7">
                  <c:v>4.5</c:v>
                </c:pt>
                <c:pt idx="8">
                  <c:v>#N/A</c:v>
                </c:pt>
                <c:pt idx="9">
                  <c:v>4.55</c:v>
                </c:pt>
              </c:numCache>
            </c:numRef>
          </c:val>
          <c:extLst>
            <c:ext xmlns:c16="http://schemas.microsoft.com/office/drawing/2014/chart" uri="{C3380CC4-5D6E-409C-BE32-E72D297353CC}">
              <c16:uniqueId val="{00000007-50FC-4987-8F5D-17E606AEDA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5.27</c:v>
                </c:pt>
                <c:pt idx="2">
                  <c:v>#N/A</c:v>
                </c:pt>
                <c:pt idx="3">
                  <c:v>7.89</c:v>
                </c:pt>
                <c:pt idx="4">
                  <c:v>#N/A</c:v>
                </c:pt>
                <c:pt idx="5">
                  <c:v>7.74</c:v>
                </c:pt>
                <c:pt idx="6">
                  <c:v>#N/A</c:v>
                </c:pt>
                <c:pt idx="7">
                  <c:v>9.59</c:v>
                </c:pt>
                <c:pt idx="8">
                  <c:v>#N/A</c:v>
                </c:pt>
                <c:pt idx="9">
                  <c:v>7.64</c:v>
                </c:pt>
              </c:numCache>
            </c:numRef>
          </c:val>
          <c:extLst>
            <c:ext xmlns:c16="http://schemas.microsoft.com/office/drawing/2014/chart" uri="{C3380CC4-5D6E-409C-BE32-E72D297353CC}">
              <c16:uniqueId val="{00000008-50FC-4987-8F5D-17E606AEDA56}"/>
            </c:ext>
          </c:extLst>
        </c:ser>
        <c:ser>
          <c:idx val="9"/>
          <c:order val="9"/>
          <c:tx>
            <c:strRef>
              <c:f>データシート!$A$36</c:f>
              <c:strCache>
                <c:ptCount val="1"/>
                <c:pt idx="0">
                  <c:v>有田町水道事業会計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12.71</c:v>
                </c:pt>
                <c:pt idx="2">
                  <c:v>#N/A</c:v>
                </c:pt>
                <c:pt idx="3">
                  <c:v>12.67</c:v>
                </c:pt>
                <c:pt idx="4">
                  <c:v>#N/A</c:v>
                </c:pt>
                <c:pt idx="5">
                  <c:v>12.4</c:v>
                </c:pt>
                <c:pt idx="6">
                  <c:v>#N/A</c:v>
                </c:pt>
                <c:pt idx="7">
                  <c:v>12.42</c:v>
                </c:pt>
                <c:pt idx="8">
                  <c:v>#N/A</c:v>
                </c:pt>
                <c:pt idx="9">
                  <c:v>12.98</c:v>
                </c:pt>
              </c:numCache>
            </c:numRef>
          </c:val>
          <c:extLst>
            <c:ext xmlns:c16="http://schemas.microsoft.com/office/drawing/2014/chart" uri="{C3380CC4-5D6E-409C-BE32-E72D297353CC}">
              <c16:uniqueId val="{00000009-50FC-4987-8F5D-17E606AEDA56}"/>
            </c:ext>
          </c:extLst>
        </c:ser>
        <c:dLbls>
          <c:showLegendKey val="0"/>
          <c:showVal val="0"/>
          <c:showCatName val="0"/>
          <c:showSerName val="0"/>
          <c:showPercent val="0"/>
          <c:showBubbleSize val="0"/>
        </c:dLbls>
        <c:gapWidth val="150"/>
        <c:overlap val="100"/>
        <c:axId val="806478376"/>
        <c:axId val="806476024"/>
      </c:barChart>
      <c:catAx>
        <c:axId val="80647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476024"/>
        <c:crosses val="autoZero"/>
        <c:auto val="1"/>
        <c:lblAlgn val="ctr"/>
        <c:lblOffset val="100"/>
        <c:tickLblSkip val="1"/>
        <c:tickMarkSkip val="1"/>
        <c:noMultiLvlLbl val="0"/>
      </c:catAx>
      <c:valAx>
        <c:axId val="806476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478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959</c:v>
                </c:pt>
                <c:pt idx="5">
                  <c:v>953</c:v>
                </c:pt>
                <c:pt idx="8">
                  <c:v>974</c:v>
                </c:pt>
                <c:pt idx="11">
                  <c:v>1001</c:v>
                </c:pt>
                <c:pt idx="14">
                  <c:v>1012</c:v>
                </c:pt>
              </c:numCache>
            </c:numRef>
          </c:val>
          <c:extLst>
            <c:ext xmlns:c16="http://schemas.microsoft.com/office/drawing/2014/chart" uri="{C3380CC4-5D6E-409C-BE32-E72D297353CC}">
              <c16:uniqueId val="{00000000-AA43-4933-A527-F2F05C2AE2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43-4933-A527-F2F05C2AE2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2</c:v>
                </c:pt>
                <c:pt idx="12">
                  <c:v>2</c:v>
                </c:pt>
              </c:numCache>
            </c:numRef>
          </c:val>
          <c:extLst>
            <c:ext xmlns:c16="http://schemas.microsoft.com/office/drawing/2014/chart" uri="{C3380CC4-5D6E-409C-BE32-E72D297353CC}">
              <c16:uniqueId val="{00000002-AA43-4933-A527-F2F05C2AE2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156</c:v>
                </c:pt>
                <c:pt idx="6">
                  <c:v>150</c:v>
                </c:pt>
                <c:pt idx="9">
                  <c:v>174</c:v>
                </c:pt>
                <c:pt idx="12">
                  <c:v>173</c:v>
                </c:pt>
              </c:numCache>
            </c:numRef>
          </c:val>
          <c:extLst>
            <c:ext xmlns:c16="http://schemas.microsoft.com/office/drawing/2014/chart" uri="{C3380CC4-5D6E-409C-BE32-E72D297353CC}">
              <c16:uniqueId val="{00000003-AA43-4933-A527-F2F05C2AE2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342</c:v>
                </c:pt>
                <c:pt idx="3">
                  <c:v>349</c:v>
                </c:pt>
                <c:pt idx="6">
                  <c:v>351</c:v>
                </c:pt>
                <c:pt idx="9">
                  <c:v>352</c:v>
                </c:pt>
                <c:pt idx="12">
                  <c:v>360</c:v>
                </c:pt>
              </c:numCache>
            </c:numRef>
          </c:val>
          <c:extLst>
            <c:ext xmlns:c16="http://schemas.microsoft.com/office/drawing/2014/chart" uri="{C3380CC4-5D6E-409C-BE32-E72D297353CC}">
              <c16:uniqueId val="{00000004-AA43-4933-A527-F2F05C2AE2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43-4933-A527-F2F05C2AE2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43-4933-A527-F2F05C2AE2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867</c:v>
                </c:pt>
                <c:pt idx="3">
                  <c:v>869</c:v>
                </c:pt>
                <c:pt idx="6">
                  <c:v>922</c:v>
                </c:pt>
                <c:pt idx="9">
                  <c:v>925</c:v>
                </c:pt>
                <c:pt idx="12">
                  <c:v>959</c:v>
                </c:pt>
              </c:numCache>
            </c:numRef>
          </c:val>
          <c:extLst>
            <c:ext xmlns:c16="http://schemas.microsoft.com/office/drawing/2014/chart" uri="{C3380CC4-5D6E-409C-BE32-E72D297353CC}">
              <c16:uniqueId val="{00000007-AA43-4933-A527-F2F05C2AE2AA}"/>
            </c:ext>
          </c:extLst>
        </c:ser>
        <c:dLbls>
          <c:showLegendKey val="0"/>
          <c:showVal val="0"/>
          <c:showCatName val="0"/>
          <c:showSerName val="0"/>
          <c:showPercent val="0"/>
          <c:showBubbleSize val="0"/>
        </c:dLbls>
        <c:gapWidth val="100"/>
        <c:overlap val="100"/>
        <c:axId val="806476808"/>
        <c:axId val="80647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421</c:v>
                </c:pt>
                <c:pt idx="5">
                  <c:v>#N/A</c:v>
                </c:pt>
                <c:pt idx="6">
                  <c:v>#N/A</c:v>
                </c:pt>
                <c:pt idx="7">
                  <c:v>450</c:v>
                </c:pt>
                <c:pt idx="8">
                  <c:v>#N/A</c:v>
                </c:pt>
                <c:pt idx="9">
                  <c:v>#N/A</c:v>
                </c:pt>
                <c:pt idx="10">
                  <c:v>452</c:v>
                </c:pt>
                <c:pt idx="11">
                  <c:v>#N/A</c:v>
                </c:pt>
                <c:pt idx="12">
                  <c:v>#N/A</c:v>
                </c:pt>
                <c:pt idx="13">
                  <c:v>482</c:v>
                </c:pt>
                <c:pt idx="14">
                  <c:v>#N/A</c:v>
                </c:pt>
              </c:numCache>
            </c:numRef>
          </c:val>
          <c:smooth val="0"/>
          <c:extLst>
            <c:ext xmlns:c16="http://schemas.microsoft.com/office/drawing/2014/chart" uri="{C3380CC4-5D6E-409C-BE32-E72D297353CC}">
              <c16:uniqueId val="{00000008-AA43-4933-A527-F2F05C2AE2AA}"/>
            </c:ext>
          </c:extLst>
        </c:ser>
        <c:dLbls>
          <c:showLegendKey val="0"/>
          <c:showVal val="0"/>
          <c:showCatName val="0"/>
          <c:showSerName val="0"/>
          <c:showPercent val="0"/>
          <c:showBubbleSize val="0"/>
        </c:dLbls>
        <c:marker val="1"/>
        <c:smooth val="0"/>
        <c:axId val="806476808"/>
        <c:axId val="806474064"/>
      </c:lineChart>
      <c:catAx>
        <c:axId val="80647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474064"/>
        <c:crosses val="autoZero"/>
        <c:auto val="1"/>
        <c:lblAlgn val="ctr"/>
        <c:lblOffset val="100"/>
        <c:tickLblSkip val="1"/>
        <c:tickMarkSkip val="1"/>
        <c:noMultiLvlLbl val="0"/>
      </c:catAx>
      <c:valAx>
        <c:axId val="80647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476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11762</c:v>
                </c:pt>
                <c:pt idx="5">
                  <c:v>11616</c:v>
                </c:pt>
                <c:pt idx="8">
                  <c:v>11091</c:v>
                </c:pt>
                <c:pt idx="11">
                  <c:v>10663</c:v>
                </c:pt>
                <c:pt idx="14">
                  <c:v>10386</c:v>
                </c:pt>
              </c:numCache>
            </c:numRef>
          </c:val>
          <c:extLst>
            <c:ext xmlns:c16="http://schemas.microsoft.com/office/drawing/2014/chart" uri="{C3380CC4-5D6E-409C-BE32-E72D297353CC}">
              <c16:uniqueId val="{00000000-42F8-45EA-8320-0CBA443961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2F8-45EA-8320-0CBA443961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7453</c:v>
                </c:pt>
                <c:pt idx="5">
                  <c:v>8216</c:v>
                </c:pt>
                <c:pt idx="8">
                  <c:v>8905</c:v>
                </c:pt>
                <c:pt idx="11">
                  <c:v>9068</c:v>
                </c:pt>
                <c:pt idx="14">
                  <c:v>9259</c:v>
                </c:pt>
              </c:numCache>
            </c:numRef>
          </c:val>
          <c:extLst>
            <c:ext xmlns:c16="http://schemas.microsoft.com/office/drawing/2014/chart" uri="{C3380CC4-5D6E-409C-BE32-E72D297353CC}">
              <c16:uniqueId val="{00000002-42F8-45EA-8320-0CBA443961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F8-45EA-8320-0CBA443961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F8-45EA-8320-0CBA443961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F8-45EA-8320-0CBA443961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1026</c:v>
                </c:pt>
                <c:pt idx="3">
                  <c:v>752</c:v>
                </c:pt>
                <c:pt idx="6">
                  <c:v>824</c:v>
                </c:pt>
                <c:pt idx="9">
                  <c:v>809</c:v>
                </c:pt>
                <c:pt idx="12">
                  <c:v>755</c:v>
                </c:pt>
              </c:numCache>
            </c:numRef>
          </c:val>
          <c:extLst>
            <c:ext xmlns:c16="http://schemas.microsoft.com/office/drawing/2014/chart" uri="{C3380CC4-5D6E-409C-BE32-E72D297353CC}">
              <c16:uniqueId val="{00000006-42F8-45EA-8320-0CBA443961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1146</c:v>
                </c:pt>
                <c:pt idx="3">
                  <c:v>1071</c:v>
                </c:pt>
                <c:pt idx="6">
                  <c:v>975</c:v>
                </c:pt>
                <c:pt idx="9">
                  <c:v>910</c:v>
                </c:pt>
                <c:pt idx="12">
                  <c:v>847</c:v>
                </c:pt>
              </c:numCache>
            </c:numRef>
          </c:val>
          <c:extLst>
            <c:ext xmlns:c16="http://schemas.microsoft.com/office/drawing/2014/chart" uri="{C3380CC4-5D6E-409C-BE32-E72D297353CC}">
              <c16:uniqueId val="{00000007-42F8-45EA-8320-0CBA443961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5503</c:v>
                </c:pt>
                <c:pt idx="3">
                  <c:v>5526</c:v>
                </c:pt>
                <c:pt idx="6">
                  <c:v>5488</c:v>
                </c:pt>
                <c:pt idx="9">
                  <c:v>5426</c:v>
                </c:pt>
                <c:pt idx="12">
                  <c:v>5170</c:v>
                </c:pt>
              </c:numCache>
            </c:numRef>
          </c:val>
          <c:extLst>
            <c:ext xmlns:c16="http://schemas.microsoft.com/office/drawing/2014/chart" uri="{C3380CC4-5D6E-409C-BE32-E72D297353CC}">
              <c16:uniqueId val="{00000008-42F8-45EA-8320-0CBA443961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F8-45EA-8320-0CBA443961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11225</c:v>
                </c:pt>
                <c:pt idx="3">
                  <c:v>11256</c:v>
                </c:pt>
                <c:pt idx="6">
                  <c:v>10579</c:v>
                </c:pt>
                <c:pt idx="9">
                  <c:v>10203</c:v>
                </c:pt>
                <c:pt idx="12">
                  <c:v>10254</c:v>
                </c:pt>
              </c:numCache>
            </c:numRef>
          </c:val>
          <c:extLst>
            <c:ext xmlns:c16="http://schemas.microsoft.com/office/drawing/2014/chart" uri="{C3380CC4-5D6E-409C-BE32-E72D297353CC}">
              <c16:uniqueId val="{0000000A-42F8-45EA-8320-0CBA443961C0}"/>
            </c:ext>
          </c:extLst>
        </c:ser>
        <c:dLbls>
          <c:showLegendKey val="0"/>
          <c:showVal val="0"/>
          <c:showCatName val="0"/>
          <c:showSerName val="0"/>
          <c:showPercent val="0"/>
          <c:showBubbleSize val="0"/>
        </c:dLbls>
        <c:gapWidth val="100"/>
        <c:overlap val="100"/>
        <c:axId val="806484648"/>
        <c:axId val="806479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F8-45EA-8320-0CBA443961C0}"/>
            </c:ext>
          </c:extLst>
        </c:ser>
        <c:dLbls>
          <c:showLegendKey val="0"/>
          <c:showVal val="0"/>
          <c:showCatName val="0"/>
          <c:showSerName val="0"/>
          <c:showPercent val="0"/>
          <c:showBubbleSize val="0"/>
        </c:dLbls>
        <c:marker val="1"/>
        <c:smooth val="0"/>
        <c:axId val="806484648"/>
        <c:axId val="806479160"/>
      </c:lineChart>
      <c:catAx>
        <c:axId val="806484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6479160"/>
        <c:crosses val="autoZero"/>
        <c:auto val="1"/>
        <c:lblAlgn val="ctr"/>
        <c:lblOffset val="100"/>
        <c:tickLblSkip val="1"/>
        <c:tickMarkSkip val="1"/>
        <c:noMultiLvlLbl val="0"/>
      </c:catAx>
      <c:valAx>
        <c:axId val="806479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484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2479</c:v>
                </c:pt>
                <c:pt idx="1">
                  <c:v>2324</c:v>
                </c:pt>
                <c:pt idx="2">
                  <c:v>2383</c:v>
                </c:pt>
              </c:numCache>
            </c:numRef>
          </c:val>
          <c:extLst>
            <c:ext xmlns:c16="http://schemas.microsoft.com/office/drawing/2014/chart" uri="{C3380CC4-5D6E-409C-BE32-E72D297353CC}">
              <c16:uniqueId val="{00000000-9FB0-43EA-80E5-12C5EE0FE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c:v>
                </c:pt>
                <c:pt idx="1">
                  <c:v>431</c:v>
                </c:pt>
                <c:pt idx="2">
                  <c:v>481</c:v>
                </c:pt>
              </c:numCache>
            </c:numRef>
          </c:val>
          <c:extLst>
            <c:ext xmlns:c16="http://schemas.microsoft.com/office/drawing/2014/chart" uri="{C3380CC4-5D6E-409C-BE32-E72D297353CC}">
              <c16:uniqueId val="{00000001-9FB0-43EA-80E5-12C5EE0FE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6139</c:v>
                </c:pt>
                <c:pt idx="1">
                  <c:v>6334</c:v>
                </c:pt>
                <c:pt idx="2">
                  <c:v>6403</c:v>
                </c:pt>
              </c:numCache>
            </c:numRef>
          </c:val>
          <c:extLst>
            <c:ext xmlns:c16="http://schemas.microsoft.com/office/drawing/2014/chart" uri="{C3380CC4-5D6E-409C-BE32-E72D297353CC}">
              <c16:uniqueId val="{00000002-9FB0-43EA-80E5-12C5EE0FE3A6}"/>
            </c:ext>
          </c:extLst>
        </c:ser>
        <c:dLbls>
          <c:showLegendKey val="0"/>
          <c:showVal val="0"/>
          <c:showCatName val="0"/>
          <c:showSerName val="0"/>
          <c:showPercent val="0"/>
          <c:showBubbleSize val="0"/>
        </c:dLbls>
        <c:gapWidth val="120"/>
        <c:overlap val="100"/>
        <c:axId val="806485432"/>
        <c:axId val="806474456"/>
      </c:barChart>
      <c:catAx>
        <c:axId val="806485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6474456"/>
        <c:crosses val="autoZero"/>
        <c:auto val="1"/>
        <c:lblAlgn val="ctr"/>
        <c:lblOffset val="100"/>
        <c:tickLblSkip val="1"/>
        <c:tickMarkSkip val="1"/>
        <c:noMultiLvlLbl val="0"/>
      </c:catAx>
      <c:valAx>
        <c:axId val="806474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6485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実質公債費比率の分子は、前年度と比べて</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百万円増の</a:t>
          </a:r>
          <a:r>
            <a:rPr kumimoji="1" lang="en-US" altLang="ja-JP" sz="1100" b="0" i="0" baseline="0">
              <a:solidFill>
                <a:schemeClr val="dk1"/>
              </a:solidFill>
              <a:effectLst/>
              <a:latin typeface="+mn-lt"/>
              <a:ea typeface="+mn-ea"/>
              <a:cs typeface="+mn-cs"/>
            </a:rPr>
            <a:t>482</a:t>
          </a:r>
          <a:r>
            <a:rPr kumimoji="1" lang="ja-JP" altLang="ja-JP" sz="1100" b="0" i="0" baseline="0">
              <a:solidFill>
                <a:schemeClr val="dk1"/>
              </a:solidFill>
              <a:effectLst/>
              <a:latin typeface="+mn-lt"/>
              <a:ea typeface="+mn-ea"/>
              <a:cs typeface="+mn-cs"/>
            </a:rPr>
            <a:t>百万円となっている。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これは、旧合併特例債の本償還が始まり、元利償還金が</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百万円増の</a:t>
          </a:r>
          <a:r>
            <a:rPr kumimoji="1" lang="en-US" altLang="ja-JP" sz="1100" b="0" i="0" baseline="0">
              <a:solidFill>
                <a:schemeClr val="dk1"/>
              </a:solidFill>
              <a:effectLst/>
              <a:latin typeface="+mn-lt"/>
              <a:ea typeface="+mn-ea"/>
              <a:cs typeface="+mn-cs"/>
            </a:rPr>
            <a:t>959</a:t>
          </a:r>
          <a:r>
            <a:rPr kumimoji="1" lang="ja-JP" altLang="ja-JP" sz="1100" b="0" i="0" baseline="0">
              <a:solidFill>
                <a:schemeClr val="dk1"/>
              </a:solidFill>
              <a:effectLst/>
              <a:latin typeface="+mn-lt"/>
              <a:ea typeface="+mn-ea"/>
              <a:cs typeface="+mn-cs"/>
            </a:rPr>
            <a:t>百万円に増加したことによる。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今後も、旧合併特例事業債の元利償還金の増加が見込まれる。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また、公共下水道事業も下水道接続事業を推進しており、工事に係る公営企業債が急増することも考えられる。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満期一括償還地方債は発行していない。</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将来負担比率の分子は、前年度と比べて▲</a:t>
          </a:r>
          <a:r>
            <a:rPr kumimoji="1" lang="en-US" altLang="ja-JP" sz="1100" b="0" i="0" baseline="0">
              <a:solidFill>
                <a:schemeClr val="dk1"/>
              </a:solidFill>
              <a:effectLst/>
              <a:latin typeface="+mn-lt"/>
              <a:ea typeface="+mn-ea"/>
              <a:cs typeface="+mn-cs"/>
            </a:rPr>
            <a:t>235</a:t>
          </a:r>
          <a:r>
            <a:rPr kumimoji="1" lang="ja-JP" altLang="ja-JP" sz="1100" b="0" i="0" baseline="0">
              <a:solidFill>
                <a:schemeClr val="dk1"/>
              </a:solidFill>
              <a:effectLst/>
              <a:latin typeface="+mn-lt"/>
              <a:ea typeface="+mn-ea"/>
              <a:cs typeface="+mn-cs"/>
            </a:rPr>
            <a:t>百万円の▲</a:t>
          </a:r>
          <a:r>
            <a:rPr kumimoji="1" lang="en-US" altLang="ja-JP" sz="1100" b="0" i="0" baseline="0">
              <a:solidFill>
                <a:schemeClr val="dk1"/>
              </a:solidFill>
              <a:effectLst/>
              <a:latin typeface="+mn-lt"/>
              <a:ea typeface="+mn-ea"/>
              <a:cs typeface="+mn-cs"/>
            </a:rPr>
            <a:t>2,618</a:t>
          </a:r>
          <a:r>
            <a:rPr kumimoji="1" lang="ja-JP" altLang="ja-JP" sz="1100" b="0" i="0" baseline="0">
              <a:solidFill>
                <a:schemeClr val="dk1"/>
              </a:solidFill>
              <a:effectLst/>
              <a:latin typeface="+mn-lt"/>
              <a:ea typeface="+mn-ea"/>
              <a:cs typeface="+mn-cs"/>
            </a:rPr>
            <a:t>百万円となった。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将来負担額については、公営企業債等繰入見込額の減（▲</a:t>
          </a:r>
          <a:r>
            <a:rPr kumimoji="1" lang="en-US" altLang="ja-JP" sz="1100" b="0" i="0" baseline="0">
              <a:solidFill>
                <a:schemeClr val="dk1"/>
              </a:solidFill>
              <a:effectLst/>
              <a:latin typeface="+mn-lt"/>
              <a:ea typeface="+mn-ea"/>
              <a:cs typeface="+mn-cs"/>
            </a:rPr>
            <a:t>256</a:t>
          </a:r>
          <a:r>
            <a:rPr kumimoji="1" lang="ja-JP" altLang="ja-JP" sz="1100" b="0" i="0" baseline="0">
              <a:solidFill>
                <a:schemeClr val="dk1"/>
              </a:solidFill>
              <a:effectLst/>
              <a:latin typeface="+mn-lt"/>
              <a:ea typeface="+mn-ea"/>
              <a:cs typeface="+mn-cs"/>
            </a:rPr>
            <a:t>百万円）及び組合等負担等見込額の減（▲</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百万円）を受け、総額として減少（▲</a:t>
          </a:r>
          <a:r>
            <a:rPr kumimoji="1" lang="en-US" altLang="ja-JP" sz="1100" b="0" i="0" baseline="0">
              <a:solidFill>
                <a:schemeClr val="dk1"/>
              </a:solidFill>
              <a:effectLst/>
              <a:latin typeface="+mn-lt"/>
              <a:ea typeface="+mn-ea"/>
              <a:cs typeface="+mn-cs"/>
            </a:rPr>
            <a:t>322</a:t>
          </a:r>
          <a:r>
            <a:rPr kumimoji="1" lang="ja-JP" altLang="ja-JP" sz="1100" b="0" i="0" baseline="0">
              <a:solidFill>
                <a:schemeClr val="dk1"/>
              </a:solidFill>
              <a:effectLst/>
              <a:latin typeface="+mn-lt"/>
              <a:ea typeface="+mn-ea"/>
              <a:cs typeface="+mn-cs"/>
            </a:rPr>
            <a:t>百万円）している。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充当可能財源等は、前年度と比べて▲</a:t>
          </a:r>
          <a:r>
            <a:rPr kumimoji="1" lang="en-US" altLang="ja-JP" sz="1100" b="0" i="0" baseline="0">
              <a:solidFill>
                <a:schemeClr val="dk1"/>
              </a:solidFill>
              <a:effectLst/>
              <a:latin typeface="+mn-lt"/>
              <a:ea typeface="+mn-ea"/>
              <a:cs typeface="+mn-cs"/>
            </a:rPr>
            <a:t>86</a:t>
          </a:r>
          <a:r>
            <a:rPr kumimoji="1" lang="ja-JP" altLang="ja-JP" sz="1100" b="0" i="0" baseline="0">
              <a:solidFill>
                <a:schemeClr val="dk1"/>
              </a:solidFill>
              <a:effectLst/>
              <a:latin typeface="+mn-lt"/>
              <a:ea typeface="+mn-ea"/>
              <a:cs typeface="+mn-cs"/>
            </a:rPr>
            <a:t>百万円の</a:t>
          </a:r>
          <a:r>
            <a:rPr kumimoji="1" lang="en-US" altLang="ja-JP" sz="1100" b="0" i="0" baseline="0">
              <a:solidFill>
                <a:schemeClr val="dk1"/>
              </a:solidFill>
              <a:effectLst/>
              <a:latin typeface="+mn-lt"/>
              <a:ea typeface="+mn-ea"/>
              <a:cs typeface="+mn-cs"/>
            </a:rPr>
            <a:t>19,645</a:t>
          </a:r>
          <a:r>
            <a:rPr kumimoji="1" lang="ja-JP" altLang="ja-JP" sz="1100" b="0" i="0" baseline="0">
              <a:solidFill>
                <a:schemeClr val="dk1"/>
              </a:solidFill>
              <a:effectLst/>
              <a:latin typeface="+mn-lt"/>
              <a:ea typeface="+mn-ea"/>
              <a:cs typeface="+mn-cs"/>
            </a:rPr>
            <a:t>百万円となった。充当可能基金の伸びを支えていた有田町ふるさと応援基金が減少（▲</a:t>
          </a:r>
          <a:r>
            <a:rPr kumimoji="1" lang="en-US" altLang="ja-JP" sz="1100" b="0" i="0" baseline="0">
              <a:solidFill>
                <a:schemeClr val="dk1"/>
              </a:solidFill>
              <a:effectLst/>
              <a:latin typeface="+mn-lt"/>
              <a:ea typeface="+mn-ea"/>
              <a:cs typeface="+mn-cs"/>
            </a:rPr>
            <a:t>106</a:t>
          </a:r>
          <a:r>
            <a:rPr kumimoji="1" lang="ja-JP" altLang="ja-JP" sz="1100" b="0" i="0" baseline="0">
              <a:solidFill>
                <a:schemeClr val="dk1"/>
              </a:solidFill>
              <a:effectLst/>
              <a:latin typeface="+mn-lt"/>
              <a:ea typeface="+mn-ea"/>
              <a:cs typeface="+mn-cs"/>
            </a:rPr>
            <a:t>百万円）に転じたことによるところが大きい。</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有田内山地区における民間主体のまちづくりを推進するため、新たに「有田町歴まち再生基金」を設立したことに伴い、基金全体としては約</a:t>
          </a:r>
          <a:r>
            <a:rPr kumimoji="1" lang="en-US" altLang="ja-JP" sz="1100">
              <a:solidFill>
                <a:schemeClr val="dk1"/>
              </a:solidFill>
              <a:effectLst/>
              <a:latin typeface="+mn-lt"/>
              <a:ea typeface="+mn-ea"/>
              <a:cs typeface="+mn-cs"/>
            </a:rPr>
            <a:t>179</a:t>
          </a:r>
          <a:r>
            <a:rPr kumimoji="1" lang="ja-JP" altLang="en-US" sz="1100">
              <a:solidFill>
                <a:schemeClr val="dk1"/>
              </a:solidFill>
              <a:effectLst/>
              <a:latin typeface="+mn-lt"/>
              <a:ea typeface="+mn-ea"/>
              <a:cs typeface="+mn-cs"/>
            </a:rPr>
            <a:t>百万円の増となっている。</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短期的には「ふるさと応援基金」や「教育施設整備基金」への積立てにより微増の予定だが、中長期的には減少傾向になると見込まれる。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そのような中でも、</a:t>
          </a:r>
          <a:r>
            <a:rPr kumimoji="1" lang="ja-JP" altLang="en-US" sz="1100" b="0" i="0" baseline="0">
              <a:solidFill>
                <a:schemeClr val="dk1"/>
              </a:solidFill>
              <a:effectLst/>
              <a:latin typeface="+mn-lt"/>
              <a:ea typeface="+mn-ea"/>
              <a:cs typeface="+mn-cs"/>
            </a:rPr>
            <a:t>小中学校の統廃合をはじめ、</a:t>
          </a:r>
          <a:r>
            <a:rPr kumimoji="1" lang="ja-JP" altLang="ja-JP" sz="1100" b="0" i="0" baseline="0">
              <a:solidFill>
                <a:schemeClr val="dk1"/>
              </a:solidFill>
              <a:effectLst/>
              <a:latin typeface="+mn-lt"/>
              <a:ea typeface="+mn-ea"/>
              <a:cs typeface="+mn-cs"/>
            </a:rPr>
            <a:t>老朽化した公有施設への対応など、近い将来必要となる分については、積極的に基金に積んで備えることとする。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・有田町ふるさと応援基金：①未来を担う有田の人づくり、②食と器、③有田の原風景の保存と活用、④地域医療と福祉の充実、⑤住民の融和と連携、⑥個性豊かな活力あるふるさとづくり　に関する施策の推進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・合併振興基金：町民の連携の強化および一体感の醸成ならびに町の振興</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・教育施設整備基金：教育関係施設の整備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・有田町病院事業清算基金：病院事業の清算および伊万里有田共立病院建設事業に係る地方債の償還など</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・庁舎等施設整備基金：庁舎等施設の整備</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a:t>
          </a:r>
          <a:r>
            <a:rPr kumimoji="1" lang="ja-JP" altLang="en-US" sz="1100" b="0" i="0" baseline="0">
              <a:solidFill>
                <a:schemeClr val="dk1"/>
              </a:solidFill>
              <a:effectLst/>
              <a:latin typeface="+mn-lt"/>
              <a:ea typeface="+mn-ea"/>
              <a:cs typeface="+mn-cs"/>
            </a:rPr>
            <a:t>移住定住施策及び子育て支援施策等を推進するため、基金の取崩しによる減少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・合併振興基金：利息の積立て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a:t>
          </a:r>
          <a:r>
            <a:rPr kumimoji="1" lang="ja-JP" altLang="en-US" sz="1100" b="0" i="0" baseline="0">
              <a:solidFill>
                <a:schemeClr val="dk1"/>
              </a:solidFill>
              <a:effectLst/>
              <a:latin typeface="+mn-lt"/>
              <a:ea typeface="+mn-ea"/>
              <a:cs typeface="+mn-cs"/>
            </a:rPr>
            <a:t>小中学校の統廃合に向けて、</a:t>
          </a:r>
          <a:r>
            <a:rPr kumimoji="1" lang="ja-JP" altLang="ja-JP" sz="1100" b="0" i="0" baseline="0">
              <a:solidFill>
                <a:schemeClr val="dk1"/>
              </a:solidFill>
              <a:effectLst/>
              <a:latin typeface="+mn-lt"/>
              <a:ea typeface="+mn-ea"/>
              <a:cs typeface="+mn-cs"/>
            </a:rPr>
            <a:t>整備費の積立て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・有田町病院事業清算基金：病院建設事業債の償還財源として取崩し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・庁舎等施設整備基金：利息の積立て</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・有田町ふるさと応援基金：</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百万円程度の寄附金が今後も継続すると見込み、積極的に活用する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・合併振興基金：果実分および特例債償還終了分を、町の一体感醸成にかかる事業の財源として取り崩していく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・教育施設整備基金：一部の施設の統廃合の方向性がある程度見えてきたので、利息だけでなく、整備費として積立てを行っていく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・有田町病院事業清算基金：当面の間、出資債の償還財源として、毎年</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百万円程度を取り崩していく予定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・庁舎等施設整備基金：施設統廃合の方向性が決定するまでは利息積立てのみを行う予定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収支不足財源として取り崩した一方で、それ以上の額を繰越金として積立てた。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現状の財政運営では財源不足による取崩額が増加していくと見込まれるため、財政健全化に努める必要がある。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決算余剰金を</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百万円積立てたことによる増加</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将来にわたる町財政の健全な運営を行うため、</a:t>
          </a:r>
          <a:r>
            <a:rPr kumimoji="1" lang="ja-JP" altLang="ja-JP" sz="1100" b="0" i="0" baseline="0">
              <a:solidFill>
                <a:schemeClr val="dk1"/>
              </a:solidFill>
              <a:effectLst/>
              <a:latin typeface="+mn-lt"/>
              <a:ea typeface="+mn-ea"/>
              <a:cs typeface="+mn-cs"/>
            </a:rPr>
            <a:t>今後は利息分に加え、臨時財政対策債償還基金費の積立てを行っていく。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
18,308
65.85
15,001,915
14,479,150
478,394
6,255,216
10,254,357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長引く景気低迷による法人関係税の減収の影響などから、類似団体平均を下回ったところでの横ばい状況が続いている。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退職者不補充等による人件費の抑制、事業の峻別による歳出の徹底的な見直しを実施するとともに、税収納率の向上対策を中心とする歳入確保に努める。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145521</xdr:rowOff>
    </xdr:from>
    <xdr:to>
      <xdr:col>11</xdr:col>
      <xdr:colOff>31750</xdr:colOff>
      <xdr:row>43</xdr:row>
      <xdr:rowOff>155575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人件費及び扶助費等の増加により、</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95.1</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類似団体平均を上回っており、</a:t>
          </a:r>
          <a:r>
            <a:rPr kumimoji="1" lang="ja-JP" altLang="ja-JP" sz="1100" b="0" i="0" baseline="0">
              <a:solidFill>
                <a:schemeClr val="dk1"/>
              </a:solidFill>
              <a:effectLst/>
              <a:latin typeface="+mn-lt"/>
              <a:ea typeface="+mn-ea"/>
              <a:cs typeface="+mn-cs"/>
            </a:rPr>
            <a:t>令和３年度以降、</a:t>
          </a:r>
          <a:r>
            <a:rPr kumimoji="1" lang="ja-JP" altLang="en-US" sz="1100" b="0" i="0" baseline="0">
              <a:solidFill>
                <a:schemeClr val="dk1"/>
              </a:solidFill>
              <a:effectLst/>
              <a:latin typeface="+mn-lt"/>
              <a:ea typeface="+mn-ea"/>
              <a:cs typeface="+mn-cs"/>
            </a:rPr>
            <a:t>増加を続けている。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適正化等による職員数の調整、繰上償還による公債費の削減など、行財政改革への取り組みを強化し、義務的経費を削減するよう努める。同時に、優先度の低い事業については計画的に廃止・縮小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86571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0173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649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3684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66</xdr:row>
      <xdr:rowOff>42333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3684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35771</xdr:rowOff>
    </xdr:from>
    <xdr:to>
      <xdr:col>23</xdr:col>
      <xdr:colOff>184150</xdr:colOff>
      <xdr:row>66</xdr:row>
      <xdr:rowOff>137371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7848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2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77910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人口１人あたりの人件費・物件費等の決算額は、類似団体平均を</a:t>
          </a:r>
          <a:r>
            <a:rPr kumimoji="1" lang="en-US" altLang="ja-JP" sz="1100" b="0" i="0" baseline="0">
              <a:solidFill>
                <a:schemeClr val="dk1"/>
              </a:solidFill>
              <a:effectLst/>
              <a:latin typeface="+mn-lt"/>
              <a:ea typeface="+mn-ea"/>
              <a:cs typeface="+mn-cs"/>
            </a:rPr>
            <a:t>51,973</a:t>
          </a:r>
          <a:r>
            <a:rPr kumimoji="1" lang="ja-JP" altLang="ja-JP" sz="1100" b="0" i="0" baseline="0">
              <a:solidFill>
                <a:schemeClr val="dk1"/>
              </a:solidFill>
              <a:effectLst/>
              <a:latin typeface="+mn-lt"/>
              <a:ea typeface="+mn-ea"/>
              <a:cs typeface="+mn-cs"/>
            </a:rPr>
            <a:t>円下回った。ただし、純粋に数値だけを見れば</a:t>
          </a:r>
          <a:r>
            <a:rPr kumimoji="1" lang="en-US" altLang="ja-JP" sz="1100" b="0" i="0" baseline="0">
              <a:solidFill>
                <a:schemeClr val="dk1"/>
              </a:solidFill>
              <a:effectLst/>
              <a:latin typeface="+mn-lt"/>
              <a:ea typeface="+mn-ea"/>
              <a:cs typeface="+mn-cs"/>
            </a:rPr>
            <a:t>2,517</a:t>
          </a:r>
          <a:r>
            <a:rPr kumimoji="1" lang="ja-JP" altLang="ja-JP" sz="1100" b="0" i="0" baseline="0">
              <a:solidFill>
                <a:schemeClr val="dk1"/>
              </a:solidFill>
              <a:effectLst/>
              <a:latin typeface="+mn-lt"/>
              <a:ea typeface="+mn-ea"/>
              <a:cs typeface="+mn-cs"/>
            </a:rPr>
            <a:t>円増加している。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これは</a:t>
          </a:r>
          <a:r>
            <a:rPr kumimoji="1" lang="ja-JP" altLang="ja-JP" sz="1100" b="0" i="0" baseline="0">
              <a:solidFill>
                <a:schemeClr val="dk1"/>
              </a:solidFill>
              <a:effectLst/>
              <a:latin typeface="+mn-lt"/>
              <a:ea typeface="+mn-ea"/>
              <a:cs typeface="+mn-cs"/>
            </a:rPr>
            <a:t>主に人件費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要因となっており、町立保育園の運営、直営によるごみ処理施設の運営、公営企業への人件費繰出しなど</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影響していると考えられる。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今後は、施設の統廃合や管理運営委託などを推進し、人件費を抑制していく必要がある。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54170</xdr:rowOff>
    </xdr:from>
    <xdr:to>
      <xdr:col>23</xdr:col>
      <xdr:colOff>133350</xdr:colOff>
      <xdr:row>81</xdr:row>
      <xdr:rowOff>57063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41620"/>
          <a:ext cx="8382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41840</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92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30776</xdr:rowOff>
    </xdr:from>
    <xdr:to>
      <xdr:col>19</xdr:col>
      <xdr:colOff>133350</xdr:colOff>
      <xdr:row>81</xdr:row>
      <xdr:rowOff>54170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82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29842</xdr:rowOff>
    </xdr:from>
    <xdr:to>
      <xdr:col>15</xdr:col>
      <xdr:colOff>82550</xdr:colOff>
      <xdr:row>81</xdr:row>
      <xdr:rowOff>30776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7292"/>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17201</xdr:rowOff>
    </xdr:from>
    <xdr:to>
      <xdr:col>11</xdr:col>
      <xdr:colOff>31750</xdr:colOff>
      <xdr:row>81</xdr:row>
      <xdr:rowOff>29842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4651"/>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6263</xdr:rowOff>
    </xdr:from>
    <xdr:to>
      <xdr:col>23</xdr:col>
      <xdr:colOff>184150</xdr:colOff>
      <xdr:row>81</xdr:row>
      <xdr:rowOff>107863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98990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1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3370</xdr:rowOff>
    </xdr:from>
    <xdr:to>
      <xdr:col>19</xdr:col>
      <xdr:colOff>184150</xdr:colOff>
      <xdr:row>81</xdr:row>
      <xdr:rowOff>104970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115147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5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151426</xdr:rowOff>
    </xdr:from>
    <xdr:to>
      <xdr:col>15</xdr:col>
      <xdr:colOff>133350</xdr:colOff>
      <xdr:row>81</xdr:row>
      <xdr:rowOff>81576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91753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150492</xdr:rowOff>
    </xdr:from>
    <xdr:to>
      <xdr:col>11</xdr:col>
      <xdr:colOff>82550</xdr:colOff>
      <xdr:row>81</xdr:row>
      <xdr:rowOff>80642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90819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137851</xdr:rowOff>
    </xdr:from>
    <xdr:to>
      <xdr:col>7</xdr:col>
      <xdr:colOff>31750</xdr:colOff>
      <xdr:row>81</xdr:row>
      <xdr:rowOff>68001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78178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類似団体平均の</a:t>
          </a:r>
          <a:r>
            <a:rPr kumimoji="1" lang="en-US" altLang="ja-JP" sz="1100" b="0" i="0" baseline="0">
              <a:solidFill>
                <a:schemeClr val="dk1"/>
              </a:solidFill>
              <a:effectLst/>
              <a:latin typeface="+mn-lt"/>
              <a:ea typeface="+mn-ea"/>
              <a:cs typeface="+mn-cs"/>
            </a:rPr>
            <a:t>96.7%</a:t>
          </a:r>
          <a:r>
            <a:rPr kumimoji="1" lang="ja-JP" altLang="ja-JP"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a:t>
          </a:r>
          <a:r>
            <a:rPr kumimoji="1" lang="ja-JP" altLang="en-US" sz="1100" b="0" i="0" baseline="0">
              <a:solidFill>
                <a:schemeClr val="dk1"/>
              </a:solidFill>
              <a:effectLst/>
              <a:latin typeface="+mn-lt"/>
              <a:ea typeface="+mn-ea"/>
              <a:cs typeface="+mn-cs"/>
            </a:rPr>
            <a:t>り、</a:t>
          </a:r>
          <a:r>
            <a:rPr kumimoji="1" lang="en-US" altLang="ja-JP" sz="1100" b="0" i="0" baseline="0">
              <a:solidFill>
                <a:schemeClr val="dk1"/>
              </a:solidFill>
              <a:effectLst/>
              <a:latin typeface="+mn-lt"/>
              <a:ea typeface="+mn-ea"/>
              <a:cs typeface="+mn-cs"/>
            </a:rPr>
            <a:t>97.6%</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引き続き、職員給などを抑制し、より一層の給与の適正化に努めていく。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43241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16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43241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935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112184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935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112184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6164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78818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5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55836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78818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年の２町合併以降、退職者の不補充などによる定員適正化に努めており、令和２年度以降、類似団体平均を下回り、横ばい状況が続いている。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電子化の推進やアウトソーシングの活用を図るなど、住民サービスを低下させることなく、</a:t>
          </a:r>
          <a:r>
            <a:rPr kumimoji="1" lang="ja-JP" altLang="ja-JP" sz="1100" b="0" i="0" baseline="0">
              <a:solidFill>
                <a:schemeClr val="dk1"/>
              </a:solidFill>
              <a:effectLst/>
              <a:latin typeface="+mn-lt"/>
              <a:ea typeface="+mn-ea"/>
              <a:cs typeface="+mn-cs"/>
            </a:rPr>
            <a:t>より適切な定員管理に努めていく。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155293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31967"/>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116417</xdr:rowOff>
    </xdr:from>
    <xdr:to>
      <xdr:col>77</xdr:col>
      <xdr:colOff>44450</xdr:colOff>
      <xdr:row>59</xdr:row>
      <xdr:rowOff>147249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31967"/>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135185</xdr:rowOff>
    </xdr:from>
    <xdr:to>
      <xdr:col>72</xdr:col>
      <xdr:colOff>203200</xdr:colOff>
      <xdr:row>59</xdr:row>
      <xdr:rowOff>147249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5073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123120</xdr:rowOff>
    </xdr:from>
    <xdr:to>
      <xdr:col>68</xdr:col>
      <xdr:colOff>152400</xdr:colOff>
      <xdr:row>59</xdr:row>
      <xdr:rowOff>135185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386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104493</xdr:rowOff>
    </xdr:from>
    <xdr:to>
      <xdr:col>81</xdr:col>
      <xdr:colOff>95250</xdr:colOff>
      <xdr:row>60</xdr:row>
      <xdr:rowOff>34643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121020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96449</xdr:rowOff>
    </xdr:from>
    <xdr:to>
      <xdr:col>73</xdr:col>
      <xdr:colOff>44450</xdr:colOff>
      <xdr:row>60</xdr:row>
      <xdr:rowOff>26599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36776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84385</xdr:rowOff>
    </xdr:from>
    <xdr:to>
      <xdr:col>68</xdr:col>
      <xdr:colOff>203200</xdr:colOff>
      <xdr:row>60</xdr:row>
      <xdr:rowOff>14535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24712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6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72320</xdr:rowOff>
    </xdr:from>
    <xdr:to>
      <xdr:col>64</xdr:col>
      <xdr:colOff>152400</xdr:colOff>
      <xdr:row>60</xdr:row>
      <xdr:rowOff>2470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令和６年度決算に係る実質公債費比率は</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と基準内に収まっているが、旧合併特例事業の積極活用により、今後は公債費が上昇する。特に、令和５年度から令和６年度にかけて行ったリサイクルプラザ基幹的改良等工事や起債額が大きかった和７年度事業分の本償還が重なる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年度以降には、実質公債費比率が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％に達する可能性が高いため、注意が必要である。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97790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6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584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57573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504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113877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令和６年度の将来負担比率については、充当可能基金が大きいことにより算出されなかった。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基金全体としても増加しており、増加した基金の主なものは、財政調整基金（</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百万円の増）となっている。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ここ数年間、基金増となっている影響を受け、大きく改善しているように見えるが、令和９年度以降に大型事業を実施予定のため、近い将来、揺り戻しがあると予想される。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
18,308
65.85
15,001,915
14,479,150
478,394
6,255,216
10,254,357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23.1</a:t>
          </a:r>
          <a:r>
            <a:rPr kumimoji="1" lang="ja-JP" altLang="ja-JP" sz="1100" b="0" i="0" baseline="0">
              <a:solidFill>
                <a:schemeClr val="dk1"/>
              </a:solidFill>
              <a:effectLst/>
              <a:latin typeface="+mn-lt"/>
              <a:ea typeface="+mn-ea"/>
              <a:cs typeface="+mn-cs"/>
            </a:rPr>
            <a:t>％となったものの、類似団体平均</a:t>
          </a:r>
          <a:r>
            <a:rPr kumimoji="1" lang="ja-JP" altLang="en-US" sz="1100" b="0" i="0" baseline="0">
              <a:solidFill>
                <a:schemeClr val="dk1"/>
              </a:solidFill>
              <a:effectLst/>
              <a:latin typeface="+mn-lt"/>
              <a:ea typeface="+mn-ea"/>
              <a:cs typeface="+mn-cs"/>
            </a:rPr>
            <a:t>を下回る</a:t>
          </a:r>
          <a:r>
            <a:rPr kumimoji="1" lang="ja-JP" altLang="ja-JP" sz="1100" b="0" i="0" baseline="0">
              <a:solidFill>
                <a:schemeClr val="dk1"/>
              </a:solidFill>
              <a:effectLst/>
              <a:latin typeface="+mn-lt"/>
              <a:ea typeface="+mn-ea"/>
              <a:cs typeface="+mn-cs"/>
            </a:rPr>
            <a:t>水準</a:t>
          </a:r>
          <a:r>
            <a:rPr kumimoji="1" lang="ja-JP" altLang="en-US" sz="1100" b="0" i="0" baseline="0">
              <a:solidFill>
                <a:schemeClr val="dk1"/>
              </a:solidFill>
              <a:effectLst/>
              <a:latin typeface="+mn-lt"/>
              <a:ea typeface="+mn-ea"/>
              <a:cs typeface="+mn-cs"/>
            </a:rPr>
            <a:t>を維持している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決算額は対前年度比で</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となっており、より一層の行政事務の効率化を推進しながら人件費の削減に努めていく。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129722</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30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35</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0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38</xdr:row>
      <xdr:rowOff>29028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5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78922</xdr:rowOff>
    </xdr:from>
    <xdr:to>
      <xdr:col>20</xdr:col>
      <xdr:colOff>38100</xdr:colOff>
      <xdr:row>36</xdr:row>
      <xdr:rowOff>9072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19249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149678</xdr:rowOff>
    </xdr:from>
    <xdr:to>
      <xdr:col>6</xdr:col>
      <xdr:colOff>171450</xdr:colOff>
      <xdr:row>38</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64605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12.7</a:t>
          </a:r>
          <a:r>
            <a:rPr kumimoji="1" lang="ja-JP" altLang="ja-JP" sz="1100" b="0" i="0" baseline="0">
              <a:solidFill>
                <a:schemeClr val="dk1"/>
              </a:solidFill>
              <a:effectLst/>
              <a:latin typeface="+mn-lt"/>
              <a:ea typeface="+mn-ea"/>
              <a:cs typeface="+mn-cs"/>
            </a:rPr>
            <a:t>％となり、類似団体平均を下回る水準を維持している。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今後も事務事業の更なる効率化を推進しながら節減に努めていく。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450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535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124714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712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42418</xdr:rowOff>
    </xdr:from>
    <xdr:to>
      <xdr:col>69</xdr:col>
      <xdr:colOff>92075</xdr:colOff>
      <xdr:row>13</xdr:row>
      <xdr:rowOff>143002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712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73914</xdr:rowOff>
    </xdr:from>
    <xdr:to>
      <xdr:col>74</xdr:col>
      <xdr:colOff>31750</xdr:colOff>
      <xdr:row>14</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163068</xdr:rowOff>
    </xdr:from>
    <xdr:to>
      <xdr:col>69</xdr:col>
      <xdr:colOff>142875</xdr:colOff>
      <xdr:row>13</xdr:row>
      <xdr:rowOff>93218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103395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92202</xdr:rowOff>
    </xdr:from>
    <xdr:to>
      <xdr:col>65</xdr:col>
      <xdr:colOff>53975</xdr:colOff>
      <xdr:row>14</xdr:row>
      <xdr:rowOff>22352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32529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り、上昇傾向にある。</a:t>
          </a:r>
          <a:r>
            <a:rPr kumimoji="1" lang="ja-JP" altLang="ja-JP" sz="1100" b="0" i="0" baseline="0">
              <a:solidFill>
                <a:schemeClr val="dk1"/>
              </a:solidFill>
              <a:effectLst/>
              <a:latin typeface="+mn-lt"/>
              <a:ea typeface="+mn-ea"/>
              <a:cs typeface="+mn-cs"/>
            </a:rPr>
            <a:t>今後も少子高齢化などの影響による増が見込まれており、注視していく必要がある。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268</a:t>
          </a:r>
          <a:r>
            <a:rPr kumimoji="1" lang="ja-JP" altLang="ja-JP" sz="1100" b="0" i="0" baseline="0">
              <a:solidFill>
                <a:schemeClr val="dk1"/>
              </a:solidFill>
              <a:effectLst/>
              <a:latin typeface="+mn-lt"/>
              <a:ea typeface="+mn-ea"/>
              <a:cs typeface="+mn-cs"/>
            </a:rPr>
            <a:t>百万円増となっており、その主な要因としては、</a:t>
          </a:r>
          <a:r>
            <a:rPr kumimoji="1" lang="ja-JP" altLang="en-US" sz="1100" b="0" i="0" baseline="0">
              <a:solidFill>
                <a:schemeClr val="dk1"/>
              </a:solidFill>
              <a:effectLst/>
              <a:latin typeface="+mn-lt"/>
              <a:ea typeface="+mn-ea"/>
              <a:cs typeface="+mn-cs"/>
            </a:rPr>
            <a:t>制度改正による児童手当</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96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137885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74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9978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と変わらず</a:t>
          </a:r>
          <a:r>
            <a:rPr kumimoji="1" lang="en-US" altLang="ja-JP" sz="1100" b="0" i="0" baseline="0">
              <a:solidFill>
                <a:schemeClr val="dk1"/>
              </a:solidFill>
              <a:effectLst/>
              <a:latin typeface="+mn-lt"/>
              <a:ea typeface="+mn-ea"/>
              <a:cs typeface="+mn-cs"/>
            </a:rPr>
            <a:t>12.2</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、類似団体平均を下回る水準を維持している。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決算額でみると対前年度比で</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百万円増となっており、その主な要因は、介護給付費繰出金の増である。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25.0</a:t>
          </a:r>
          <a:r>
            <a:rPr kumimoji="1" lang="ja-JP" altLang="ja-JP" sz="1100" b="0" i="0" baseline="0">
              <a:solidFill>
                <a:schemeClr val="dk1"/>
              </a:solidFill>
              <a:effectLst/>
              <a:latin typeface="+mn-lt"/>
              <a:ea typeface="+mn-ea"/>
              <a:cs typeface="+mn-cs"/>
            </a:rPr>
            <a:t>％であり、類似団体平均を大幅に上回っている。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今後も事業の見直しや補助金・負担金の精査を行いながら、補助費の適正化に努めていく。</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167005</xdr:rowOff>
    </xdr:from>
    <xdr:to>
      <xdr:col>82</xdr:col>
      <xdr:colOff>107950</xdr:colOff>
      <xdr:row>39</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821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86995</xdr:rowOff>
    </xdr:from>
    <xdr:to>
      <xdr:col>78</xdr:col>
      <xdr:colOff>69850</xdr:colOff>
      <xdr:row>38</xdr:row>
      <xdr:rowOff>167005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020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46990</xdr:rowOff>
    </xdr:from>
    <xdr:to>
      <xdr:col>73</xdr:col>
      <xdr:colOff>180975</xdr:colOff>
      <xdr:row>38</xdr:row>
      <xdr:rowOff>86995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620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46990</xdr:rowOff>
    </xdr:from>
    <xdr:to>
      <xdr:col>69</xdr:col>
      <xdr:colOff>92075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62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133350</xdr:rowOff>
    </xdr:from>
    <xdr:to>
      <xdr:col>82</xdr:col>
      <xdr:colOff>158750</xdr:colOff>
      <xdr:row>39</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105427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116205</xdr:rowOff>
    </xdr:from>
    <xdr:to>
      <xdr:col>78</xdr:col>
      <xdr:colOff>120650</xdr:colOff>
      <xdr:row>39</xdr:row>
      <xdr:rowOff>46355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31132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1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36195</xdr:rowOff>
    </xdr:from>
    <xdr:to>
      <xdr:col>74</xdr:col>
      <xdr:colOff>31750</xdr:colOff>
      <xdr:row>38</xdr:row>
      <xdr:rowOff>137795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122572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167640</xdr:rowOff>
    </xdr:from>
    <xdr:to>
      <xdr:col>69</xdr:col>
      <xdr:colOff>142875</xdr:colOff>
      <xdr:row>38</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82567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14.9</a:t>
          </a:r>
          <a:r>
            <a:rPr kumimoji="1" lang="ja-JP" altLang="ja-JP" sz="1100" b="0" i="0" baseline="0">
              <a:solidFill>
                <a:schemeClr val="dk1"/>
              </a:solidFill>
              <a:effectLst/>
              <a:latin typeface="+mn-lt"/>
              <a:ea typeface="+mn-ea"/>
              <a:cs typeface="+mn-cs"/>
            </a:rPr>
            <a:t>％となり、前年度に続き類似団体平均を上回ることとなった。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旧合併特例事業債を積極的に活用しており、令和元年度頃からその本償還が始まっている。このため、近年縮小傾向だった公債費が再び上昇に転じてきており、町の財政を圧迫している。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また、旧合併特例事業</a:t>
          </a:r>
          <a:r>
            <a:rPr kumimoji="1" lang="ja-JP" altLang="en-US" sz="1100" b="0" i="0" baseline="0">
              <a:solidFill>
                <a:schemeClr val="dk1"/>
              </a:solidFill>
              <a:effectLst/>
              <a:latin typeface="+mn-lt"/>
              <a:ea typeface="+mn-ea"/>
              <a:cs typeface="+mn-cs"/>
            </a:rPr>
            <a:t>債は</a:t>
          </a:r>
          <a:r>
            <a:rPr kumimoji="1" lang="ja-JP" altLang="ja-JP" sz="1100" b="0" i="0" baseline="0">
              <a:solidFill>
                <a:schemeClr val="dk1"/>
              </a:solidFill>
              <a:effectLst/>
              <a:latin typeface="+mn-lt"/>
              <a:ea typeface="+mn-ea"/>
              <a:cs typeface="+mn-cs"/>
            </a:rPr>
            <a:t>令和７年度まで継続的</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活用</a:t>
          </a:r>
          <a:r>
            <a:rPr kumimoji="1" lang="ja-JP" altLang="en-US" sz="1100" b="0" i="0" baseline="0">
              <a:solidFill>
                <a:schemeClr val="dk1"/>
              </a:solidFill>
              <a:effectLst/>
              <a:latin typeface="+mn-lt"/>
              <a:ea typeface="+mn-ea"/>
              <a:cs typeface="+mn-cs"/>
            </a:rPr>
            <a:t>する</a:t>
          </a:r>
          <a:r>
            <a:rPr kumimoji="1" lang="ja-JP" altLang="ja-JP" sz="1100" b="0" i="0" baseline="0">
              <a:solidFill>
                <a:schemeClr val="dk1"/>
              </a:solidFill>
              <a:effectLst/>
              <a:latin typeface="+mn-lt"/>
              <a:ea typeface="+mn-ea"/>
              <a:cs typeface="+mn-cs"/>
            </a:rPr>
            <a:t>ため、今後も上昇傾向は継続する</a:t>
          </a:r>
          <a:r>
            <a:rPr kumimoji="1" lang="ja-JP" altLang="en-US" sz="1100" b="0" i="0" baseline="0">
              <a:solidFill>
                <a:schemeClr val="dk1"/>
              </a:solidFill>
              <a:effectLst/>
              <a:latin typeface="+mn-lt"/>
              <a:ea typeface="+mn-ea"/>
              <a:cs typeface="+mn-cs"/>
            </a:rPr>
            <a:t>ので</a:t>
          </a:r>
          <a:r>
            <a:rPr kumimoji="1" lang="ja-JP" altLang="ja-JP" sz="1100" b="0" i="0" baseline="0">
              <a:solidFill>
                <a:schemeClr val="dk1"/>
              </a:solidFill>
              <a:effectLst/>
              <a:latin typeface="+mn-lt"/>
              <a:ea typeface="+mn-ea"/>
              <a:cs typeface="+mn-cs"/>
            </a:rPr>
            <a:t>、注意を払う必要がある。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62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48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80.2</a:t>
          </a:r>
          <a:r>
            <a:rPr kumimoji="1" lang="ja-JP" altLang="ja-JP" sz="1100" b="0" i="0" baseline="0">
              <a:solidFill>
                <a:schemeClr val="dk1"/>
              </a:solidFill>
              <a:effectLst/>
              <a:latin typeface="+mn-lt"/>
              <a:ea typeface="+mn-ea"/>
              <a:cs typeface="+mn-cs"/>
            </a:rPr>
            <a:t>％となり、類似団体平均を上回っている状況が続いている。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人件費など、</a:t>
          </a:r>
          <a:r>
            <a:rPr kumimoji="1" lang="ja-JP" altLang="ja-JP" sz="1100" b="0" i="0" baseline="0">
              <a:solidFill>
                <a:schemeClr val="dk1"/>
              </a:solidFill>
              <a:effectLst/>
              <a:latin typeface="+mn-lt"/>
              <a:ea typeface="+mn-ea"/>
              <a:cs typeface="+mn-cs"/>
            </a:rPr>
            <a:t>類似団体平均を下回る水準となっている</a:t>
          </a:r>
          <a:r>
            <a:rPr kumimoji="1" lang="ja-JP" altLang="en-US" sz="1100" b="0" i="0" baseline="0">
              <a:solidFill>
                <a:schemeClr val="dk1"/>
              </a:solidFill>
              <a:effectLst/>
              <a:latin typeface="+mn-lt"/>
              <a:ea typeface="+mn-ea"/>
              <a:cs typeface="+mn-cs"/>
            </a:rPr>
            <a:t>項目もあるが</a:t>
          </a:r>
          <a:r>
            <a:rPr kumimoji="1" lang="ja-JP" altLang="ja-JP" sz="1100" b="0" i="0" baseline="0">
              <a:solidFill>
                <a:schemeClr val="dk1"/>
              </a:solidFill>
              <a:effectLst/>
              <a:latin typeface="+mn-lt"/>
              <a:ea typeface="+mn-ea"/>
              <a:cs typeface="+mn-cs"/>
            </a:rPr>
            <a:t>、町の財政状況は厳しく、実質公債費比率も依然として高水準であり、事業の見直しや適正化に努める必要がある。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136144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99515"/>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577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7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13418</xdr:rowOff>
    </xdr:from>
    <xdr:to>
      <xdr:col>29</xdr:col>
      <xdr:colOff>127000</xdr:colOff>
      <xdr:row>18</xdr:row>
      <xdr:rowOff>98022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7143"/>
          <a:ext cx="647700" cy="8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84731</xdr:rowOff>
    </xdr:from>
    <xdr:to>
      <xdr:col>26</xdr:col>
      <xdr:colOff>50800</xdr:colOff>
      <xdr:row>18</xdr:row>
      <xdr:rowOff>98022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18456"/>
          <a:ext cx="69850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84731</xdr:rowOff>
    </xdr:from>
    <xdr:to>
      <xdr:col>22</xdr:col>
      <xdr:colOff>114300</xdr:colOff>
      <xdr:row>18</xdr:row>
      <xdr:rowOff>116278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8456"/>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111891</xdr:rowOff>
    </xdr:from>
    <xdr:to>
      <xdr:col>18</xdr:col>
      <xdr:colOff>177800</xdr:colOff>
      <xdr:row>18</xdr:row>
      <xdr:rowOff>116278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45616"/>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134068</xdr:rowOff>
    </xdr:from>
    <xdr:to>
      <xdr:col>29</xdr:col>
      <xdr:colOff>177800</xdr:colOff>
      <xdr:row>18</xdr:row>
      <xdr:rowOff>64218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106145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47222</xdr:rowOff>
    </xdr:from>
    <xdr:to>
      <xdr:col>26</xdr:col>
      <xdr:colOff>101600</xdr:colOff>
      <xdr:row>18</xdr:row>
      <xdr:rowOff>148822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133599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7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33931</xdr:rowOff>
    </xdr:from>
    <xdr:to>
      <xdr:col>22</xdr:col>
      <xdr:colOff>165100</xdr:colOff>
      <xdr:row>18</xdr:row>
      <xdr:rowOff>135530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765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65478</xdr:rowOff>
    </xdr:from>
    <xdr:to>
      <xdr:col>19</xdr:col>
      <xdr:colOff>38100</xdr:colOff>
      <xdr:row>18</xdr:row>
      <xdr:rowOff>167077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920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151854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61091</xdr:rowOff>
    </xdr:from>
    <xdr:to>
      <xdr:col>15</xdr:col>
      <xdr:colOff>101600</xdr:colOff>
      <xdr:row>18</xdr:row>
      <xdr:rowOff>162691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4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147467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69126</xdr:rowOff>
    </xdr:from>
    <xdr:to>
      <xdr:col>29</xdr:col>
      <xdr:colOff>127000</xdr:colOff>
      <xdr:row>35</xdr:row>
      <xdr:rowOff>108693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9476"/>
          <a:ext cx="647700" cy="39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108693</xdr:rowOff>
    </xdr:from>
    <xdr:to>
      <xdr:col>26</xdr:col>
      <xdr:colOff>50800</xdr:colOff>
      <xdr:row>35</xdr:row>
      <xdr:rowOff>114732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19043"/>
          <a:ext cx="698500" cy="6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114732</xdr:rowOff>
    </xdr:from>
    <xdr:to>
      <xdr:col>22</xdr:col>
      <xdr:colOff>114300</xdr:colOff>
      <xdr:row>35</xdr:row>
      <xdr:rowOff>147593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5082"/>
          <a:ext cx="698500" cy="3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147593</xdr:rowOff>
    </xdr:from>
    <xdr:to>
      <xdr:col>18</xdr:col>
      <xdr:colOff>177800</xdr:colOff>
      <xdr:row>35</xdr:row>
      <xdr:rowOff>160928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7943"/>
          <a:ext cx="6985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18326</xdr:rowOff>
    </xdr:from>
    <xdr:to>
      <xdr:col>29</xdr:col>
      <xdr:colOff>177800</xdr:colOff>
      <xdr:row>35</xdr:row>
      <xdr:rowOff>119926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206303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57893</xdr:rowOff>
    </xdr:from>
    <xdr:to>
      <xdr:col>26</xdr:col>
      <xdr:colOff>101600</xdr:colOff>
      <xdr:row>35</xdr:row>
      <xdr:rowOff>159493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6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169670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3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63932</xdr:rowOff>
    </xdr:from>
    <xdr:to>
      <xdr:col>22</xdr:col>
      <xdr:colOff>165100</xdr:colOff>
      <xdr:row>35</xdr:row>
      <xdr:rowOff>165532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4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175709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96793</xdr:rowOff>
    </xdr:from>
    <xdr:to>
      <xdr:col>19</xdr:col>
      <xdr:colOff>38100</xdr:colOff>
      <xdr:row>35</xdr:row>
      <xdr:rowOff>198393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7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208570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110128</xdr:rowOff>
    </xdr:from>
    <xdr:to>
      <xdr:col>15</xdr:col>
      <xdr:colOff>101600</xdr:colOff>
      <xdr:row>35</xdr:row>
      <xdr:rowOff>211728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221905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
18,308
65.85
15,001,915
14,479,150
478,394
6,255,216
10,254,357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106045</xdr:rowOff>
    </xdr:from>
    <xdr:to>
      <xdr:col>24</xdr:col>
      <xdr:colOff>63500</xdr:colOff>
      <xdr:row>37</xdr:row>
      <xdr:rowOff>167869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9695"/>
          <a:ext cx="838200" cy="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147803</xdr:rowOff>
    </xdr:from>
    <xdr:to>
      <xdr:col>19</xdr:col>
      <xdr:colOff>177800</xdr:colOff>
      <xdr:row>37</xdr:row>
      <xdr:rowOff>167869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1453"/>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70447</xdr:rowOff>
    </xdr:from>
    <xdr:to>
      <xdr:col>15</xdr:col>
      <xdr:colOff>50800</xdr:colOff>
      <xdr:row>37</xdr:row>
      <xdr:rowOff>147803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4097"/>
          <a:ext cx="889000" cy="7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70447</xdr:rowOff>
    </xdr:from>
    <xdr:to>
      <xdr:col>10</xdr:col>
      <xdr:colOff>114300</xdr:colOff>
      <xdr:row>37</xdr:row>
      <xdr:rowOff>93790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4097"/>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55245</xdr:rowOff>
    </xdr:from>
    <xdr:to>
      <xdr:col>24</xdr:col>
      <xdr:colOff>114300</xdr:colOff>
      <xdr:row>37</xdr:row>
      <xdr:rowOff>156845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33672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117068</xdr:rowOff>
    </xdr:from>
    <xdr:to>
      <xdr:col>20</xdr:col>
      <xdr:colOff>38100</xdr:colOff>
      <xdr:row>38</xdr:row>
      <xdr:rowOff>47219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38346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97003</xdr:rowOff>
    </xdr:from>
    <xdr:to>
      <xdr:col>15</xdr:col>
      <xdr:colOff>101600</xdr:colOff>
      <xdr:row>38</xdr:row>
      <xdr:rowOff>27153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19647</xdr:rowOff>
    </xdr:from>
    <xdr:to>
      <xdr:col>10</xdr:col>
      <xdr:colOff>165100</xdr:colOff>
      <xdr:row>37</xdr:row>
      <xdr:rowOff>121247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112374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42990</xdr:rowOff>
    </xdr:from>
    <xdr:to>
      <xdr:col>6</xdr:col>
      <xdr:colOff>38100</xdr:colOff>
      <xdr:row>37</xdr:row>
      <xdr:rowOff>144590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135717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91403</xdr:rowOff>
    </xdr:from>
    <xdr:to>
      <xdr:col>24</xdr:col>
      <xdr:colOff>63500</xdr:colOff>
      <xdr:row>58</xdr:row>
      <xdr:rowOff>93806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5503"/>
          <a:ext cx="8382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91403</xdr:rowOff>
    </xdr:from>
    <xdr:to>
      <xdr:col>19</xdr:col>
      <xdr:colOff>177800</xdr:colOff>
      <xdr:row>58</xdr:row>
      <xdr:rowOff>118943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5503"/>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116807</xdr:rowOff>
    </xdr:from>
    <xdr:to>
      <xdr:col>15</xdr:col>
      <xdr:colOff>50800</xdr:colOff>
      <xdr:row>58</xdr:row>
      <xdr:rowOff>118943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907"/>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116807</xdr:rowOff>
    </xdr:from>
    <xdr:to>
      <xdr:col>10</xdr:col>
      <xdr:colOff>114300</xdr:colOff>
      <xdr:row>58</xdr:row>
      <xdr:rowOff>128643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907"/>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43006</xdr:rowOff>
    </xdr:from>
    <xdr:to>
      <xdr:col>24</xdr:col>
      <xdr:colOff>114300</xdr:colOff>
      <xdr:row>58</xdr:row>
      <xdr:rowOff>144606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40603</xdr:rowOff>
    </xdr:from>
    <xdr:to>
      <xdr:col>20</xdr:col>
      <xdr:colOff>38100</xdr:colOff>
      <xdr:row>58</xdr:row>
      <xdr:rowOff>142203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158730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68143</xdr:rowOff>
    </xdr:from>
    <xdr:to>
      <xdr:col>15</xdr:col>
      <xdr:colOff>101600</xdr:colOff>
      <xdr:row>58</xdr:row>
      <xdr:rowOff>169743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160870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66007</xdr:rowOff>
    </xdr:from>
    <xdr:to>
      <xdr:col>10</xdr:col>
      <xdr:colOff>165100</xdr:colOff>
      <xdr:row>58</xdr:row>
      <xdr:rowOff>167607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158734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77843</xdr:rowOff>
    </xdr:from>
    <xdr:to>
      <xdr:col>6</xdr:col>
      <xdr:colOff>38100</xdr:colOff>
      <xdr:row>59</xdr:row>
      <xdr:rowOff>7993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170570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74892</xdr:rowOff>
    </xdr:from>
    <xdr:to>
      <xdr:col>24</xdr:col>
      <xdr:colOff>63500</xdr:colOff>
      <xdr:row>78</xdr:row>
      <xdr:rowOff>95535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7992"/>
          <a:ext cx="8382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74892</xdr:rowOff>
    </xdr:from>
    <xdr:to>
      <xdr:col>19</xdr:col>
      <xdr:colOff>177800</xdr:colOff>
      <xdr:row>78</xdr:row>
      <xdr:rowOff>79829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7992"/>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79829</xdr:rowOff>
    </xdr:from>
    <xdr:to>
      <xdr:col>15</xdr:col>
      <xdr:colOff>50800</xdr:colOff>
      <xdr:row>78</xdr:row>
      <xdr:rowOff>93889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2929"/>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93889</xdr:rowOff>
    </xdr:from>
    <xdr:to>
      <xdr:col>10</xdr:col>
      <xdr:colOff>114300</xdr:colOff>
      <xdr:row>78</xdr:row>
      <xdr:rowOff>100037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6989"/>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44735</xdr:rowOff>
    </xdr:from>
    <xdr:to>
      <xdr:col>24</xdr:col>
      <xdr:colOff>114300</xdr:colOff>
      <xdr:row>78</xdr:row>
      <xdr:rowOff>146335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131112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24092</xdr:rowOff>
    </xdr:from>
    <xdr:to>
      <xdr:col>20</xdr:col>
      <xdr:colOff>38100</xdr:colOff>
      <xdr:row>78</xdr:row>
      <xdr:rowOff>125692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116819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29029</xdr:rowOff>
    </xdr:from>
    <xdr:to>
      <xdr:col>15</xdr:col>
      <xdr:colOff>101600</xdr:colOff>
      <xdr:row>78</xdr:row>
      <xdr:rowOff>130629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121756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43089</xdr:rowOff>
    </xdr:from>
    <xdr:to>
      <xdr:col>10</xdr:col>
      <xdr:colOff>165100</xdr:colOff>
      <xdr:row>78</xdr:row>
      <xdr:rowOff>144689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135816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49237</xdr:rowOff>
    </xdr:from>
    <xdr:to>
      <xdr:col>6</xdr:col>
      <xdr:colOff>38100</xdr:colOff>
      <xdr:row>78</xdr:row>
      <xdr:rowOff>150837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141964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36928</xdr:rowOff>
    </xdr:from>
    <xdr:to>
      <xdr:col>24</xdr:col>
      <xdr:colOff>63500</xdr:colOff>
      <xdr:row>96</xdr:row>
      <xdr:rowOff>37548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24678"/>
          <a:ext cx="8382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169276</xdr:rowOff>
    </xdr:from>
    <xdr:to>
      <xdr:col>19</xdr:col>
      <xdr:colOff>177800</xdr:colOff>
      <xdr:row>96</xdr:row>
      <xdr:rowOff>37548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57026"/>
          <a:ext cx="8890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14362</xdr:rowOff>
    </xdr:from>
    <xdr:to>
      <xdr:col>15</xdr:col>
      <xdr:colOff>50800</xdr:colOff>
      <xdr:row>95</xdr:row>
      <xdr:rowOff>169276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02112"/>
          <a:ext cx="889000" cy="1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14362</xdr:rowOff>
    </xdr:from>
    <xdr:to>
      <xdr:col>10</xdr:col>
      <xdr:colOff>114300</xdr:colOff>
      <xdr:row>96</xdr:row>
      <xdr:rowOff>150444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2112"/>
          <a:ext cx="889000" cy="3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157578</xdr:rowOff>
    </xdr:from>
    <xdr:to>
      <xdr:col>24</xdr:col>
      <xdr:colOff>114300</xdr:colOff>
      <xdr:row>95</xdr:row>
      <xdr:rowOff>87728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7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136005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5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158198</xdr:rowOff>
    </xdr:from>
    <xdr:to>
      <xdr:col>20</xdr:col>
      <xdr:colOff>38100</xdr:colOff>
      <xdr:row>96</xdr:row>
      <xdr:rowOff>88348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79475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118476</xdr:rowOff>
    </xdr:from>
    <xdr:to>
      <xdr:col>15</xdr:col>
      <xdr:colOff>101600</xdr:colOff>
      <xdr:row>96</xdr:row>
      <xdr:rowOff>48626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65153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8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135012</xdr:rowOff>
    </xdr:from>
    <xdr:to>
      <xdr:col>10</xdr:col>
      <xdr:colOff>165100</xdr:colOff>
      <xdr:row>95</xdr:row>
      <xdr:rowOff>65162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81689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2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99644</xdr:rowOff>
    </xdr:from>
    <xdr:to>
      <xdr:col>6</xdr:col>
      <xdr:colOff>38100</xdr:colOff>
      <xdr:row>97</xdr:row>
      <xdr:rowOff>29794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56406</xdr:rowOff>
    </xdr:from>
    <xdr:to>
      <xdr:col>55</xdr:col>
      <xdr:colOff>0</xdr:colOff>
      <xdr:row>35</xdr:row>
      <xdr:rowOff>67535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57156"/>
          <a:ext cx="838200" cy="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67535</xdr:rowOff>
    </xdr:from>
    <xdr:to>
      <xdr:col>50</xdr:col>
      <xdr:colOff>114300</xdr:colOff>
      <xdr:row>35</xdr:row>
      <xdr:rowOff>142203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8285"/>
          <a:ext cx="889000" cy="7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142203</xdr:rowOff>
    </xdr:from>
    <xdr:to>
      <xdr:col>45</xdr:col>
      <xdr:colOff>177800</xdr:colOff>
      <xdr:row>36</xdr:row>
      <xdr:rowOff>12713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42953"/>
          <a:ext cx="889000" cy="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37672</xdr:rowOff>
    </xdr:from>
    <xdr:to>
      <xdr:col>41</xdr:col>
      <xdr:colOff>50800</xdr:colOff>
      <xdr:row>36</xdr:row>
      <xdr:rowOff>12713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95522"/>
          <a:ext cx="889000" cy="48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5606</xdr:rowOff>
    </xdr:from>
    <xdr:to>
      <xdr:col>55</xdr:col>
      <xdr:colOff>50800</xdr:colOff>
      <xdr:row>35</xdr:row>
      <xdr:rowOff>107206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28483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5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16735</xdr:rowOff>
    </xdr:from>
    <xdr:to>
      <xdr:col>50</xdr:col>
      <xdr:colOff>165100</xdr:colOff>
      <xdr:row>35</xdr:row>
      <xdr:rowOff>118335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134862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9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91403</xdr:rowOff>
    </xdr:from>
    <xdr:to>
      <xdr:col>46</xdr:col>
      <xdr:colOff>38100</xdr:colOff>
      <xdr:row>36</xdr:row>
      <xdr:rowOff>21553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9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38080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6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133363</xdr:rowOff>
    </xdr:from>
    <xdr:to>
      <xdr:col>41</xdr:col>
      <xdr:colOff>101600</xdr:colOff>
      <xdr:row>36</xdr:row>
      <xdr:rowOff>63513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80040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158322</xdr:rowOff>
    </xdr:from>
    <xdr:to>
      <xdr:col>36</xdr:col>
      <xdr:colOff>165100</xdr:colOff>
      <xdr:row>33</xdr:row>
      <xdr:rowOff>88472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104999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1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162071</xdr:rowOff>
    </xdr:from>
    <xdr:to>
      <xdr:col>55</xdr:col>
      <xdr:colOff>0</xdr:colOff>
      <xdr:row>57</xdr:row>
      <xdr:rowOff>66425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91821"/>
          <a:ext cx="838200" cy="2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66425</xdr:rowOff>
    </xdr:from>
    <xdr:to>
      <xdr:col>50</xdr:col>
      <xdr:colOff>114300</xdr:colOff>
      <xdr:row>57</xdr:row>
      <xdr:rowOff>71024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39075"/>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2755</xdr:rowOff>
    </xdr:from>
    <xdr:to>
      <xdr:col>45</xdr:col>
      <xdr:colOff>177800</xdr:colOff>
      <xdr:row>57</xdr:row>
      <xdr:rowOff>71024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75405"/>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149941</xdr:rowOff>
    </xdr:from>
    <xdr:to>
      <xdr:col>41</xdr:col>
      <xdr:colOff>50800</xdr:colOff>
      <xdr:row>57</xdr:row>
      <xdr:rowOff>2755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51141"/>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111271</xdr:rowOff>
    </xdr:from>
    <xdr:to>
      <xdr:col>55</xdr:col>
      <xdr:colOff>50800</xdr:colOff>
      <xdr:row>56</xdr:row>
      <xdr:rowOff>41421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4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134148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15625</xdr:rowOff>
    </xdr:from>
    <xdr:to>
      <xdr:col>50</xdr:col>
      <xdr:colOff>165100</xdr:colOff>
      <xdr:row>57</xdr:row>
      <xdr:rowOff>117225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108352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8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20224</xdr:rowOff>
    </xdr:from>
    <xdr:to>
      <xdr:col>46</xdr:col>
      <xdr:colOff>38100</xdr:colOff>
      <xdr:row>57</xdr:row>
      <xdr:rowOff>121824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112951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123405</xdr:rowOff>
    </xdr:from>
    <xdr:to>
      <xdr:col>41</xdr:col>
      <xdr:colOff>101600</xdr:colOff>
      <xdr:row>57</xdr:row>
      <xdr:rowOff>53555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99141</xdr:rowOff>
    </xdr:from>
    <xdr:to>
      <xdr:col>36</xdr:col>
      <xdr:colOff>165100</xdr:colOff>
      <xdr:row>57</xdr:row>
      <xdr:rowOff>29291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9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105541</xdr:rowOff>
    </xdr:from>
    <xdr:to>
      <xdr:col>55</xdr:col>
      <xdr:colOff>0</xdr:colOff>
      <xdr:row>78</xdr:row>
      <xdr:rowOff>144545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8641"/>
          <a:ext cx="8382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144545</xdr:rowOff>
    </xdr:from>
    <xdr:to>
      <xdr:col>50</xdr:col>
      <xdr:colOff>114300</xdr:colOff>
      <xdr:row>78</xdr:row>
      <xdr:rowOff>156606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7645"/>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156606</xdr:rowOff>
    </xdr:from>
    <xdr:to>
      <xdr:col>45</xdr:col>
      <xdr:colOff>177800</xdr:colOff>
      <xdr:row>79</xdr:row>
      <xdr:rowOff>73058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9706"/>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138971</xdr:rowOff>
    </xdr:from>
    <xdr:to>
      <xdr:col>41</xdr:col>
      <xdr:colOff>50800</xdr:colOff>
      <xdr:row>79</xdr:row>
      <xdr:rowOff>73058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2071"/>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54741</xdr:rowOff>
    </xdr:from>
    <xdr:to>
      <xdr:col>55</xdr:col>
      <xdr:colOff>50800</xdr:colOff>
      <xdr:row>78</xdr:row>
      <xdr:rowOff>156341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33168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93745</xdr:rowOff>
    </xdr:from>
    <xdr:to>
      <xdr:col>50</xdr:col>
      <xdr:colOff>165100</xdr:colOff>
      <xdr:row>79</xdr:row>
      <xdr:rowOff>23895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15022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105806</xdr:rowOff>
    </xdr:from>
    <xdr:to>
      <xdr:col>46</xdr:col>
      <xdr:colOff>38100</xdr:colOff>
      <xdr:row>79</xdr:row>
      <xdr:rowOff>35956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27083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22258</xdr:rowOff>
    </xdr:from>
    <xdr:to>
      <xdr:col>41</xdr:col>
      <xdr:colOff>101600</xdr:colOff>
      <xdr:row>79</xdr:row>
      <xdr:rowOff>123858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114985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88171</xdr:rowOff>
    </xdr:from>
    <xdr:to>
      <xdr:col>36</xdr:col>
      <xdr:colOff>165100</xdr:colOff>
      <xdr:row>79</xdr:row>
      <xdr:rowOff>18321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5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32835</xdr:rowOff>
    </xdr:from>
    <xdr:to>
      <xdr:col>55</xdr:col>
      <xdr:colOff>0</xdr:colOff>
      <xdr:row>96</xdr:row>
      <xdr:rowOff>155913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20585"/>
          <a:ext cx="838200" cy="2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155913</xdr:rowOff>
    </xdr:from>
    <xdr:to>
      <xdr:col>50</xdr:col>
      <xdr:colOff>114300</xdr:colOff>
      <xdr:row>97</xdr:row>
      <xdr:rowOff>14959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15113"/>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72000</xdr:rowOff>
    </xdr:from>
    <xdr:to>
      <xdr:col>45</xdr:col>
      <xdr:colOff>177800</xdr:colOff>
      <xdr:row>97</xdr:row>
      <xdr:rowOff>14959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31200"/>
          <a:ext cx="889000" cy="1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72000</xdr:rowOff>
    </xdr:from>
    <xdr:to>
      <xdr:col>41</xdr:col>
      <xdr:colOff>50800</xdr:colOff>
      <xdr:row>96</xdr:row>
      <xdr:rowOff>101712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31200"/>
          <a:ext cx="889000" cy="2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153485</xdr:rowOff>
    </xdr:from>
    <xdr:to>
      <xdr:col>55</xdr:col>
      <xdr:colOff>50800</xdr:colOff>
      <xdr:row>95</xdr:row>
      <xdr:rowOff>83635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4912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105113</xdr:rowOff>
    </xdr:from>
    <xdr:to>
      <xdr:col>50</xdr:col>
      <xdr:colOff>165100</xdr:colOff>
      <xdr:row>97</xdr:row>
      <xdr:rowOff>35263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135609</xdr:rowOff>
    </xdr:from>
    <xdr:to>
      <xdr:col>46</xdr:col>
      <xdr:colOff>38100</xdr:colOff>
      <xdr:row>97</xdr:row>
      <xdr:rowOff>65759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56886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8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21200</xdr:rowOff>
    </xdr:from>
    <xdr:to>
      <xdr:col>41</xdr:col>
      <xdr:colOff>101600</xdr:colOff>
      <xdr:row>96</xdr:row>
      <xdr:rowOff>122800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8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139327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5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50912</xdr:rowOff>
    </xdr:from>
    <xdr:to>
      <xdr:col>36</xdr:col>
      <xdr:colOff>165100</xdr:colOff>
      <xdr:row>96</xdr:row>
      <xdr:rowOff>152512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143639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0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21423</xdr:rowOff>
    </xdr:from>
    <xdr:to>
      <xdr:col>85</xdr:col>
      <xdr:colOff>127000</xdr:colOff>
      <xdr:row>39</xdr:row>
      <xdr:rowOff>27987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07973"/>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21423</xdr:rowOff>
    </xdr:from>
    <xdr:to>
      <xdr:col>81</xdr:col>
      <xdr:colOff>50800</xdr:colOff>
      <xdr:row>39</xdr:row>
      <xdr:rowOff>29225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7973"/>
          <a:ext cx="889000" cy="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20435</xdr:rowOff>
    </xdr:from>
    <xdr:to>
      <xdr:col>76</xdr:col>
      <xdr:colOff>114300</xdr:colOff>
      <xdr:row>39</xdr:row>
      <xdr:rowOff>29225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06985"/>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13784</xdr:rowOff>
    </xdr:from>
    <xdr:to>
      <xdr:col>71</xdr:col>
      <xdr:colOff>177800</xdr:colOff>
      <xdr:row>39</xdr:row>
      <xdr:rowOff>20435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00334"/>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148637</xdr:rowOff>
    </xdr:from>
    <xdr:to>
      <xdr:col>85</xdr:col>
      <xdr:colOff>177800</xdr:colOff>
      <xdr:row>39</xdr:row>
      <xdr:rowOff>78787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142073</xdr:rowOff>
    </xdr:from>
    <xdr:to>
      <xdr:col>81</xdr:col>
      <xdr:colOff>101600</xdr:colOff>
      <xdr:row>39</xdr:row>
      <xdr:rowOff>72223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88749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3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149875</xdr:rowOff>
    </xdr:from>
    <xdr:to>
      <xdr:col>76</xdr:col>
      <xdr:colOff>165100</xdr:colOff>
      <xdr:row>39</xdr:row>
      <xdr:rowOff>80025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71152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5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141085</xdr:rowOff>
    </xdr:from>
    <xdr:to>
      <xdr:col>72</xdr:col>
      <xdr:colOff>38100</xdr:colOff>
      <xdr:row>39</xdr:row>
      <xdr:rowOff>71235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87763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134434</xdr:rowOff>
    </xdr:from>
    <xdr:to>
      <xdr:col>67</xdr:col>
      <xdr:colOff>101600</xdr:colOff>
      <xdr:row>39</xdr:row>
      <xdr:rowOff>64584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81110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2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9562</xdr:rowOff>
    </xdr:from>
    <xdr:to>
      <xdr:col>85</xdr:col>
      <xdr:colOff>127000</xdr:colOff>
      <xdr:row>76</xdr:row>
      <xdr:rowOff>33886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39762"/>
          <a:ext cx="8382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104304</xdr:rowOff>
    </xdr:from>
    <xdr:to>
      <xdr:col>81</xdr:col>
      <xdr:colOff>50800</xdr:colOff>
      <xdr:row>76</xdr:row>
      <xdr:rowOff>33886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6305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104304</xdr:rowOff>
    </xdr:from>
    <xdr:to>
      <xdr:col>76</xdr:col>
      <xdr:colOff>114300</xdr:colOff>
      <xdr:row>76</xdr:row>
      <xdr:rowOff>70205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63054"/>
          <a:ext cx="8890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70205</xdr:rowOff>
    </xdr:from>
    <xdr:to>
      <xdr:col>71</xdr:col>
      <xdr:colOff>177800</xdr:colOff>
      <xdr:row>76</xdr:row>
      <xdr:rowOff>76268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00405"/>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130212</xdr:rowOff>
    </xdr:from>
    <xdr:to>
      <xdr:col>85</xdr:col>
      <xdr:colOff>177800</xdr:colOff>
      <xdr:row>76</xdr:row>
      <xdr:rowOff>60362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108639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154536</xdr:rowOff>
    </xdr:from>
    <xdr:to>
      <xdr:col>81</xdr:col>
      <xdr:colOff>101600</xdr:colOff>
      <xdr:row>76</xdr:row>
      <xdr:rowOff>84686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0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53504</xdr:rowOff>
    </xdr:from>
    <xdr:to>
      <xdr:col>76</xdr:col>
      <xdr:colOff>165100</xdr:colOff>
      <xdr:row>75</xdr:row>
      <xdr:rowOff>155104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8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19405</xdr:rowOff>
    </xdr:from>
    <xdr:to>
      <xdr:col>72</xdr:col>
      <xdr:colOff>38100</xdr:colOff>
      <xdr:row>76</xdr:row>
      <xdr:rowOff>121005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25468</xdr:rowOff>
    </xdr:from>
    <xdr:to>
      <xdr:col>67</xdr:col>
      <xdr:colOff>101600</xdr:colOff>
      <xdr:row>76</xdr:row>
      <xdr:rowOff>127068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5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118195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94459</xdr:rowOff>
    </xdr:from>
    <xdr:to>
      <xdr:col>85</xdr:col>
      <xdr:colOff>127000</xdr:colOff>
      <xdr:row>94</xdr:row>
      <xdr:rowOff>155428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210759"/>
          <a:ext cx="838200" cy="6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155428</xdr:rowOff>
    </xdr:from>
    <xdr:to>
      <xdr:col>81</xdr:col>
      <xdr:colOff>50800</xdr:colOff>
      <xdr:row>95</xdr:row>
      <xdr:rowOff>20065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271728"/>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15898</xdr:rowOff>
    </xdr:from>
    <xdr:to>
      <xdr:col>76</xdr:col>
      <xdr:colOff>114300</xdr:colOff>
      <xdr:row>95</xdr:row>
      <xdr:rowOff>20065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03648"/>
          <a:ext cx="8890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15898</xdr:rowOff>
    </xdr:from>
    <xdr:to>
      <xdr:col>71</xdr:col>
      <xdr:colOff>177800</xdr:colOff>
      <xdr:row>95</xdr:row>
      <xdr:rowOff>115835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03648"/>
          <a:ext cx="889000" cy="9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43659</xdr:rowOff>
    </xdr:from>
    <xdr:to>
      <xdr:col>85</xdr:col>
      <xdr:colOff>177800</xdr:colOff>
      <xdr:row>94</xdr:row>
      <xdr:rowOff>145259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15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66536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01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104628</xdr:rowOff>
    </xdr:from>
    <xdr:to>
      <xdr:col>81</xdr:col>
      <xdr:colOff>101600</xdr:colOff>
      <xdr:row>95</xdr:row>
      <xdr:rowOff>34778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2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51305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59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140715</xdr:rowOff>
    </xdr:from>
    <xdr:to>
      <xdr:col>76</xdr:col>
      <xdr:colOff>165100</xdr:colOff>
      <xdr:row>95</xdr:row>
      <xdr:rowOff>70865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87392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0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136548</xdr:rowOff>
    </xdr:from>
    <xdr:to>
      <xdr:col>72</xdr:col>
      <xdr:colOff>38100</xdr:colOff>
      <xdr:row>95</xdr:row>
      <xdr:rowOff>66698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2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65035</xdr:rowOff>
    </xdr:from>
    <xdr:to>
      <xdr:col>67</xdr:col>
      <xdr:colOff>101600</xdr:colOff>
      <xdr:row>95</xdr:row>
      <xdr:rowOff>166635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1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78549</xdr:rowOff>
    </xdr:from>
    <xdr:to>
      <xdr:col>116</xdr:col>
      <xdr:colOff>63500</xdr:colOff>
      <xdr:row>56</xdr:row>
      <xdr:rowOff>83179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679749"/>
          <a:ext cx="8382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83179</xdr:rowOff>
    </xdr:from>
    <xdr:to>
      <xdr:col>111</xdr:col>
      <xdr:colOff>177800</xdr:colOff>
      <xdr:row>56</xdr:row>
      <xdr:rowOff>86322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68437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86322</xdr:rowOff>
    </xdr:from>
    <xdr:to>
      <xdr:col>107</xdr:col>
      <xdr:colOff>50800</xdr:colOff>
      <xdr:row>56</xdr:row>
      <xdr:rowOff>89465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68752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89465</xdr:rowOff>
    </xdr:from>
    <xdr:to>
      <xdr:col>102</xdr:col>
      <xdr:colOff>114300</xdr:colOff>
      <xdr:row>56</xdr:row>
      <xdr:rowOff>92837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690665"/>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167453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27749</xdr:rowOff>
    </xdr:from>
    <xdr:to>
      <xdr:col>116</xdr:col>
      <xdr:colOff>114300</xdr:colOff>
      <xdr:row>56</xdr:row>
      <xdr:rowOff>129349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50626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8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32379</xdr:rowOff>
    </xdr:from>
    <xdr:to>
      <xdr:col>112</xdr:col>
      <xdr:colOff>38100</xdr:colOff>
      <xdr:row>56</xdr:row>
      <xdr:rowOff>133979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150506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0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35522</xdr:rowOff>
    </xdr:from>
    <xdr:to>
      <xdr:col>107</xdr:col>
      <xdr:colOff>101600</xdr:colOff>
      <xdr:row>56</xdr:row>
      <xdr:rowOff>137122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153649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1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38665</xdr:rowOff>
    </xdr:from>
    <xdr:to>
      <xdr:col>102</xdr:col>
      <xdr:colOff>165100</xdr:colOff>
      <xdr:row>56</xdr:row>
      <xdr:rowOff>140265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156792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1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42037</xdr:rowOff>
    </xdr:from>
    <xdr:to>
      <xdr:col>98</xdr:col>
      <xdr:colOff>38100</xdr:colOff>
      <xdr:row>56</xdr:row>
      <xdr:rowOff>143637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160164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126647</xdr:rowOff>
    </xdr:from>
    <xdr:to>
      <xdr:col>116</xdr:col>
      <xdr:colOff>63500</xdr:colOff>
      <xdr:row>74</xdr:row>
      <xdr:rowOff>166812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13947"/>
          <a:ext cx="8382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166812</xdr:rowOff>
    </xdr:from>
    <xdr:to>
      <xdr:col>111</xdr:col>
      <xdr:colOff>177800</xdr:colOff>
      <xdr:row>75</xdr:row>
      <xdr:rowOff>33286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54112"/>
          <a:ext cx="889000" cy="3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33286</xdr:rowOff>
    </xdr:from>
    <xdr:to>
      <xdr:col>107</xdr:col>
      <xdr:colOff>50800</xdr:colOff>
      <xdr:row>75</xdr:row>
      <xdr:rowOff>53084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92036"/>
          <a:ext cx="8890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53084</xdr:rowOff>
    </xdr:from>
    <xdr:to>
      <xdr:col>102</xdr:col>
      <xdr:colOff>114300</xdr:colOff>
      <xdr:row>75</xdr:row>
      <xdr:rowOff>77315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11834"/>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75847</xdr:rowOff>
    </xdr:from>
    <xdr:to>
      <xdr:col>116</xdr:col>
      <xdr:colOff>114300</xdr:colOff>
      <xdr:row>75</xdr:row>
      <xdr:rowOff>5997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98724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116012</xdr:rowOff>
    </xdr:from>
    <xdr:to>
      <xdr:col>112</xdr:col>
      <xdr:colOff>38100</xdr:colOff>
      <xdr:row>75</xdr:row>
      <xdr:rowOff>46162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37289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153936</xdr:rowOff>
    </xdr:from>
    <xdr:to>
      <xdr:col>107</xdr:col>
      <xdr:colOff>101600</xdr:colOff>
      <xdr:row>75</xdr:row>
      <xdr:rowOff>84086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4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75213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3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2284</xdr:rowOff>
    </xdr:from>
    <xdr:to>
      <xdr:col>102</xdr:col>
      <xdr:colOff>165100</xdr:colOff>
      <xdr:row>75</xdr:row>
      <xdr:rowOff>103884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95011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26515</xdr:rowOff>
    </xdr:from>
    <xdr:to>
      <xdr:col>98</xdr:col>
      <xdr:colOff>38100</xdr:colOff>
      <xdr:row>75</xdr:row>
      <xdr:rowOff>128115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119242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b="0" i="0" baseline="0">
              <a:solidFill>
                <a:schemeClr val="tx1"/>
              </a:solidFill>
              <a:effectLst/>
              <a:latin typeface="+mn-lt"/>
              <a:ea typeface="+mn-ea"/>
              <a:cs typeface="+mn-cs"/>
            </a:rPr>
            <a:t>歳出決算総額は、住民１人あたり</a:t>
          </a:r>
          <a:r>
            <a:rPr kumimoji="1" lang="en-US" altLang="ja-JP" sz="1100" b="0" i="0" baseline="0">
              <a:solidFill>
                <a:schemeClr val="tx1"/>
              </a:solidFill>
              <a:effectLst/>
              <a:latin typeface="+mn-lt"/>
              <a:ea typeface="+mn-ea"/>
              <a:cs typeface="+mn-cs"/>
            </a:rPr>
            <a:t>781,010</a:t>
          </a:r>
          <a:r>
            <a:rPr kumimoji="1" lang="ja-JP" altLang="ja-JP" sz="1100" b="0" i="0" baseline="0">
              <a:solidFill>
                <a:schemeClr val="tx1"/>
              </a:solidFill>
              <a:effectLst/>
              <a:latin typeface="+mn-lt"/>
              <a:ea typeface="+mn-ea"/>
              <a:cs typeface="+mn-cs"/>
            </a:rPr>
            <a:t>円という結果となった。</a:t>
          </a:r>
          <a:endParaRPr lang="ja-JP" altLang="ja-JP" sz="1400">
            <a:solidFill>
              <a:schemeClr val="tx1"/>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tx1"/>
              </a:solidFill>
              <a:effectLst/>
              <a:latin typeface="+mn-lt"/>
              <a:ea typeface="+mn-ea"/>
              <a:cs typeface="+mn-cs"/>
            </a:rPr>
            <a:t>人件費は住民１人あたり</a:t>
          </a:r>
          <a:r>
            <a:rPr kumimoji="1" lang="en-US" altLang="ja-JP" sz="1100" b="0" i="0" baseline="0">
              <a:solidFill>
                <a:schemeClr val="tx1"/>
              </a:solidFill>
              <a:effectLst/>
              <a:latin typeface="+mn-lt"/>
              <a:ea typeface="+mn-ea"/>
              <a:cs typeface="+mn-cs"/>
            </a:rPr>
            <a:t>82,150</a:t>
          </a:r>
          <a:r>
            <a:rPr kumimoji="1" lang="ja-JP" altLang="ja-JP" sz="1100" b="0" i="0" baseline="0">
              <a:solidFill>
                <a:schemeClr val="tx1"/>
              </a:solidFill>
              <a:effectLst/>
              <a:latin typeface="+mn-lt"/>
              <a:ea typeface="+mn-ea"/>
              <a:cs typeface="+mn-cs"/>
            </a:rPr>
            <a:t>円で、額としては</a:t>
          </a:r>
          <a:r>
            <a:rPr kumimoji="1" lang="en-US" altLang="ja-JP" sz="1100" b="0" i="0" baseline="0">
              <a:solidFill>
                <a:schemeClr val="tx1"/>
              </a:solidFill>
              <a:effectLst/>
              <a:latin typeface="+mn-lt"/>
              <a:ea typeface="+mn-ea"/>
              <a:cs typeface="+mn-cs"/>
            </a:rPr>
            <a:t>4,868</a:t>
          </a:r>
          <a:r>
            <a:rPr kumimoji="1" lang="ja-JP" altLang="ja-JP" sz="1100" b="0" i="0" baseline="0">
              <a:solidFill>
                <a:schemeClr val="tx1"/>
              </a:solidFill>
              <a:effectLst/>
              <a:latin typeface="+mn-lt"/>
              <a:ea typeface="+mn-ea"/>
              <a:cs typeface="+mn-cs"/>
            </a:rPr>
            <a:t>円ほど</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a:t>
          </a:r>
          <a:r>
            <a:rPr kumimoji="1" lang="ja-JP" altLang="en-US" sz="1100" b="0" i="0" baseline="0">
              <a:solidFill>
                <a:schemeClr val="tx1"/>
              </a:solidFill>
              <a:effectLst/>
              <a:latin typeface="+mn-lt"/>
              <a:ea typeface="+mn-ea"/>
              <a:cs typeface="+mn-cs"/>
            </a:rPr>
            <a:t>たものの</a:t>
          </a:r>
          <a:r>
            <a:rPr kumimoji="1" lang="ja-JP" altLang="ja-JP" sz="1100" b="0" i="0" baseline="0">
              <a:solidFill>
                <a:schemeClr val="tx1"/>
              </a:solidFill>
              <a:effectLst/>
              <a:latin typeface="+mn-lt"/>
              <a:ea typeface="+mn-ea"/>
              <a:cs typeface="+mn-cs"/>
            </a:rPr>
            <a:t>、類似団体平均を</a:t>
          </a:r>
          <a:r>
            <a:rPr kumimoji="1" lang="en-US" altLang="ja-JP" sz="1100" b="0" i="0" baseline="0">
              <a:solidFill>
                <a:schemeClr val="tx1"/>
              </a:solidFill>
              <a:effectLst/>
              <a:latin typeface="+mn-lt"/>
              <a:ea typeface="+mn-ea"/>
              <a:cs typeface="+mn-cs"/>
            </a:rPr>
            <a:t>20,355</a:t>
          </a:r>
          <a:r>
            <a:rPr kumimoji="1" lang="ja-JP" altLang="ja-JP" sz="1100" b="0" i="0" baseline="0">
              <a:solidFill>
                <a:schemeClr val="tx1"/>
              </a:solidFill>
              <a:effectLst/>
              <a:latin typeface="+mn-lt"/>
              <a:ea typeface="+mn-ea"/>
              <a:cs typeface="+mn-cs"/>
            </a:rPr>
            <a:t>円下回った。今後も行政事務の効率化を引続き推進しながら適正な定員管理に努める。</a:t>
          </a:r>
          <a:endParaRPr lang="ja-JP" altLang="ja-JP" sz="1400">
            <a:solidFill>
              <a:schemeClr val="tx1"/>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en-US" sz="1100" b="0" i="0" baseline="0">
              <a:solidFill>
                <a:schemeClr val="tx1"/>
              </a:solidFill>
              <a:effectLst/>
              <a:latin typeface="+mn-lt"/>
              <a:ea typeface="+mn-ea"/>
              <a:cs typeface="+mn-cs"/>
            </a:rPr>
            <a:t>普通建設事業費は住民１人当たり</a:t>
          </a:r>
          <a:r>
            <a:rPr kumimoji="1" lang="en-US" altLang="ja-JP" sz="1100" b="0" i="0" baseline="0">
              <a:solidFill>
                <a:schemeClr val="tx1"/>
              </a:solidFill>
              <a:effectLst/>
              <a:latin typeface="+mn-lt"/>
              <a:ea typeface="+mn-ea"/>
              <a:cs typeface="+mn-cs"/>
            </a:rPr>
            <a:t>107,607</a:t>
          </a:r>
          <a:r>
            <a:rPr kumimoji="1" lang="ja-JP" altLang="en-US" sz="1100" b="0" i="0" baseline="0">
              <a:solidFill>
                <a:schemeClr val="tx1"/>
              </a:solidFill>
              <a:effectLst/>
              <a:latin typeface="+mn-lt"/>
              <a:ea typeface="+mn-ea"/>
              <a:cs typeface="+mn-cs"/>
            </a:rPr>
            <a:t>円となっており、類似団体と比較して１人当たりコストが高い状況となっている。これは、令和５年度から２か年事業である「リサイクルプラザ基幹的改良工事」の増加等によるものである。</a:t>
          </a:r>
          <a:endParaRPr lang="ja-JP" altLang="ja-JP" sz="14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公債費は住民１人あたり</a:t>
          </a:r>
          <a:r>
            <a:rPr kumimoji="1" lang="en-US" altLang="ja-JP" sz="1100" b="0" i="0" baseline="0">
              <a:solidFill>
                <a:schemeClr val="dk1"/>
              </a:solidFill>
              <a:effectLst/>
              <a:latin typeface="+mn-lt"/>
              <a:ea typeface="+mn-ea"/>
              <a:cs typeface="+mn-cs"/>
            </a:rPr>
            <a:t>51,732</a:t>
          </a:r>
          <a:r>
            <a:rPr kumimoji="1" lang="ja-JP" altLang="ja-JP" sz="1100" b="0" i="0" baseline="0">
              <a:solidFill>
                <a:schemeClr val="dk1"/>
              </a:solidFill>
              <a:effectLst/>
              <a:latin typeface="+mn-lt"/>
              <a:ea typeface="+mn-ea"/>
              <a:cs typeface="+mn-cs"/>
            </a:rPr>
            <a:t>円で、類似団体平均と比較して</a:t>
          </a:r>
          <a:r>
            <a:rPr kumimoji="1" lang="en-US" altLang="ja-JP" sz="1100" b="0" i="0" baseline="0">
              <a:solidFill>
                <a:schemeClr val="dk1"/>
              </a:solidFill>
              <a:effectLst/>
              <a:latin typeface="+mn-lt"/>
              <a:ea typeface="+mn-ea"/>
              <a:cs typeface="+mn-cs"/>
            </a:rPr>
            <a:t>746</a:t>
          </a:r>
          <a:r>
            <a:rPr kumimoji="1" lang="ja-JP" altLang="ja-JP" sz="1100" b="0" i="0" baseline="0">
              <a:solidFill>
                <a:schemeClr val="dk1"/>
              </a:solidFill>
              <a:effectLst/>
              <a:latin typeface="+mn-lt"/>
              <a:ea typeface="+mn-ea"/>
              <a:cs typeface="+mn-cs"/>
            </a:rPr>
            <a:t>円低くなっており、町の公債費としては、前年度と比べて</a:t>
          </a:r>
          <a:r>
            <a:rPr kumimoji="1" lang="en-US" altLang="ja-JP" sz="1100" b="0" i="0" baseline="0">
              <a:solidFill>
                <a:schemeClr val="dk1"/>
              </a:solidFill>
              <a:effectLst/>
              <a:latin typeface="+mn-lt"/>
              <a:ea typeface="+mn-ea"/>
              <a:cs typeface="+mn-cs"/>
            </a:rPr>
            <a:t>2,660</a:t>
          </a:r>
          <a:r>
            <a:rPr kumimoji="1" lang="ja-JP" altLang="ja-JP" sz="1100" b="0" i="0" baseline="0">
              <a:solidFill>
                <a:schemeClr val="dk1"/>
              </a:solidFill>
              <a:effectLst/>
              <a:latin typeface="+mn-lt"/>
              <a:ea typeface="+mn-ea"/>
              <a:cs typeface="+mn-cs"/>
            </a:rPr>
            <a:t>円高くなっている。令和４年度は繰上償還を行ったため過大であるが、これを除けばじわじわと上昇が続いている。この継続的な上昇は、平成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年代後半から積極活用するようになった旧合併特例事業債の本償還が始まったことによるものであり、今後も増加傾向は続くと考えられる。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
18,308
65.85
15,001,915
14,479,150
478,394
6,255,216
10,254,357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25171</xdr:rowOff>
    </xdr:from>
    <xdr:to>
      <xdr:col>24</xdr:col>
      <xdr:colOff>63500</xdr:colOff>
      <xdr:row>33</xdr:row>
      <xdr:rowOff>82779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83021"/>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25171</xdr:rowOff>
    </xdr:from>
    <xdr:to>
      <xdr:col>19</xdr:col>
      <xdr:colOff>177800</xdr:colOff>
      <xdr:row>33</xdr:row>
      <xdr:rowOff>89179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83021"/>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71349</xdr:rowOff>
    </xdr:from>
    <xdr:to>
      <xdr:col>15</xdr:col>
      <xdr:colOff>50800</xdr:colOff>
      <xdr:row>33</xdr:row>
      <xdr:rowOff>89179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29199"/>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71349</xdr:rowOff>
    </xdr:from>
    <xdr:to>
      <xdr:col>10</xdr:col>
      <xdr:colOff>114300</xdr:colOff>
      <xdr:row>33</xdr:row>
      <xdr:rowOff>102210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2919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31979</xdr:rowOff>
    </xdr:from>
    <xdr:to>
      <xdr:col>24</xdr:col>
      <xdr:colOff>114300</xdr:colOff>
      <xdr:row>33</xdr:row>
      <xdr:rowOff>133579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54856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4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145821</xdr:rowOff>
    </xdr:from>
    <xdr:to>
      <xdr:col>20</xdr:col>
      <xdr:colOff>38100</xdr:colOff>
      <xdr:row>33</xdr:row>
      <xdr:rowOff>75971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92498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0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38379</xdr:rowOff>
    </xdr:from>
    <xdr:to>
      <xdr:col>15</xdr:col>
      <xdr:colOff>101600</xdr:colOff>
      <xdr:row>33</xdr:row>
      <xdr:rowOff>139979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156506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20549</xdr:rowOff>
    </xdr:from>
    <xdr:to>
      <xdr:col>10</xdr:col>
      <xdr:colOff>165100</xdr:colOff>
      <xdr:row>33</xdr:row>
      <xdr:rowOff>122149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138676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5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51410</xdr:rowOff>
    </xdr:from>
    <xdr:to>
      <xdr:col>6</xdr:col>
      <xdr:colOff>38100</xdr:colOff>
      <xdr:row>33</xdr:row>
      <xdr:rowOff>153010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169537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130571</xdr:rowOff>
    </xdr:from>
    <xdr:to>
      <xdr:col>24</xdr:col>
      <xdr:colOff>63500</xdr:colOff>
      <xdr:row>55</xdr:row>
      <xdr:rowOff>3142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88871"/>
          <a:ext cx="8382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3142</xdr:rowOff>
    </xdr:from>
    <xdr:to>
      <xdr:col>19</xdr:col>
      <xdr:colOff>177800</xdr:colOff>
      <xdr:row>55</xdr:row>
      <xdr:rowOff>78070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32892"/>
          <a:ext cx="8890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38164</xdr:rowOff>
    </xdr:from>
    <xdr:to>
      <xdr:col>15</xdr:col>
      <xdr:colOff>50800</xdr:colOff>
      <xdr:row>55</xdr:row>
      <xdr:rowOff>78070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7914"/>
          <a:ext cx="889000" cy="3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55933</xdr:rowOff>
    </xdr:from>
    <xdr:to>
      <xdr:col>10</xdr:col>
      <xdr:colOff>114300</xdr:colOff>
      <xdr:row>55</xdr:row>
      <xdr:rowOff>38164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42783"/>
          <a:ext cx="889000" cy="3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79771</xdr:rowOff>
    </xdr:from>
    <xdr:to>
      <xdr:col>24</xdr:col>
      <xdr:colOff>114300</xdr:colOff>
      <xdr:row>55</xdr:row>
      <xdr:rowOff>9921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102648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123792</xdr:rowOff>
    </xdr:from>
    <xdr:to>
      <xdr:col>20</xdr:col>
      <xdr:colOff>38100</xdr:colOff>
      <xdr:row>55</xdr:row>
      <xdr:rowOff>53942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70469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27270</xdr:rowOff>
    </xdr:from>
    <xdr:to>
      <xdr:col>15</xdr:col>
      <xdr:colOff>101600</xdr:colOff>
      <xdr:row>55</xdr:row>
      <xdr:rowOff>128870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145397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158814</xdr:rowOff>
    </xdr:from>
    <xdr:to>
      <xdr:col>10</xdr:col>
      <xdr:colOff>165100</xdr:colOff>
      <xdr:row>55</xdr:row>
      <xdr:rowOff>88964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105491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9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5133</xdr:rowOff>
    </xdr:from>
    <xdr:to>
      <xdr:col>6</xdr:col>
      <xdr:colOff>38100</xdr:colOff>
      <xdr:row>53</xdr:row>
      <xdr:rowOff>106733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123260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6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120052</xdr:rowOff>
    </xdr:from>
    <xdr:to>
      <xdr:col>24</xdr:col>
      <xdr:colOff>63500</xdr:colOff>
      <xdr:row>77</xdr:row>
      <xdr:rowOff>39410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0252"/>
          <a:ext cx="838200" cy="9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39410</xdr:rowOff>
    </xdr:from>
    <xdr:to>
      <xdr:col>19</xdr:col>
      <xdr:colOff>177800</xdr:colOff>
      <xdr:row>77</xdr:row>
      <xdr:rowOff>71715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41060"/>
          <a:ext cx="8890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31584</xdr:rowOff>
    </xdr:from>
    <xdr:to>
      <xdr:col>15</xdr:col>
      <xdr:colOff>50800</xdr:colOff>
      <xdr:row>77</xdr:row>
      <xdr:rowOff>71715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3234"/>
          <a:ext cx="889000" cy="4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31584</xdr:rowOff>
    </xdr:from>
    <xdr:to>
      <xdr:col>10</xdr:col>
      <xdr:colOff>114300</xdr:colOff>
      <xdr:row>77</xdr:row>
      <xdr:rowOff>125436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3234"/>
          <a:ext cx="889000" cy="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69252</xdr:rowOff>
    </xdr:from>
    <xdr:to>
      <xdr:col>24</xdr:col>
      <xdr:colOff>114300</xdr:colOff>
      <xdr:row>76</xdr:row>
      <xdr:rowOff>170852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92129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160060</xdr:rowOff>
    </xdr:from>
    <xdr:to>
      <xdr:col>20</xdr:col>
      <xdr:colOff>38100</xdr:colOff>
      <xdr:row>77</xdr:row>
      <xdr:rowOff>90210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106736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20915</xdr:rowOff>
    </xdr:from>
    <xdr:to>
      <xdr:col>15</xdr:col>
      <xdr:colOff>101600</xdr:colOff>
      <xdr:row>77</xdr:row>
      <xdr:rowOff>122515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139042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9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152234</xdr:rowOff>
    </xdr:from>
    <xdr:to>
      <xdr:col>10</xdr:col>
      <xdr:colOff>165100</xdr:colOff>
      <xdr:row>77</xdr:row>
      <xdr:rowOff>82384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98910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5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74636</xdr:rowOff>
    </xdr:from>
    <xdr:to>
      <xdr:col>6</xdr:col>
      <xdr:colOff>38100</xdr:colOff>
      <xdr:row>78</xdr:row>
      <xdr:rowOff>4786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21313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73566</xdr:rowOff>
    </xdr:from>
    <xdr:to>
      <xdr:col>24</xdr:col>
      <xdr:colOff>63500</xdr:colOff>
      <xdr:row>98</xdr:row>
      <xdr:rowOff>128378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5666"/>
          <a:ext cx="838200" cy="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128378</xdr:rowOff>
    </xdr:from>
    <xdr:to>
      <xdr:col>19</xdr:col>
      <xdr:colOff>177800</xdr:colOff>
      <xdr:row>98</xdr:row>
      <xdr:rowOff>139658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30478"/>
          <a:ext cx="889000" cy="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136847</xdr:rowOff>
    </xdr:from>
    <xdr:to>
      <xdr:col>15</xdr:col>
      <xdr:colOff>50800</xdr:colOff>
      <xdr:row>98</xdr:row>
      <xdr:rowOff>139658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38947"/>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136847</xdr:rowOff>
    </xdr:from>
    <xdr:to>
      <xdr:col>10</xdr:col>
      <xdr:colOff>114300</xdr:colOff>
      <xdr:row>98</xdr:row>
      <xdr:rowOff>150451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8947"/>
          <a:ext cx="889000" cy="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22766</xdr:rowOff>
    </xdr:from>
    <xdr:to>
      <xdr:col>24</xdr:col>
      <xdr:colOff>114300</xdr:colOff>
      <xdr:row>98</xdr:row>
      <xdr:rowOff>124366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153593</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77578</xdr:rowOff>
    </xdr:from>
    <xdr:to>
      <xdr:col>20</xdr:col>
      <xdr:colOff>38100</xdr:colOff>
      <xdr:row>99</xdr:row>
      <xdr:rowOff>7728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24255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88858</xdr:rowOff>
    </xdr:from>
    <xdr:to>
      <xdr:col>15</xdr:col>
      <xdr:colOff>101600</xdr:colOff>
      <xdr:row>99</xdr:row>
      <xdr:rowOff>19008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86047</xdr:rowOff>
    </xdr:from>
    <xdr:to>
      <xdr:col>10</xdr:col>
      <xdr:colOff>165100</xdr:colOff>
      <xdr:row>99</xdr:row>
      <xdr:rowOff>16197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32724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99651</xdr:rowOff>
    </xdr:from>
    <xdr:to>
      <xdr:col>6</xdr:col>
      <xdr:colOff>38100</xdr:colOff>
      <xdr:row>99</xdr:row>
      <xdr:rowOff>29801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121412</xdr:rowOff>
    </xdr:from>
    <xdr:to>
      <xdr:col>55</xdr:col>
      <xdr:colOff>0</xdr:colOff>
      <xdr:row>38</xdr:row>
      <xdr:rowOff>53485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65062"/>
          <a:ext cx="8382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97572</xdr:rowOff>
    </xdr:from>
    <xdr:to>
      <xdr:col>50</xdr:col>
      <xdr:colOff>114300</xdr:colOff>
      <xdr:row>37</xdr:row>
      <xdr:rowOff>121412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4122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97572</xdr:rowOff>
    </xdr:from>
    <xdr:to>
      <xdr:col>45</xdr:col>
      <xdr:colOff>177800</xdr:colOff>
      <xdr:row>38</xdr:row>
      <xdr:rowOff>58384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41222"/>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58384</xdr:rowOff>
    </xdr:from>
    <xdr:to>
      <xdr:col>41</xdr:col>
      <xdr:colOff>50800</xdr:colOff>
      <xdr:row>38</xdr:row>
      <xdr:rowOff>82876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73484"/>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2685</xdr:rowOff>
    </xdr:from>
    <xdr:to>
      <xdr:col>55</xdr:col>
      <xdr:colOff>50800</xdr:colOff>
      <xdr:row>38</xdr:row>
      <xdr:rowOff>104285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25562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6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70612</xdr:rowOff>
    </xdr:from>
    <xdr:to>
      <xdr:col>50</xdr:col>
      <xdr:colOff>165100</xdr:colOff>
      <xdr:row>38</xdr:row>
      <xdr:rowOff>762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46772</xdr:rowOff>
    </xdr:from>
    <xdr:to>
      <xdr:col>46</xdr:col>
      <xdr:colOff>38100</xdr:colOff>
      <xdr:row>37</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164899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7584</xdr:rowOff>
    </xdr:from>
    <xdr:to>
      <xdr:col>41</xdr:col>
      <xdr:colOff>101600</xdr:colOff>
      <xdr:row>38</xdr:row>
      <xdr:rowOff>109184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125711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9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123622</xdr:rowOff>
    </xdr:from>
    <xdr:to>
      <xdr:col>55</xdr:col>
      <xdr:colOff>0</xdr:colOff>
      <xdr:row>57</xdr:row>
      <xdr:rowOff>169462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6272"/>
          <a:ext cx="838200" cy="4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123622</xdr:rowOff>
    </xdr:from>
    <xdr:to>
      <xdr:col>50</xdr:col>
      <xdr:colOff>114300</xdr:colOff>
      <xdr:row>58</xdr:row>
      <xdr:rowOff>842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96272"/>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842</xdr:rowOff>
    </xdr:from>
    <xdr:to>
      <xdr:col>45</xdr:col>
      <xdr:colOff>177800</xdr:colOff>
      <xdr:row>58</xdr:row>
      <xdr:rowOff>29863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4942"/>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29863</xdr:rowOff>
    </xdr:from>
    <xdr:to>
      <xdr:col>41</xdr:col>
      <xdr:colOff>50800</xdr:colOff>
      <xdr:row>58</xdr:row>
      <xdr:rowOff>60463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73963"/>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118662</xdr:rowOff>
    </xdr:from>
    <xdr:to>
      <xdr:col>55</xdr:col>
      <xdr:colOff>50800</xdr:colOff>
      <xdr:row>58</xdr:row>
      <xdr:rowOff>48812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97089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72822</xdr:rowOff>
    </xdr:from>
    <xdr:to>
      <xdr:col>50</xdr:col>
      <xdr:colOff>165100</xdr:colOff>
      <xdr:row>58</xdr:row>
      <xdr:rowOff>2972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19499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121492</xdr:rowOff>
    </xdr:from>
    <xdr:to>
      <xdr:col>46</xdr:col>
      <xdr:colOff>38100</xdr:colOff>
      <xdr:row>58</xdr:row>
      <xdr:rowOff>51642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150513</xdr:rowOff>
    </xdr:from>
    <xdr:to>
      <xdr:col>41</xdr:col>
      <xdr:colOff>101600</xdr:colOff>
      <xdr:row>58</xdr:row>
      <xdr:rowOff>80663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97190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9663</xdr:rowOff>
    </xdr:from>
    <xdr:to>
      <xdr:col>36</xdr:col>
      <xdr:colOff>165100</xdr:colOff>
      <xdr:row>58</xdr:row>
      <xdr:rowOff>111263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102390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166283</xdr:rowOff>
    </xdr:from>
    <xdr:to>
      <xdr:col>55</xdr:col>
      <xdr:colOff>0</xdr:colOff>
      <xdr:row>77</xdr:row>
      <xdr:rowOff>166495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7933"/>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155767</xdr:rowOff>
    </xdr:from>
    <xdr:to>
      <xdr:col>50</xdr:col>
      <xdr:colOff>114300</xdr:colOff>
      <xdr:row>77</xdr:row>
      <xdr:rowOff>166283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741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99189</xdr:rowOff>
    </xdr:from>
    <xdr:to>
      <xdr:col>45</xdr:col>
      <xdr:colOff>177800</xdr:colOff>
      <xdr:row>77</xdr:row>
      <xdr:rowOff>155767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00839"/>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99189</xdr:rowOff>
    </xdr:from>
    <xdr:to>
      <xdr:col>41</xdr:col>
      <xdr:colOff>50800</xdr:colOff>
      <xdr:row>77</xdr:row>
      <xdr:rowOff>103777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00839"/>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115695</xdr:rowOff>
    </xdr:from>
    <xdr:to>
      <xdr:col>55</xdr:col>
      <xdr:colOff>50800</xdr:colOff>
      <xdr:row>78</xdr:row>
      <xdr:rowOff>45845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94122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115483</xdr:rowOff>
    </xdr:from>
    <xdr:to>
      <xdr:col>50</xdr:col>
      <xdr:colOff>165100</xdr:colOff>
      <xdr:row>78</xdr:row>
      <xdr:rowOff>45633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36760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104967</xdr:rowOff>
    </xdr:from>
    <xdr:to>
      <xdr:col>46</xdr:col>
      <xdr:colOff>38100</xdr:colOff>
      <xdr:row>78</xdr:row>
      <xdr:rowOff>35117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48389</xdr:rowOff>
    </xdr:from>
    <xdr:to>
      <xdr:col>41</xdr:col>
      <xdr:colOff>101600</xdr:colOff>
      <xdr:row>77</xdr:row>
      <xdr:rowOff>149989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166516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52977</xdr:rowOff>
    </xdr:from>
    <xdr:to>
      <xdr:col>36</xdr:col>
      <xdr:colOff>165100</xdr:colOff>
      <xdr:row>77</xdr:row>
      <xdr:rowOff>154577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145704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138471</xdr:rowOff>
    </xdr:from>
    <xdr:to>
      <xdr:col>55</xdr:col>
      <xdr:colOff>0</xdr:colOff>
      <xdr:row>96</xdr:row>
      <xdr:rowOff>93872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26221"/>
          <a:ext cx="8382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81310</xdr:rowOff>
    </xdr:from>
    <xdr:to>
      <xdr:col>50</xdr:col>
      <xdr:colOff>114300</xdr:colOff>
      <xdr:row>96</xdr:row>
      <xdr:rowOff>93872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0510"/>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71631</xdr:rowOff>
    </xdr:from>
    <xdr:to>
      <xdr:col>45</xdr:col>
      <xdr:colOff>177800</xdr:colOff>
      <xdr:row>96</xdr:row>
      <xdr:rowOff>81310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30831"/>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170768</xdr:rowOff>
    </xdr:from>
    <xdr:to>
      <xdr:col>41</xdr:col>
      <xdr:colOff>50800</xdr:colOff>
      <xdr:row>96</xdr:row>
      <xdr:rowOff>71631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58518"/>
          <a:ext cx="889000" cy="7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87671</xdr:rowOff>
    </xdr:from>
    <xdr:to>
      <xdr:col>55</xdr:col>
      <xdr:colOff>50800</xdr:colOff>
      <xdr:row>96</xdr:row>
      <xdr:rowOff>17821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66098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43072</xdr:rowOff>
    </xdr:from>
    <xdr:to>
      <xdr:col>50</xdr:col>
      <xdr:colOff>165100</xdr:colOff>
      <xdr:row>96</xdr:row>
      <xdr:rowOff>144672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9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30510</xdr:rowOff>
    </xdr:from>
    <xdr:to>
      <xdr:col>46</xdr:col>
      <xdr:colOff>38100</xdr:colOff>
      <xdr:row>96</xdr:row>
      <xdr:rowOff>132110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123237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8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20831</xdr:rowOff>
    </xdr:from>
    <xdr:to>
      <xdr:col>41</xdr:col>
      <xdr:colOff>101600</xdr:colOff>
      <xdr:row>96</xdr:row>
      <xdr:rowOff>122431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119968</xdr:rowOff>
    </xdr:from>
    <xdr:to>
      <xdr:col>36</xdr:col>
      <xdr:colOff>165100</xdr:colOff>
      <xdr:row>96</xdr:row>
      <xdr:rowOff>50118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41245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157335</xdr:rowOff>
    </xdr:from>
    <xdr:to>
      <xdr:col>85</xdr:col>
      <xdr:colOff>127000</xdr:colOff>
      <xdr:row>37</xdr:row>
      <xdr:rowOff>12223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29535"/>
          <a:ext cx="8382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12223</xdr:rowOff>
    </xdr:from>
    <xdr:to>
      <xdr:col>81</xdr:col>
      <xdr:colOff>50800</xdr:colOff>
      <xdr:row>37</xdr:row>
      <xdr:rowOff>44407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55873"/>
          <a:ext cx="8890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44407</xdr:rowOff>
    </xdr:from>
    <xdr:to>
      <xdr:col>76</xdr:col>
      <xdr:colOff>114300</xdr:colOff>
      <xdr:row>37</xdr:row>
      <xdr:rowOff>51983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88057"/>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159245</xdr:rowOff>
    </xdr:from>
    <xdr:to>
      <xdr:col>71</xdr:col>
      <xdr:colOff>177800</xdr:colOff>
      <xdr:row>37</xdr:row>
      <xdr:rowOff>51983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88545"/>
          <a:ext cx="889000" cy="40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106535</xdr:rowOff>
    </xdr:from>
    <xdr:to>
      <xdr:col>85</xdr:col>
      <xdr:colOff>177800</xdr:colOff>
      <xdr:row>37</xdr:row>
      <xdr:rowOff>36685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129412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132873</xdr:rowOff>
    </xdr:from>
    <xdr:to>
      <xdr:col>81</xdr:col>
      <xdr:colOff>101600</xdr:colOff>
      <xdr:row>37</xdr:row>
      <xdr:rowOff>63023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79550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165057</xdr:rowOff>
    </xdr:from>
    <xdr:to>
      <xdr:col>76</xdr:col>
      <xdr:colOff>165100</xdr:colOff>
      <xdr:row>37</xdr:row>
      <xdr:rowOff>95207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111734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1183</xdr:rowOff>
    </xdr:from>
    <xdr:to>
      <xdr:col>72</xdr:col>
      <xdr:colOff>38100</xdr:colOff>
      <xdr:row>37</xdr:row>
      <xdr:rowOff>102783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93910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108445</xdr:rowOff>
    </xdr:from>
    <xdr:to>
      <xdr:col>67</xdr:col>
      <xdr:colOff>101600</xdr:colOff>
      <xdr:row>35</xdr:row>
      <xdr:rowOff>38595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55122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1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95504</xdr:rowOff>
    </xdr:from>
    <xdr:to>
      <xdr:col>85</xdr:col>
      <xdr:colOff>127000</xdr:colOff>
      <xdr:row>57</xdr:row>
      <xdr:rowOff>120541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68154"/>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95504</xdr:rowOff>
    </xdr:from>
    <xdr:to>
      <xdr:col>81</xdr:col>
      <xdr:colOff>50800</xdr:colOff>
      <xdr:row>57</xdr:row>
      <xdr:rowOff>115632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68154"/>
          <a:ext cx="8890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106749</xdr:rowOff>
    </xdr:from>
    <xdr:to>
      <xdr:col>76</xdr:col>
      <xdr:colOff>114300</xdr:colOff>
      <xdr:row>57</xdr:row>
      <xdr:rowOff>115632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79399"/>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89528</xdr:rowOff>
    </xdr:from>
    <xdr:to>
      <xdr:col>71</xdr:col>
      <xdr:colOff>177800</xdr:colOff>
      <xdr:row>57</xdr:row>
      <xdr:rowOff>106749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62178"/>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69741</xdr:rowOff>
    </xdr:from>
    <xdr:to>
      <xdr:col>85</xdr:col>
      <xdr:colOff>177800</xdr:colOff>
      <xdr:row>57</xdr:row>
      <xdr:rowOff>171341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48168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44704</xdr:rowOff>
    </xdr:from>
    <xdr:to>
      <xdr:col>81</xdr:col>
      <xdr:colOff>101600</xdr:colOff>
      <xdr:row>57</xdr:row>
      <xdr:rowOff>146304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64832</xdr:rowOff>
    </xdr:from>
    <xdr:to>
      <xdr:col>76</xdr:col>
      <xdr:colOff>165100</xdr:colOff>
      <xdr:row>57</xdr:row>
      <xdr:rowOff>166432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157559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55949</xdr:rowOff>
    </xdr:from>
    <xdr:to>
      <xdr:col>72</xdr:col>
      <xdr:colOff>38100</xdr:colOff>
      <xdr:row>57</xdr:row>
      <xdr:rowOff>157549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148676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38728</xdr:rowOff>
    </xdr:from>
    <xdr:to>
      <xdr:col>67</xdr:col>
      <xdr:colOff>101600</xdr:colOff>
      <xdr:row>57</xdr:row>
      <xdr:rowOff>140328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131455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21422</xdr:rowOff>
    </xdr:from>
    <xdr:to>
      <xdr:col>85</xdr:col>
      <xdr:colOff>127000</xdr:colOff>
      <xdr:row>79</xdr:row>
      <xdr:rowOff>27987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5972"/>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21422</xdr:rowOff>
    </xdr:from>
    <xdr:to>
      <xdr:col>81</xdr:col>
      <xdr:colOff>50800</xdr:colOff>
      <xdr:row>79</xdr:row>
      <xdr:rowOff>29225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5972"/>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20436</xdr:rowOff>
    </xdr:from>
    <xdr:to>
      <xdr:col>76</xdr:col>
      <xdr:colOff>114300</xdr:colOff>
      <xdr:row>79</xdr:row>
      <xdr:rowOff>29225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64986"/>
          <a:ext cx="889000" cy="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13784</xdr:rowOff>
    </xdr:from>
    <xdr:to>
      <xdr:col>71</xdr:col>
      <xdr:colOff>177800</xdr:colOff>
      <xdr:row>79</xdr:row>
      <xdr:rowOff>20436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58334"/>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148637</xdr:rowOff>
    </xdr:from>
    <xdr:to>
      <xdr:col>85</xdr:col>
      <xdr:colOff>177800</xdr:colOff>
      <xdr:row>79</xdr:row>
      <xdr:rowOff>78787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142072</xdr:rowOff>
    </xdr:from>
    <xdr:to>
      <xdr:col>81</xdr:col>
      <xdr:colOff>101600</xdr:colOff>
      <xdr:row>79</xdr:row>
      <xdr:rowOff>72222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88749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149875</xdr:rowOff>
    </xdr:from>
    <xdr:to>
      <xdr:col>76</xdr:col>
      <xdr:colOff>165100</xdr:colOff>
      <xdr:row>79</xdr:row>
      <xdr:rowOff>80025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71152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141086</xdr:rowOff>
    </xdr:from>
    <xdr:to>
      <xdr:col>72</xdr:col>
      <xdr:colOff>38100</xdr:colOff>
      <xdr:row>79</xdr:row>
      <xdr:rowOff>71236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87763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134434</xdr:rowOff>
    </xdr:from>
    <xdr:to>
      <xdr:col>67</xdr:col>
      <xdr:colOff>101600</xdr:colOff>
      <xdr:row>79</xdr:row>
      <xdr:rowOff>64584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81111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2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9562</xdr:rowOff>
    </xdr:from>
    <xdr:to>
      <xdr:col>85</xdr:col>
      <xdr:colOff>127000</xdr:colOff>
      <xdr:row>96</xdr:row>
      <xdr:rowOff>33886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68762"/>
          <a:ext cx="8382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104304</xdr:rowOff>
    </xdr:from>
    <xdr:to>
      <xdr:col>81</xdr:col>
      <xdr:colOff>50800</xdr:colOff>
      <xdr:row>96</xdr:row>
      <xdr:rowOff>33886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9205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104304</xdr:rowOff>
    </xdr:from>
    <xdr:to>
      <xdr:col>76</xdr:col>
      <xdr:colOff>114300</xdr:colOff>
      <xdr:row>96</xdr:row>
      <xdr:rowOff>70205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92054"/>
          <a:ext cx="8890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70205</xdr:rowOff>
    </xdr:from>
    <xdr:to>
      <xdr:col>71</xdr:col>
      <xdr:colOff>177800</xdr:colOff>
      <xdr:row>96</xdr:row>
      <xdr:rowOff>76268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29405"/>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130212</xdr:rowOff>
    </xdr:from>
    <xdr:to>
      <xdr:col>85</xdr:col>
      <xdr:colOff>177800</xdr:colOff>
      <xdr:row>96</xdr:row>
      <xdr:rowOff>60362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108639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154536</xdr:rowOff>
    </xdr:from>
    <xdr:to>
      <xdr:col>81</xdr:col>
      <xdr:colOff>101600</xdr:colOff>
      <xdr:row>96</xdr:row>
      <xdr:rowOff>84686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4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75813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53504</xdr:rowOff>
    </xdr:from>
    <xdr:to>
      <xdr:col>76</xdr:col>
      <xdr:colOff>165100</xdr:colOff>
      <xdr:row>95</xdr:row>
      <xdr:rowOff>155104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1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19405</xdr:rowOff>
    </xdr:from>
    <xdr:to>
      <xdr:col>72</xdr:col>
      <xdr:colOff>38100</xdr:colOff>
      <xdr:row>96</xdr:row>
      <xdr:rowOff>121005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112132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25468</xdr:rowOff>
    </xdr:from>
    <xdr:to>
      <xdr:col>67</xdr:col>
      <xdr:colOff>101600</xdr:colOff>
      <xdr:row>96</xdr:row>
      <xdr:rowOff>127068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118195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7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総務費は住民１人あたり</a:t>
          </a:r>
          <a:r>
            <a:rPr kumimoji="1" lang="en-US" altLang="ja-JP" sz="1100" b="0" i="0" baseline="0">
              <a:solidFill>
                <a:schemeClr val="tx1"/>
              </a:solidFill>
              <a:effectLst/>
              <a:latin typeface="+mn-lt"/>
              <a:ea typeface="+mn-ea"/>
              <a:cs typeface="+mn-cs"/>
            </a:rPr>
            <a:t>202,396</a:t>
          </a:r>
          <a:r>
            <a:rPr kumimoji="1" lang="ja-JP" altLang="ja-JP" sz="1100" b="0" i="0" baseline="0">
              <a:solidFill>
                <a:schemeClr val="tx1"/>
              </a:solidFill>
              <a:effectLst/>
              <a:latin typeface="+mn-lt"/>
              <a:ea typeface="+mn-ea"/>
              <a:cs typeface="+mn-cs"/>
            </a:rPr>
            <a:t>円で、額としては</a:t>
          </a:r>
          <a:r>
            <a:rPr kumimoji="1" lang="en-US" altLang="ja-JP" sz="1100" b="0" i="0" baseline="0">
              <a:solidFill>
                <a:schemeClr val="tx1"/>
              </a:solidFill>
              <a:effectLst/>
              <a:latin typeface="+mn-lt"/>
              <a:ea typeface="+mn-ea"/>
              <a:cs typeface="+mn-cs"/>
            </a:rPr>
            <a:t>11,554</a:t>
          </a:r>
          <a:r>
            <a:rPr kumimoji="1" lang="ja-JP" altLang="ja-JP" sz="1100" b="0" i="0" baseline="0">
              <a:solidFill>
                <a:schemeClr val="tx1"/>
              </a:solidFill>
              <a:effectLst/>
              <a:latin typeface="+mn-lt"/>
              <a:ea typeface="+mn-ea"/>
              <a:cs typeface="+mn-cs"/>
            </a:rPr>
            <a:t>円ほど増加し、類似団体平均を</a:t>
          </a:r>
          <a:r>
            <a:rPr kumimoji="1" lang="en-US" altLang="ja-JP" sz="1100" b="0" i="0" baseline="0">
              <a:solidFill>
                <a:schemeClr val="tx1"/>
              </a:solidFill>
              <a:effectLst/>
              <a:latin typeface="+mn-lt"/>
              <a:ea typeface="+mn-ea"/>
              <a:cs typeface="+mn-cs"/>
            </a:rPr>
            <a:t>61,532</a:t>
          </a:r>
          <a:r>
            <a:rPr kumimoji="1" lang="ja-JP" altLang="ja-JP" sz="1100" b="0" i="0" baseline="0">
              <a:solidFill>
                <a:schemeClr val="tx1"/>
              </a:solidFill>
              <a:effectLst/>
              <a:latin typeface="+mn-lt"/>
              <a:ea typeface="+mn-ea"/>
              <a:cs typeface="+mn-cs"/>
            </a:rPr>
            <a:t>円上回っている。主な要因としては、</a:t>
          </a:r>
          <a:r>
            <a:rPr kumimoji="1" lang="ja-JP" altLang="en-US" sz="1100" b="0" i="0" baseline="0">
              <a:solidFill>
                <a:schemeClr val="tx1"/>
              </a:solidFill>
              <a:effectLst/>
              <a:latin typeface="+mn-lt"/>
              <a:ea typeface="+mn-ea"/>
              <a:cs typeface="+mn-cs"/>
            </a:rPr>
            <a:t>企業誘致対策事業における施設改修工事費</a:t>
          </a:r>
          <a:r>
            <a:rPr kumimoji="1" lang="ja-JP" altLang="ja-JP" sz="1100" b="0" i="0" baseline="0">
              <a:solidFill>
                <a:schemeClr val="tx1"/>
              </a:solidFill>
              <a:effectLst/>
              <a:latin typeface="+mn-lt"/>
              <a:ea typeface="+mn-ea"/>
              <a:cs typeface="+mn-cs"/>
            </a:rPr>
            <a:t>の増（</a:t>
          </a:r>
          <a:r>
            <a:rPr kumimoji="1" lang="en-US" altLang="ja-JP" sz="1100" b="0" i="0" baseline="0">
              <a:solidFill>
                <a:schemeClr val="tx1"/>
              </a:solidFill>
              <a:effectLst/>
              <a:latin typeface="+mn-lt"/>
              <a:ea typeface="+mn-ea"/>
              <a:cs typeface="+mn-cs"/>
            </a:rPr>
            <a:t>68</a:t>
          </a:r>
          <a:r>
            <a:rPr kumimoji="1" lang="ja-JP" altLang="ja-JP" sz="1100" b="0" i="0" baseline="0">
              <a:solidFill>
                <a:schemeClr val="tx1"/>
              </a:solidFill>
              <a:effectLst/>
              <a:latin typeface="+mn-lt"/>
              <a:ea typeface="+mn-ea"/>
              <a:cs typeface="+mn-cs"/>
            </a:rPr>
            <a:t>百万円）</a:t>
          </a:r>
          <a:r>
            <a:rPr kumimoji="1" lang="ja-JP" altLang="en-US" sz="1100" b="0" i="0" baseline="0">
              <a:solidFill>
                <a:schemeClr val="tx1"/>
              </a:solidFill>
              <a:effectLst/>
              <a:latin typeface="+mn-lt"/>
              <a:ea typeface="+mn-ea"/>
              <a:cs typeface="+mn-cs"/>
            </a:rPr>
            <a:t>、有田町歴まち再生基金積立金</a:t>
          </a:r>
          <a:r>
            <a:rPr kumimoji="1" lang="ja-JP" altLang="ja-JP" sz="1100" b="0" i="0" baseline="0">
              <a:solidFill>
                <a:schemeClr val="tx1"/>
              </a:solidFill>
              <a:effectLst/>
              <a:latin typeface="+mn-lt"/>
              <a:ea typeface="+mn-ea"/>
              <a:cs typeface="+mn-cs"/>
            </a:rPr>
            <a:t>の増（</a:t>
          </a:r>
          <a:r>
            <a:rPr kumimoji="1" lang="en-US" altLang="ja-JP" sz="1100" b="0" i="0" baseline="0">
              <a:solidFill>
                <a:schemeClr val="tx1"/>
              </a:solidFill>
              <a:effectLst/>
              <a:latin typeface="+mn-lt"/>
              <a:ea typeface="+mn-ea"/>
              <a:cs typeface="+mn-cs"/>
            </a:rPr>
            <a:t>200</a:t>
          </a:r>
          <a:r>
            <a:rPr kumimoji="1" lang="ja-JP" altLang="ja-JP" sz="1100" b="0" i="0" baseline="0">
              <a:solidFill>
                <a:schemeClr val="tx1"/>
              </a:solidFill>
              <a:effectLst/>
              <a:latin typeface="+mn-lt"/>
              <a:ea typeface="+mn-ea"/>
              <a:cs typeface="+mn-cs"/>
            </a:rPr>
            <a:t>百万円）などがあげられる。</a:t>
          </a:r>
          <a:endParaRPr lang="ja-JP" altLang="ja-JP" sz="1400">
            <a:solidFill>
              <a:schemeClr val="tx1"/>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en-US" sz="1100" b="0" i="0" baseline="0">
              <a:solidFill>
                <a:schemeClr val="tx1"/>
              </a:solidFill>
              <a:effectLst/>
              <a:latin typeface="+mn-lt"/>
              <a:ea typeface="+mn-ea"/>
              <a:cs typeface="+mn-cs"/>
            </a:rPr>
            <a:t>衛生費</a:t>
          </a:r>
          <a:r>
            <a:rPr kumimoji="1" lang="ja-JP" altLang="ja-JP" sz="1100" b="0" i="0" baseline="0">
              <a:solidFill>
                <a:schemeClr val="tx1"/>
              </a:solidFill>
              <a:effectLst/>
              <a:latin typeface="+mn-lt"/>
              <a:ea typeface="+mn-ea"/>
              <a:cs typeface="+mn-cs"/>
            </a:rPr>
            <a:t>は住民１人あたり</a:t>
          </a:r>
          <a:r>
            <a:rPr kumimoji="1" lang="en-US" altLang="ja-JP" sz="1100" b="0" i="0" baseline="0">
              <a:solidFill>
                <a:schemeClr val="tx1"/>
              </a:solidFill>
              <a:effectLst/>
              <a:latin typeface="+mn-lt"/>
              <a:ea typeface="+mn-ea"/>
              <a:cs typeface="+mn-cs"/>
            </a:rPr>
            <a:t>112,074</a:t>
          </a:r>
          <a:r>
            <a:rPr kumimoji="1" lang="ja-JP" altLang="ja-JP" sz="1100" b="0" i="0" baseline="0">
              <a:solidFill>
                <a:schemeClr val="tx1"/>
              </a:solidFill>
              <a:effectLst/>
              <a:latin typeface="+mn-lt"/>
              <a:ea typeface="+mn-ea"/>
              <a:cs typeface="+mn-cs"/>
            </a:rPr>
            <a:t>円で、額としては</a:t>
          </a:r>
          <a:r>
            <a:rPr kumimoji="1" lang="en-US" altLang="ja-JP" sz="1100" b="0" i="0" baseline="0">
              <a:solidFill>
                <a:schemeClr val="tx1"/>
              </a:solidFill>
              <a:effectLst/>
              <a:latin typeface="+mn-lt"/>
              <a:ea typeface="+mn-ea"/>
              <a:cs typeface="+mn-cs"/>
            </a:rPr>
            <a:t>43,159</a:t>
          </a:r>
          <a:r>
            <a:rPr kumimoji="1" lang="ja-JP" altLang="ja-JP" sz="1100" b="0" i="0" baseline="0">
              <a:solidFill>
                <a:schemeClr val="tx1"/>
              </a:solidFill>
              <a:effectLst/>
              <a:latin typeface="+mn-lt"/>
              <a:ea typeface="+mn-ea"/>
              <a:cs typeface="+mn-cs"/>
            </a:rPr>
            <a:t>円ほど増加し、類似団体平均を</a:t>
          </a:r>
          <a:r>
            <a:rPr kumimoji="1" lang="en-US" altLang="ja-JP" sz="1100" b="0" i="0" baseline="0">
              <a:solidFill>
                <a:schemeClr val="tx1"/>
              </a:solidFill>
              <a:effectLst/>
              <a:latin typeface="+mn-lt"/>
              <a:ea typeface="+mn-ea"/>
              <a:cs typeface="+mn-cs"/>
            </a:rPr>
            <a:t>36,822</a:t>
          </a:r>
          <a:r>
            <a:rPr kumimoji="1" lang="ja-JP" altLang="ja-JP" sz="1100" b="0" i="0" baseline="0">
              <a:solidFill>
                <a:schemeClr val="tx1"/>
              </a:solidFill>
              <a:effectLst/>
              <a:latin typeface="+mn-lt"/>
              <a:ea typeface="+mn-ea"/>
              <a:cs typeface="+mn-cs"/>
            </a:rPr>
            <a:t>円上回っている。主な要因としては、</a:t>
          </a:r>
          <a:r>
            <a:rPr kumimoji="1" lang="ja-JP" altLang="en-US" sz="1100" b="0" i="0" baseline="0">
              <a:solidFill>
                <a:schemeClr val="tx1"/>
              </a:solidFill>
              <a:effectLst/>
              <a:latin typeface="+mn-lt"/>
              <a:ea typeface="+mn-ea"/>
              <a:cs typeface="+mn-cs"/>
            </a:rPr>
            <a:t>「リサイクルプラザ基幹的改良工事」</a:t>
          </a:r>
          <a:r>
            <a:rPr kumimoji="1" lang="ja-JP" altLang="ja-JP" sz="1100" b="0" i="0" baseline="0">
              <a:solidFill>
                <a:schemeClr val="tx1"/>
              </a:solidFill>
              <a:effectLst/>
              <a:latin typeface="+mn-lt"/>
              <a:ea typeface="+mn-ea"/>
              <a:cs typeface="+mn-cs"/>
            </a:rPr>
            <a:t>の増（</a:t>
          </a:r>
          <a:r>
            <a:rPr kumimoji="1" lang="en-US" altLang="ja-JP" sz="1100" b="0" i="0" baseline="0">
              <a:solidFill>
                <a:schemeClr val="tx1"/>
              </a:solidFill>
              <a:effectLst/>
              <a:latin typeface="+mn-lt"/>
              <a:ea typeface="+mn-ea"/>
              <a:cs typeface="+mn-cs"/>
            </a:rPr>
            <a:t>801</a:t>
          </a:r>
          <a:r>
            <a:rPr kumimoji="1" lang="ja-JP" altLang="ja-JP" sz="1100" b="0" i="0" baseline="0">
              <a:solidFill>
                <a:schemeClr val="tx1"/>
              </a:solidFill>
              <a:effectLst/>
              <a:latin typeface="+mn-lt"/>
              <a:ea typeface="+mn-ea"/>
              <a:cs typeface="+mn-cs"/>
            </a:rPr>
            <a:t>百万円）、</a:t>
          </a:r>
          <a:r>
            <a:rPr kumimoji="1" lang="ja-JP" altLang="en-US" sz="1100" b="0" i="0" baseline="0">
              <a:solidFill>
                <a:schemeClr val="tx1"/>
              </a:solidFill>
              <a:effectLst/>
              <a:latin typeface="+mn-lt"/>
              <a:ea typeface="+mn-ea"/>
              <a:cs typeface="+mn-cs"/>
            </a:rPr>
            <a:t>高齢者定期予防接種</a:t>
          </a:r>
          <a:r>
            <a:rPr kumimoji="1" lang="ja-JP" altLang="ja-JP" sz="1100" b="0" i="0" baseline="0">
              <a:solidFill>
                <a:schemeClr val="tx1"/>
              </a:solidFill>
              <a:effectLst/>
              <a:latin typeface="+mn-lt"/>
              <a:ea typeface="+mn-ea"/>
              <a:cs typeface="+mn-cs"/>
            </a:rPr>
            <a:t>委託</a:t>
          </a:r>
          <a:r>
            <a:rPr kumimoji="1" lang="ja-JP" altLang="en-US" sz="1100" b="0" i="0" baseline="0">
              <a:solidFill>
                <a:schemeClr val="tx1"/>
              </a:solidFill>
              <a:effectLst/>
              <a:latin typeface="+mn-lt"/>
              <a:ea typeface="+mn-ea"/>
              <a:cs typeface="+mn-cs"/>
            </a:rPr>
            <a:t>料</a:t>
          </a:r>
          <a:r>
            <a:rPr kumimoji="1" lang="ja-JP" altLang="ja-JP" sz="1100" b="0" i="0" baseline="0">
              <a:solidFill>
                <a:schemeClr val="tx1"/>
              </a:solidFill>
              <a:effectLst/>
              <a:latin typeface="+mn-lt"/>
              <a:ea typeface="+mn-ea"/>
              <a:cs typeface="+mn-cs"/>
            </a:rPr>
            <a:t>の増（</a:t>
          </a:r>
          <a:r>
            <a:rPr kumimoji="1" lang="en-US" altLang="ja-JP" sz="1100" b="0" i="0" baseline="0">
              <a:solidFill>
                <a:schemeClr val="tx1"/>
              </a:solidFill>
              <a:effectLst/>
              <a:latin typeface="+mn-lt"/>
              <a:ea typeface="+mn-ea"/>
              <a:cs typeface="+mn-cs"/>
            </a:rPr>
            <a:t>19</a:t>
          </a:r>
          <a:r>
            <a:rPr kumimoji="1" lang="ja-JP" altLang="ja-JP" sz="1100" b="0" i="0" baseline="0">
              <a:solidFill>
                <a:schemeClr val="tx1"/>
              </a:solidFill>
              <a:effectLst/>
              <a:latin typeface="+mn-lt"/>
              <a:ea typeface="+mn-ea"/>
              <a:cs typeface="+mn-cs"/>
            </a:rPr>
            <a:t>百万円）などがあげられる。</a:t>
          </a:r>
          <a:endParaRPr lang="ja-JP" altLang="ja-JP" sz="1400">
            <a:solidFill>
              <a:schemeClr val="tx1"/>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tx1"/>
              </a:solidFill>
              <a:effectLst/>
              <a:latin typeface="+mn-lt"/>
              <a:ea typeface="+mn-ea"/>
              <a:cs typeface="+mn-cs"/>
            </a:rPr>
            <a:t>土木費は住民１人あたり</a:t>
          </a:r>
          <a:r>
            <a:rPr kumimoji="1" lang="en-US" altLang="ja-JP" sz="1100" b="0" i="0" baseline="0">
              <a:solidFill>
                <a:schemeClr val="tx1"/>
              </a:solidFill>
              <a:effectLst/>
              <a:latin typeface="+mn-lt"/>
              <a:ea typeface="+mn-ea"/>
              <a:cs typeface="+mn-cs"/>
            </a:rPr>
            <a:t>59,363</a:t>
          </a:r>
          <a:r>
            <a:rPr kumimoji="1" lang="ja-JP" altLang="ja-JP" sz="1100" b="0" i="0" baseline="0">
              <a:solidFill>
                <a:schemeClr val="tx1"/>
              </a:solidFill>
              <a:effectLst/>
              <a:latin typeface="+mn-lt"/>
              <a:ea typeface="+mn-ea"/>
              <a:cs typeface="+mn-cs"/>
            </a:rPr>
            <a:t>円で、額としては</a:t>
          </a:r>
          <a:r>
            <a:rPr kumimoji="1" lang="en-US" altLang="ja-JP" sz="1100" b="0" i="0" baseline="0">
              <a:solidFill>
                <a:schemeClr val="tx1"/>
              </a:solidFill>
              <a:effectLst/>
              <a:latin typeface="+mn-lt"/>
              <a:ea typeface="+mn-ea"/>
              <a:cs typeface="+mn-cs"/>
            </a:rPr>
            <a:t>11,653</a:t>
          </a:r>
          <a:r>
            <a:rPr kumimoji="1" lang="ja-JP" altLang="ja-JP" sz="1100" b="0" i="0" baseline="0">
              <a:solidFill>
                <a:schemeClr val="tx1"/>
              </a:solidFill>
              <a:effectLst/>
              <a:latin typeface="+mn-lt"/>
              <a:ea typeface="+mn-ea"/>
              <a:cs typeface="+mn-cs"/>
            </a:rPr>
            <a:t>円ほど</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a:t>
          </a:r>
          <a:r>
            <a:rPr kumimoji="1" lang="ja-JP" altLang="en-US" sz="1100" b="0" i="0" baseline="0">
              <a:solidFill>
                <a:schemeClr val="tx1"/>
              </a:solidFill>
              <a:effectLst/>
              <a:latin typeface="+mn-lt"/>
              <a:ea typeface="+mn-ea"/>
              <a:cs typeface="+mn-cs"/>
            </a:rPr>
            <a:t>たものの</a:t>
          </a:r>
          <a:r>
            <a:rPr kumimoji="1" lang="ja-JP" altLang="ja-JP" sz="1100" b="0" i="0" baseline="0">
              <a:solidFill>
                <a:schemeClr val="tx1"/>
              </a:solidFill>
              <a:effectLst/>
              <a:latin typeface="+mn-lt"/>
              <a:ea typeface="+mn-ea"/>
              <a:cs typeface="+mn-cs"/>
            </a:rPr>
            <a:t>、類似団体平均を</a:t>
          </a:r>
          <a:r>
            <a:rPr kumimoji="1" lang="en-US" altLang="ja-JP" sz="1100" b="0" i="0" baseline="0">
              <a:solidFill>
                <a:schemeClr val="tx1"/>
              </a:solidFill>
              <a:effectLst/>
              <a:latin typeface="+mn-lt"/>
              <a:ea typeface="+mn-ea"/>
              <a:cs typeface="+mn-cs"/>
            </a:rPr>
            <a:t>3,405</a:t>
          </a:r>
          <a:r>
            <a:rPr kumimoji="1" lang="ja-JP" altLang="ja-JP" sz="1100" b="0" i="0" baseline="0">
              <a:solidFill>
                <a:schemeClr val="tx1"/>
              </a:solidFill>
              <a:effectLst/>
              <a:latin typeface="+mn-lt"/>
              <a:ea typeface="+mn-ea"/>
              <a:cs typeface="+mn-cs"/>
            </a:rPr>
            <a:t>円下回っている。主な要因としては、南原原宿線道路改良事業</a:t>
          </a:r>
          <a:r>
            <a:rPr kumimoji="1" lang="ja-JP" altLang="en-US" sz="1100" b="0" i="0" baseline="0">
              <a:solidFill>
                <a:schemeClr val="tx1"/>
              </a:solidFill>
              <a:effectLst/>
              <a:latin typeface="+mn-lt"/>
              <a:ea typeface="+mn-ea"/>
              <a:cs typeface="+mn-cs"/>
            </a:rPr>
            <a:t>工事</a:t>
          </a:r>
          <a:r>
            <a:rPr kumimoji="1" lang="ja-JP" altLang="ja-JP" sz="1100" b="0" i="0" baseline="0">
              <a:solidFill>
                <a:schemeClr val="tx1"/>
              </a:solidFill>
              <a:effectLst/>
              <a:latin typeface="+mn-lt"/>
              <a:ea typeface="+mn-ea"/>
              <a:cs typeface="+mn-cs"/>
            </a:rPr>
            <a:t>費の</a:t>
          </a:r>
          <a:r>
            <a:rPr kumimoji="1" lang="ja-JP" altLang="en-US" sz="1100" b="0" i="0" baseline="0">
              <a:solidFill>
                <a:schemeClr val="tx1"/>
              </a:solidFill>
              <a:effectLst/>
              <a:latin typeface="+mn-lt"/>
              <a:ea typeface="+mn-ea"/>
              <a:cs typeface="+mn-cs"/>
            </a:rPr>
            <a:t>増</a:t>
          </a:r>
          <a:r>
            <a:rPr kumimoji="1" lang="ja-JP" altLang="ja-JP"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119</a:t>
          </a:r>
          <a:r>
            <a:rPr kumimoji="1" lang="ja-JP" altLang="ja-JP" sz="1100" b="0" i="0" baseline="0">
              <a:solidFill>
                <a:schemeClr val="tx1"/>
              </a:solidFill>
              <a:effectLst/>
              <a:latin typeface="+mn-lt"/>
              <a:ea typeface="+mn-ea"/>
              <a:cs typeface="+mn-cs"/>
            </a:rPr>
            <a:t>百万円）などがあげられる。</a:t>
          </a:r>
          <a:endParaRPr lang="ja-JP" altLang="ja-JP" sz="14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公債費は住民１人あたり</a:t>
          </a:r>
          <a:r>
            <a:rPr kumimoji="1" lang="en-US" altLang="ja-JP" sz="1100" b="0" i="0" baseline="0">
              <a:solidFill>
                <a:schemeClr val="dk1"/>
              </a:solidFill>
              <a:effectLst/>
              <a:latin typeface="+mn-lt"/>
              <a:ea typeface="+mn-ea"/>
              <a:cs typeface="+mn-cs"/>
            </a:rPr>
            <a:t>51,732</a:t>
          </a:r>
          <a:r>
            <a:rPr kumimoji="1" lang="ja-JP" altLang="ja-JP" sz="1100" b="0" i="0" baseline="0">
              <a:solidFill>
                <a:schemeClr val="dk1"/>
              </a:solidFill>
              <a:effectLst/>
              <a:latin typeface="+mn-lt"/>
              <a:ea typeface="+mn-ea"/>
              <a:cs typeface="+mn-cs"/>
            </a:rPr>
            <a:t>円で、類似団体平均と比較して</a:t>
          </a:r>
          <a:r>
            <a:rPr kumimoji="1" lang="en-US" altLang="ja-JP" sz="1100" b="0" i="0" baseline="0">
              <a:solidFill>
                <a:schemeClr val="dk1"/>
              </a:solidFill>
              <a:effectLst/>
              <a:latin typeface="+mn-lt"/>
              <a:ea typeface="+mn-ea"/>
              <a:cs typeface="+mn-cs"/>
            </a:rPr>
            <a:t>746</a:t>
          </a:r>
          <a:r>
            <a:rPr kumimoji="1" lang="ja-JP" altLang="ja-JP" sz="1100" b="0" i="0" baseline="0">
              <a:solidFill>
                <a:schemeClr val="dk1"/>
              </a:solidFill>
              <a:effectLst/>
              <a:latin typeface="+mn-lt"/>
              <a:ea typeface="+mn-ea"/>
              <a:cs typeface="+mn-cs"/>
            </a:rPr>
            <a:t>円低くなっており、町の公債費としては、前年度と比べて</a:t>
          </a:r>
          <a:r>
            <a:rPr kumimoji="1" lang="en-US" altLang="ja-JP" sz="1100" b="0" i="0" baseline="0">
              <a:solidFill>
                <a:schemeClr val="dk1"/>
              </a:solidFill>
              <a:effectLst/>
              <a:latin typeface="+mn-lt"/>
              <a:ea typeface="+mn-ea"/>
              <a:cs typeface="+mn-cs"/>
            </a:rPr>
            <a:t>2,660</a:t>
          </a:r>
          <a:r>
            <a:rPr kumimoji="1" lang="ja-JP" altLang="ja-JP" sz="1100" b="0" i="0" baseline="0">
              <a:solidFill>
                <a:schemeClr val="dk1"/>
              </a:solidFill>
              <a:effectLst/>
              <a:latin typeface="+mn-lt"/>
              <a:ea typeface="+mn-ea"/>
              <a:cs typeface="+mn-cs"/>
            </a:rPr>
            <a:t>円高くなっている。令和４年度は繰上償還を行ったため過大であるが、これを除けばじわじわと上昇が続いている。この継続的な上昇は、平成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年代後半から積極活用するようになった旧合併特例事業債の本償還が始まったことによるものであり、今後も増加傾向は続くと考えられる。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財政調整基金残高</a:t>
          </a:r>
          <a:r>
            <a:rPr kumimoji="1" lang="ja-JP" altLang="en-US" sz="1050" b="0" i="0" baseline="0">
              <a:solidFill>
                <a:schemeClr val="dk1"/>
              </a:solidFill>
              <a:effectLst/>
              <a:latin typeface="+mn-lt"/>
              <a:ea typeface="+mn-ea"/>
              <a:cs typeface="+mn-cs"/>
            </a:rPr>
            <a:t>は、適切な財源の確保と歳出の精査により、前年度とほぼ同額を維持している。</a:t>
          </a:r>
          <a:r>
            <a:rPr kumimoji="1" lang="ja-JP" altLang="ja-JP" sz="1050" b="0" i="0" baseline="0">
              <a:solidFill>
                <a:schemeClr val="dk1"/>
              </a:solidFill>
              <a:effectLst/>
              <a:latin typeface="+mn-lt"/>
              <a:ea typeface="+mn-ea"/>
              <a:cs typeface="+mn-cs"/>
            </a:rPr>
            <a:t>残高は</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対前年度で</a:t>
          </a:r>
          <a:r>
            <a:rPr kumimoji="1" lang="en-US" altLang="ja-JP" sz="1050" b="0" i="0" baseline="0">
              <a:solidFill>
                <a:schemeClr val="dk1"/>
              </a:solidFill>
              <a:effectLst/>
              <a:latin typeface="+mn-lt"/>
              <a:ea typeface="+mn-ea"/>
              <a:cs typeface="+mn-cs"/>
            </a:rPr>
            <a:t>60</a:t>
          </a:r>
          <a:r>
            <a:rPr kumimoji="1" lang="ja-JP" altLang="ja-JP" sz="1050" b="0" i="0" baseline="0">
              <a:solidFill>
                <a:schemeClr val="dk1"/>
              </a:solidFill>
              <a:effectLst/>
              <a:latin typeface="+mn-lt"/>
              <a:ea typeface="+mn-ea"/>
              <a:cs typeface="+mn-cs"/>
            </a:rPr>
            <a:t>百万円の</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となり、標準財政規模比では</a:t>
          </a:r>
          <a:r>
            <a:rPr kumimoji="1" lang="en-US" altLang="ja-JP" sz="1050" b="0" i="0" baseline="0">
              <a:solidFill>
                <a:schemeClr val="dk1"/>
              </a:solidFill>
              <a:effectLst/>
              <a:latin typeface="+mn-lt"/>
              <a:ea typeface="+mn-ea"/>
              <a:cs typeface="+mn-cs"/>
            </a:rPr>
            <a:t>0.07</a:t>
          </a:r>
          <a:r>
            <a:rPr kumimoji="1" lang="ja-JP" altLang="ja-JP" sz="1050" b="0" i="0" baseline="0">
              <a:solidFill>
                <a:schemeClr val="dk1"/>
              </a:solidFill>
              <a:effectLst/>
              <a:latin typeface="+mn-lt"/>
              <a:ea typeface="+mn-ea"/>
              <a:cs typeface="+mn-cs"/>
            </a:rPr>
            <a:t>ポイント減の</a:t>
          </a:r>
          <a:r>
            <a:rPr kumimoji="1" lang="en-US" altLang="ja-JP" sz="1050" b="0" i="0" baseline="0">
              <a:solidFill>
                <a:schemeClr val="dk1"/>
              </a:solidFill>
              <a:effectLst/>
              <a:latin typeface="+mn-lt"/>
              <a:ea typeface="+mn-ea"/>
              <a:cs typeface="+mn-cs"/>
            </a:rPr>
            <a:t>38.10</a:t>
          </a:r>
          <a:r>
            <a:rPr kumimoji="1" lang="ja-JP" altLang="ja-JP" sz="105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実質収支額は、対前年度で</a:t>
          </a:r>
          <a:r>
            <a:rPr kumimoji="1" lang="en-US" altLang="ja-JP" sz="1050" b="0" i="0" baseline="0">
              <a:solidFill>
                <a:schemeClr val="dk1"/>
              </a:solidFill>
              <a:effectLst/>
              <a:latin typeface="+mn-lt"/>
              <a:ea typeface="+mn-ea"/>
              <a:cs typeface="+mn-cs"/>
            </a:rPr>
            <a:t>105</a:t>
          </a:r>
          <a:r>
            <a:rPr kumimoji="1" lang="ja-JP" altLang="ja-JP" sz="1050" b="0" i="0" baseline="0">
              <a:solidFill>
                <a:schemeClr val="dk1"/>
              </a:solidFill>
              <a:effectLst/>
              <a:latin typeface="+mn-lt"/>
              <a:ea typeface="+mn-ea"/>
              <a:cs typeface="+mn-cs"/>
            </a:rPr>
            <a:t>百万円の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となり、標準財政規模比では</a:t>
          </a:r>
          <a:r>
            <a:rPr kumimoji="1" lang="en-US" altLang="ja-JP" sz="1050" b="0" i="0" baseline="0">
              <a:solidFill>
                <a:schemeClr val="dk1"/>
              </a:solidFill>
              <a:effectLst/>
              <a:latin typeface="+mn-lt"/>
              <a:ea typeface="+mn-ea"/>
              <a:cs typeface="+mn-cs"/>
            </a:rPr>
            <a:t>1.94</a:t>
          </a:r>
          <a:r>
            <a:rPr kumimoji="1" lang="ja-JP" altLang="ja-JP" sz="1050" b="0" i="0" baseline="0">
              <a:solidFill>
                <a:schemeClr val="dk1"/>
              </a:solidFill>
              <a:effectLst/>
              <a:latin typeface="+mn-lt"/>
              <a:ea typeface="+mn-ea"/>
              <a:cs typeface="+mn-cs"/>
            </a:rPr>
            <a:t>ポイント</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の</a:t>
          </a:r>
          <a:r>
            <a:rPr kumimoji="1" lang="en-US" altLang="ja-JP" sz="1050" b="0" i="0" baseline="0">
              <a:solidFill>
                <a:schemeClr val="dk1"/>
              </a:solidFill>
              <a:effectLst/>
              <a:latin typeface="+mn-lt"/>
              <a:ea typeface="+mn-ea"/>
              <a:cs typeface="+mn-cs"/>
            </a:rPr>
            <a:t>7.65</a:t>
          </a:r>
          <a:r>
            <a:rPr kumimoji="1" lang="ja-JP" altLang="ja-JP" sz="1050" b="0" i="0" baseline="0">
              <a:solidFill>
                <a:schemeClr val="dk1"/>
              </a:solidFill>
              <a:effectLst/>
              <a:latin typeface="+mn-lt"/>
              <a:ea typeface="+mn-ea"/>
              <a:cs typeface="+mn-cs"/>
            </a:rPr>
            <a:t>％となっている。また、実質単年度収支は、標準財政規模比で</a:t>
          </a:r>
          <a:r>
            <a:rPr kumimoji="1" lang="en-US" altLang="ja-JP" sz="1050" b="0" i="0" baseline="0">
              <a:solidFill>
                <a:schemeClr val="dk1"/>
              </a:solidFill>
              <a:effectLst/>
              <a:latin typeface="+mn-lt"/>
              <a:ea typeface="+mn-ea"/>
              <a:cs typeface="+mn-cs"/>
            </a:rPr>
            <a:t>0.04</a:t>
          </a:r>
          <a:r>
            <a:rPr kumimoji="1" lang="ja-JP" altLang="ja-JP" sz="1050" b="0" i="0" baseline="0">
              <a:solidFill>
                <a:schemeClr val="dk1"/>
              </a:solidFill>
              <a:effectLst/>
              <a:latin typeface="+mn-lt"/>
              <a:ea typeface="+mn-ea"/>
              <a:cs typeface="+mn-cs"/>
            </a:rPr>
            <a:t>ポイント減の▲</a:t>
          </a:r>
          <a:r>
            <a:rPr kumimoji="1" lang="en-US" altLang="ja-JP" sz="1050" b="0" i="0" baseline="0">
              <a:solidFill>
                <a:schemeClr val="dk1"/>
              </a:solidFill>
              <a:effectLst/>
              <a:latin typeface="+mn-lt"/>
              <a:ea typeface="+mn-ea"/>
              <a:cs typeface="+mn-cs"/>
            </a:rPr>
            <a:t>0.73</a:t>
          </a:r>
          <a:r>
            <a:rPr kumimoji="1" lang="ja-JP" altLang="ja-JP" sz="1050" b="0" i="0" baseline="0">
              <a:solidFill>
                <a:schemeClr val="dk1"/>
              </a:solidFill>
              <a:effectLst/>
              <a:latin typeface="+mn-lt"/>
              <a:ea typeface="+mn-ea"/>
              <a:cs typeface="+mn-cs"/>
            </a:rPr>
            <a:t>％となった。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将来負担の軽減を図るため、事務事業の見直し・統廃合などの行財政改革を推進し、健全な財政運営に努めていく必要がある。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令和６年度決算では、連結実質赤字比率算定に係る全会計において黒字となった。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黒字率が上昇したのは４会計で、前年度と比べてそれぞれ水道事業会計は</a:t>
          </a:r>
          <a:r>
            <a:rPr kumimoji="1" lang="en-US" altLang="ja-JP" sz="1100" b="0" i="0" baseline="0">
              <a:solidFill>
                <a:schemeClr val="dk1"/>
              </a:solidFill>
              <a:effectLst/>
              <a:latin typeface="+mn-lt"/>
              <a:ea typeface="+mn-ea"/>
              <a:cs typeface="+mn-cs"/>
            </a:rPr>
            <a:t>0.56</a:t>
          </a:r>
          <a:r>
            <a:rPr kumimoji="1" lang="ja-JP" altLang="ja-JP" sz="1100" b="0" i="0" baseline="0">
              <a:solidFill>
                <a:schemeClr val="dk1"/>
              </a:solidFill>
              <a:effectLst/>
              <a:latin typeface="+mn-lt"/>
              <a:ea typeface="+mn-ea"/>
              <a:cs typeface="+mn-cs"/>
            </a:rPr>
            <a:t>ポイント、浄化槽整備推進事業会計は</a:t>
          </a:r>
          <a:r>
            <a:rPr kumimoji="1" lang="en-US" altLang="ja-JP" sz="1100" b="0" i="0" baseline="0">
              <a:solidFill>
                <a:schemeClr val="dk1"/>
              </a:solidFill>
              <a:effectLst/>
              <a:latin typeface="+mn-lt"/>
              <a:ea typeface="+mn-ea"/>
              <a:cs typeface="+mn-cs"/>
            </a:rPr>
            <a:t>0.05</a:t>
          </a:r>
          <a:r>
            <a:rPr kumimoji="1" lang="ja-JP" altLang="ja-JP" sz="1100" b="0" i="0" baseline="0">
              <a:solidFill>
                <a:schemeClr val="dk1"/>
              </a:solidFill>
              <a:effectLst/>
              <a:latin typeface="+mn-lt"/>
              <a:ea typeface="+mn-ea"/>
              <a:cs typeface="+mn-cs"/>
            </a:rPr>
            <a:t>ポイント、国民健康保険特別会計は</a:t>
          </a:r>
          <a:r>
            <a:rPr kumimoji="1" lang="en-US" altLang="ja-JP" sz="1100" b="0" i="0" baseline="0">
              <a:solidFill>
                <a:schemeClr val="dk1"/>
              </a:solidFill>
              <a:effectLst/>
              <a:latin typeface="+mn-lt"/>
              <a:ea typeface="+mn-ea"/>
              <a:cs typeface="+mn-cs"/>
            </a:rPr>
            <a:t>0.44</a:t>
          </a:r>
          <a:r>
            <a:rPr kumimoji="1" lang="ja-JP" altLang="ja-JP" sz="1100" b="0" i="0" baseline="0">
              <a:solidFill>
                <a:schemeClr val="dk1"/>
              </a:solidFill>
              <a:effectLst/>
              <a:latin typeface="+mn-lt"/>
              <a:ea typeface="+mn-ea"/>
              <a:cs typeface="+mn-cs"/>
            </a:rPr>
            <a:t>ポイント、後期高齢者医療特別会計は</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ポイントの上昇となっている。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逆に率が下降したのも４会計で、前年度と比べてそれぞれ一般会計は</a:t>
          </a:r>
          <a:r>
            <a:rPr kumimoji="1" lang="en-US" altLang="ja-JP" sz="1100" b="0" i="0" baseline="0">
              <a:solidFill>
                <a:schemeClr val="dk1"/>
              </a:solidFill>
              <a:effectLst/>
              <a:latin typeface="+mn-lt"/>
              <a:ea typeface="+mn-ea"/>
              <a:cs typeface="+mn-cs"/>
            </a:rPr>
            <a:t>1.95</a:t>
          </a:r>
          <a:r>
            <a:rPr kumimoji="1" lang="ja-JP" altLang="ja-JP" sz="1100" b="0" i="0" baseline="0">
              <a:solidFill>
                <a:schemeClr val="dk1"/>
              </a:solidFill>
              <a:effectLst/>
              <a:latin typeface="+mn-lt"/>
              <a:ea typeface="+mn-ea"/>
              <a:cs typeface="+mn-cs"/>
            </a:rPr>
            <a:t>ポイント、公共下水道事業会計は</a:t>
          </a:r>
          <a:r>
            <a:rPr kumimoji="1" lang="en-US" altLang="ja-JP" sz="1100" b="0" i="0" baseline="0">
              <a:solidFill>
                <a:schemeClr val="dk1"/>
              </a:solidFill>
              <a:effectLst/>
              <a:latin typeface="+mn-lt"/>
              <a:ea typeface="+mn-ea"/>
              <a:cs typeface="+mn-cs"/>
            </a:rPr>
            <a:t>0.77</a:t>
          </a:r>
          <a:r>
            <a:rPr kumimoji="1" lang="ja-JP" altLang="ja-JP" sz="1100" b="0" i="0" baseline="0">
              <a:solidFill>
                <a:schemeClr val="dk1"/>
              </a:solidFill>
              <a:effectLst/>
              <a:latin typeface="+mn-lt"/>
              <a:ea typeface="+mn-ea"/>
              <a:cs typeface="+mn-cs"/>
            </a:rPr>
            <a:t>ポイント、介護保険特別会計は</a:t>
          </a:r>
          <a:r>
            <a:rPr kumimoji="1" lang="en-US" altLang="ja-JP" sz="1100" b="0" i="0" baseline="0">
              <a:solidFill>
                <a:schemeClr val="dk1"/>
              </a:solidFill>
              <a:effectLst/>
              <a:latin typeface="+mn-lt"/>
              <a:ea typeface="+mn-ea"/>
              <a:cs typeface="+mn-cs"/>
            </a:rPr>
            <a:t>0.90</a:t>
          </a:r>
          <a:r>
            <a:rPr kumimoji="1" lang="ja-JP" altLang="ja-JP" sz="1100" b="0" i="0" baseline="0">
              <a:solidFill>
                <a:schemeClr val="dk1"/>
              </a:solidFill>
              <a:effectLst/>
              <a:latin typeface="+mn-lt"/>
              <a:ea typeface="+mn-ea"/>
              <a:cs typeface="+mn-cs"/>
            </a:rPr>
            <a:t>ポイント、農業集落排水事業会計は</a:t>
          </a:r>
          <a:r>
            <a:rPr kumimoji="1" lang="en-US" altLang="ja-JP" sz="1100" b="0" i="0" baseline="0">
              <a:solidFill>
                <a:schemeClr val="dk1"/>
              </a:solidFill>
              <a:effectLst/>
              <a:latin typeface="+mn-lt"/>
              <a:ea typeface="+mn-ea"/>
              <a:cs typeface="+mn-cs"/>
            </a:rPr>
            <a:t>0.11</a:t>
          </a:r>
          <a:r>
            <a:rPr kumimoji="1" lang="ja-JP" altLang="ja-JP" sz="1100" b="0" i="0" baseline="0">
              <a:solidFill>
                <a:schemeClr val="dk1"/>
              </a:solidFill>
              <a:effectLst/>
              <a:latin typeface="+mn-lt"/>
              <a:ea typeface="+mn-ea"/>
              <a:cs typeface="+mn-cs"/>
            </a:rPr>
            <a:t>ポイントの下降となっている。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「その他会計」に属する有田南部工業団地造成事業特別会計については、用地の取得が完了しており、今後は起債の償還などが発生する予定である。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15001915</v>
      </c>
      <c r="BO4" s="436"/>
      <c r="BP4" s="436"/>
      <c r="BQ4" s="436"/>
      <c r="BR4" s="436"/>
      <c r="BS4" s="436"/>
      <c r="BT4" s="436"/>
      <c r="BU4" s="437"/>
      <c r="BV4" s="435">
        <v>13759034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14479150</v>
      </c>
      <c r="BO5" s="407"/>
      <c r="BP5" s="407"/>
      <c r="BQ5" s="407"/>
      <c r="BR5" s="407"/>
      <c r="BS5" s="407"/>
      <c r="BT5" s="407"/>
      <c r="BU5" s="408"/>
      <c r="BV5" s="406">
        <v>13100473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95.1</v>
      </c>
      <c r="CU5" s="404"/>
      <c r="CV5" s="404"/>
      <c r="CW5" s="404"/>
      <c r="CX5" s="404"/>
      <c r="CY5" s="404"/>
      <c r="CZ5" s="404"/>
      <c r="DA5" s="405"/>
      <c r="DB5" s="403">
        <v>92.6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522765</v>
      </c>
      <c r="BO6" s="407"/>
      <c r="BP6" s="407"/>
      <c r="BQ6" s="407"/>
      <c r="BR6" s="407"/>
      <c r="BS6" s="407"/>
      <c r="BT6" s="407"/>
      <c r="BU6" s="408"/>
      <c r="BV6" s="406">
        <v>658561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93.1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44371</v>
      </c>
      <c r="BO7" s="407"/>
      <c r="BP7" s="407"/>
      <c r="BQ7" s="407"/>
      <c r="BR7" s="407"/>
      <c r="BS7" s="407"/>
      <c r="BT7" s="407"/>
      <c r="BU7" s="408"/>
      <c r="BV7" s="406">
        <v>74799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6255216</v>
      </c>
      <c r="CU7" s="407"/>
      <c r="CV7" s="407"/>
      <c r="CW7" s="407"/>
      <c r="CX7" s="407"/>
      <c r="CY7" s="407"/>
      <c r="CZ7" s="407"/>
      <c r="DA7" s="408"/>
      <c r="DB7" s="406">
        <v>6086692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478394</v>
      </c>
      <c r="BO8" s="407"/>
      <c r="BP8" s="407"/>
      <c r="BQ8" s="407"/>
      <c r="BR8" s="407"/>
      <c r="BS8" s="407"/>
      <c r="BT8" s="407"/>
      <c r="BU8" s="408"/>
      <c r="BV8" s="406">
        <v>583762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19010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-105368</v>
      </c>
      <c r="BO9" s="407"/>
      <c r="BP9" s="407"/>
      <c r="BQ9" s="407"/>
      <c r="BR9" s="407"/>
      <c r="BS9" s="407"/>
      <c r="BT9" s="407"/>
      <c r="BU9" s="408"/>
      <c r="BV9" s="406">
        <v>113511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11.6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20148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297344</v>
      </c>
      <c r="BO10" s="407"/>
      <c r="BP10" s="407"/>
      <c r="BQ10" s="407"/>
      <c r="BR10" s="407"/>
      <c r="BS10" s="407"/>
      <c r="BT10" s="407"/>
      <c r="BU10" s="408"/>
      <c r="BV10" s="406">
        <v>239736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18539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237581</v>
      </c>
      <c r="BO12" s="407"/>
      <c r="BP12" s="407"/>
      <c r="BQ12" s="407"/>
      <c r="BR12" s="407"/>
      <c r="BS12" s="407"/>
      <c r="BT12" s="407"/>
      <c r="BU12" s="408"/>
      <c r="BV12" s="406">
        <v>395024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18308</v>
      </c>
      <c r="S13" s="494"/>
      <c r="T13" s="494"/>
      <c r="U13" s="494"/>
      <c r="V13" s="495"/>
      <c r="W13" s="496" t="s">
        <v>131</v>
      </c>
      <c r="X13" s="392"/>
      <c r="Y13" s="392"/>
      <c r="Z13" s="392"/>
      <c r="AA13" s="392"/>
      <c r="AB13" s="393"/>
      <c r="AC13" s="359">
        <v>377</v>
      </c>
      <c r="AD13" s="360"/>
      <c r="AE13" s="360"/>
      <c r="AF13" s="360"/>
      <c r="AG13" s="361"/>
      <c r="AH13" s="359">
        <v>406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-45605</v>
      </c>
      <c r="BO13" s="407"/>
      <c r="BP13" s="407"/>
      <c r="BQ13" s="407"/>
      <c r="BR13" s="407"/>
      <c r="BS13" s="407"/>
      <c r="BT13" s="407"/>
      <c r="BU13" s="408"/>
      <c r="BV13" s="406">
        <v>-41777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8.9</v>
      </c>
      <c r="CU13" s="404"/>
      <c r="CV13" s="404"/>
      <c r="CW13" s="404"/>
      <c r="CX13" s="404"/>
      <c r="CY13" s="404"/>
      <c r="CZ13" s="404"/>
      <c r="DA13" s="405"/>
      <c r="DB13" s="403">
        <v>8.5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18840</v>
      </c>
      <c r="S14" s="494"/>
      <c r="T14" s="494"/>
      <c r="U14" s="494"/>
      <c r="V14" s="495"/>
      <c r="W14" s="497"/>
      <c r="X14" s="395"/>
      <c r="Y14" s="395"/>
      <c r="Z14" s="395"/>
      <c r="AA14" s="395"/>
      <c r="AB14" s="396"/>
      <c r="AC14" s="486">
        <v>3.9</v>
      </c>
      <c r="AD14" s="487"/>
      <c r="AE14" s="487"/>
      <c r="AF14" s="487"/>
      <c r="AG14" s="488"/>
      <c r="AH14" s="486">
        <v>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18657</v>
      </c>
      <c r="S15" s="494"/>
      <c r="T15" s="494"/>
      <c r="U15" s="494"/>
      <c r="V15" s="495"/>
      <c r="W15" s="496" t="s">
        <v>137</v>
      </c>
      <c r="X15" s="392"/>
      <c r="Y15" s="392"/>
      <c r="Z15" s="392"/>
      <c r="AA15" s="392"/>
      <c r="AB15" s="393"/>
      <c r="AC15" s="359">
        <v>3208</v>
      </c>
      <c r="AD15" s="360"/>
      <c r="AE15" s="360"/>
      <c r="AF15" s="360"/>
      <c r="AG15" s="361"/>
      <c r="AH15" s="359">
        <v>3499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2024276</v>
      </c>
      <c r="BO15" s="436"/>
      <c r="BP15" s="436"/>
      <c r="BQ15" s="436"/>
      <c r="BR15" s="436"/>
      <c r="BS15" s="436"/>
      <c r="BT15" s="436"/>
      <c r="BU15" s="437"/>
      <c r="BV15" s="435">
        <v>1990940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33.1</v>
      </c>
      <c r="AD16" s="487"/>
      <c r="AE16" s="487"/>
      <c r="AF16" s="487"/>
      <c r="AG16" s="488"/>
      <c r="AH16" s="486">
        <v>34.799999999999997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5746637</v>
      </c>
      <c r="BO16" s="407"/>
      <c r="BP16" s="407"/>
      <c r="BQ16" s="407"/>
      <c r="BR16" s="407"/>
      <c r="BS16" s="407"/>
      <c r="BT16" s="407"/>
      <c r="BU16" s="408"/>
      <c r="BV16" s="406">
        <v>5565374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6112</v>
      </c>
      <c r="AD17" s="360"/>
      <c r="AE17" s="360"/>
      <c r="AF17" s="360"/>
      <c r="AG17" s="361"/>
      <c r="AH17" s="359">
        <v>6164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2516908</v>
      </c>
      <c r="BO17" s="407"/>
      <c r="BP17" s="407"/>
      <c r="BQ17" s="407"/>
      <c r="BR17" s="407"/>
      <c r="BS17" s="407"/>
      <c r="BT17" s="407"/>
      <c r="BU17" s="408"/>
      <c r="BV17" s="406">
        <v>2478819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65.849999999999994</v>
      </c>
      <c r="M18" s="459"/>
      <c r="N18" s="459"/>
      <c r="O18" s="459"/>
      <c r="P18" s="459"/>
      <c r="Q18" s="459"/>
      <c r="R18" s="460"/>
      <c r="S18" s="460"/>
      <c r="T18" s="460"/>
      <c r="U18" s="460"/>
      <c r="V18" s="461"/>
      <c r="W18" s="477"/>
      <c r="X18" s="478"/>
      <c r="Y18" s="478"/>
      <c r="Z18" s="478"/>
      <c r="AA18" s="478"/>
      <c r="AB18" s="502"/>
      <c r="AC18" s="376">
        <v>63</v>
      </c>
      <c r="AD18" s="377"/>
      <c r="AE18" s="377"/>
      <c r="AF18" s="377"/>
      <c r="AG18" s="462"/>
      <c r="AH18" s="376">
        <v>61.2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6016245</v>
      </c>
      <c r="BO18" s="407"/>
      <c r="BP18" s="407"/>
      <c r="BQ18" s="407"/>
      <c r="BR18" s="407"/>
      <c r="BS18" s="407"/>
      <c r="BT18" s="407"/>
      <c r="BU18" s="408"/>
      <c r="BV18" s="406">
        <v>5695383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289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7902506</v>
      </c>
      <c r="BO19" s="407"/>
      <c r="BP19" s="407"/>
      <c r="BQ19" s="407"/>
      <c r="BR19" s="407"/>
      <c r="BS19" s="407"/>
      <c r="BT19" s="407"/>
      <c r="BU19" s="408"/>
      <c r="BV19" s="406">
        <v>7820514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6981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10254357</v>
      </c>
      <c r="BO22" s="436"/>
      <c r="BP22" s="436"/>
      <c r="BQ22" s="436"/>
      <c r="BR22" s="436"/>
      <c r="BS22" s="436"/>
      <c r="BT22" s="436"/>
      <c r="BU22" s="437"/>
      <c r="BV22" s="435">
        <v>10203192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8040500</v>
      </c>
      <c r="BO23" s="407"/>
      <c r="BP23" s="407"/>
      <c r="BQ23" s="407"/>
      <c r="BR23" s="407"/>
      <c r="BS23" s="407"/>
      <c r="BT23" s="407"/>
      <c r="BU23" s="408"/>
      <c r="BV23" s="406">
        <v>7772530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7770</v>
      </c>
      <c r="R24" s="360"/>
      <c r="S24" s="360"/>
      <c r="T24" s="360"/>
      <c r="U24" s="360"/>
      <c r="V24" s="361"/>
      <c r="W24" s="449"/>
      <c r="X24" s="386"/>
      <c r="Y24" s="387"/>
      <c r="Z24" s="362" t="s">
        <v>162</v>
      </c>
      <c r="AA24" s="363"/>
      <c r="AB24" s="363"/>
      <c r="AC24" s="363"/>
      <c r="AD24" s="363"/>
      <c r="AE24" s="363"/>
      <c r="AF24" s="363"/>
      <c r="AG24" s="364"/>
      <c r="AH24" s="359">
        <v>149</v>
      </c>
      <c r="AI24" s="360"/>
      <c r="AJ24" s="360"/>
      <c r="AK24" s="360"/>
      <c r="AL24" s="361"/>
      <c r="AM24" s="359">
        <v>478737</v>
      </c>
      <c r="AN24" s="360"/>
      <c r="AO24" s="360"/>
      <c r="AP24" s="360"/>
      <c r="AQ24" s="360"/>
      <c r="AR24" s="361"/>
      <c r="AS24" s="359">
        <v>3213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7419760</v>
      </c>
      <c r="BO24" s="407"/>
      <c r="BP24" s="407"/>
      <c r="BQ24" s="407"/>
      <c r="BR24" s="407"/>
      <c r="BS24" s="407"/>
      <c r="BT24" s="407"/>
      <c r="BU24" s="408"/>
      <c r="BV24" s="406">
        <v>7051579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1856782</v>
      </c>
      <c r="BO25" s="436"/>
      <c r="BP25" s="436"/>
      <c r="BQ25" s="436"/>
      <c r="BR25" s="436"/>
      <c r="BS25" s="436"/>
      <c r="BT25" s="436"/>
      <c r="BU25" s="437"/>
      <c r="BV25" s="435">
        <v>3096424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5230</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33693</v>
      </c>
      <c r="AN26" s="360"/>
      <c r="AO26" s="360"/>
      <c r="AP26" s="360"/>
      <c r="AQ26" s="360"/>
      <c r="AR26" s="361"/>
      <c r="AS26" s="359">
        <v>3063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3240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59087</v>
      </c>
      <c r="BO27" s="441"/>
      <c r="BP27" s="441"/>
      <c r="BQ27" s="441"/>
      <c r="BR27" s="441"/>
      <c r="BS27" s="441"/>
      <c r="BT27" s="441"/>
      <c r="BU27" s="442"/>
      <c r="BV27" s="440">
        <v>59087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2690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2383339</v>
      </c>
      <c r="BO28" s="436"/>
      <c r="BP28" s="436"/>
      <c r="BQ28" s="436"/>
      <c r="BR28" s="436"/>
      <c r="BS28" s="436"/>
      <c r="BT28" s="436"/>
      <c r="BU28" s="437"/>
      <c r="BV28" s="435">
        <v>2323576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14</v>
      </c>
      <c r="M29" s="360"/>
      <c r="N29" s="360"/>
      <c r="O29" s="360"/>
      <c r="P29" s="361"/>
      <c r="Q29" s="359">
        <v>2520</v>
      </c>
      <c r="R29" s="360"/>
      <c r="S29" s="360"/>
      <c r="T29" s="360"/>
      <c r="U29" s="360"/>
      <c r="V29" s="361"/>
      <c r="W29" s="450"/>
      <c r="X29" s="451"/>
      <c r="Y29" s="452"/>
      <c r="Z29" s="362" t="s">
        <v>178</v>
      </c>
      <c r="AA29" s="363"/>
      <c r="AB29" s="363"/>
      <c r="AC29" s="363"/>
      <c r="AD29" s="363"/>
      <c r="AE29" s="363"/>
      <c r="AF29" s="363"/>
      <c r="AG29" s="364"/>
      <c r="AH29" s="359">
        <v>150</v>
      </c>
      <c r="AI29" s="360"/>
      <c r="AJ29" s="360"/>
      <c r="AK29" s="360"/>
      <c r="AL29" s="361"/>
      <c r="AM29" s="359">
        <v>483185</v>
      </c>
      <c r="AN29" s="360"/>
      <c r="AO29" s="360"/>
      <c r="AP29" s="360"/>
      <c r="AQ29" s="360"/>
      <c r="AR29" s="361"/>
      <c r="AS29" s="359">
        <v>3221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481438</v>
      </c>
      <c r="BO29" s="407"/>
      <c r="BP29" s="407"/>
      <c r="BQ29" s="407"/>
      <c r="BR29" s="407"/>
      <c r="BS29" s="407"/>
      <c r="BT29" s="407"/>
      <c r="BU29" s="408"/>
      <c r="BV29" s="406">
        <v>430925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6402975</v>
      </c>
      <c r="BO30" s="441"/>
      <c r="BP30" s="441"/>
      <c r="BQ30" s="441"/>
      <c r="BR30" s="441"/>
      <c r="BS30" s="441"/>
      <c r="BT30" s="441"/>
      <c r="BU30" s="442"/>
      <c r="BV30" s="440">
        <v>6334410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有田町国民健康保険特別会計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有田町水道事業会計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有田南部工業団地造成事業特別会計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有田磁石場組合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有田町土地開発公社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有田町介護保険特別会計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有田町公共下水道事業会計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伊万里・有田地区医療福祉組合（一般）</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窯業教育振興会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有田町後期高齢者医療特別会計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有田町浄化槽整備推進事業会計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伊万里・有田地区医療福祉組合（医療）</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有田町農業集落排水事業会計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伊万里・有田地区医療福祉組合（介護）</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伊万里・有田地区衛生組合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佐賀県後期高齢者医療広域連合（一般）</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佐賀県後期高齢者医療広域連合（医療）</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佐賀県市町総合事務組合（一般）</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佐賀県市町総合事務組合（交通災害）</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佐賀県西部広域環境組合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FOWAf6HbnFVvuowi2XjNB/C8PdXi/rH+RgIiaoH5/KZ1H39tJWDowPXxy6y7iCN51+8uOsupeYcqBV/OAHhtw==" saltValue="tLKvwzA/k2stUdrG2Zmx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12.71</v>
      </c>
      <c r="G34" s="33">
        <v>12.67</v>
      </c>
      <c r="H34" s="33">
        <v>12.4</v>
      </c>
      <c r="I34" s="33">
        <v>12.42</v>
      </c>
      <c r="J34" s="34">
        <v>12.98</v>
      </c>
      <c r="K34" s="22"/>
      <c r="L34" s="22"/>
      <c r="M34" s="22"/>
      <c r="N34" s="22"/>
      <c r="O34" s="22"/>
      <c r="P34" s="22"/>
    </row>
    <row r="35" spans="1:16" ht="39" customHeight="1" x14ac:dyDescent="0.2">
      <c r="A35" s="22"/>
      <c r="B35" s="35"/>
      <c r="C35" s="1132" t="s">
        <v>535</v>
      </c>
      <c r="D35" s="1132"/>
      <c r="E35" s="1133"/>
      <c r="F35" s="36">
        <v>5.27</v>
      </c>
      <c r="G35" s="37">
        <v>7.89</v>
      </c>
      <c r="H35" s="37">
        <v>7.74</v>
      </c>
      <c r="I35" s="37">
        <v>9.59</v>
      </c>
      <c r="J35" s="38">
        <v>7.64</v>
      </c>
      <c r="K35" s="22"/>
      <c r="L35" s="22"/>
      <c r="M35" s="22"/>
      <c r="N35" s="22"/>
      <c r="O35" s="22"/>
      <c r="P35" s="22"/>
    </row>
    <row r="36" spans="1:16" ht="39" customHeight="1" x14ac:dyDescent="0.2">
      <c r="A36" s="22"/>
      <c r="B36" s="35"/>
      <c r="C36" s="1132" t="s">
        <v>536</v>
      </c>
      <c r="D36" s="1132"/>
      <c r="E36" s="1133"/>
      <c r="F36" s="36">
        <v>3.94</v>
      </c>
      <c r="G36" s="37">
        <v>4.0199999999999996</v>
      </c>
      <c r="H36" s="37">
        <v>4.25</v>
      </c>
      <c r="I36" s="37">
        <v>4.5</v>
      </c>
      <c r="J36" s="38">
        <v>4.55</v>
      </c>
      <c r="K36" s="22"/>
      <c r="L36" s="22"/>
      <c r="M36" s="22"/>
      <c r="N36" s="22"/>
      <c r="O36" s="22"/>
      <c r="P36" s="22"/>
    </row>
    <row r="37" spans="1:16" ht="39" customHeight="1" x14ac:dyDescent="0.2">
      <c r="A37" s="22"/>
      <c r="B37" s="35"/>
      <c r="C37" s="1132" t="s">
        <v>537</v>
      </c>
      <c r="D37" s="1132"/>
      <c r="E37" s="1133"/>
      <c r="F37" s="36">
        <v>2.94</v>
      </c>
      <c r="G37" s="37">
        <v>3.41</v>
      </c>
      <c r="H37" s="37">
        <v>3.91</v>
      </c>
      <c r="I37" s="37">
        <v>4.22</v>
      </c>
      <c r="J37" s="38">
        <v>3.45</v>
      </c>
      <c r="K37" s="22"/>
      <c r="L37" s="22"/>
      <c r="M37" s="22"/>
      <c r="N37" s="22"/>
      <c r="O37" s="22"/>
      <c r="P37" s="22"/>
    </row>
    <row r="38" spans="1:16" ht="39" customHeight="1" x14ac:dyDescent="0.2">
      <c r="A38" s="22"/>
      <c r="B38" s="35"/>
      <c r="C38" s="1132" t="s">
        <v>538</v>
      </c>
      <c r="D38" s="1132"/>
      <c r="E38" s="1133"/>
      <c r="F38" s="36">
        <v>1.1000000000000001</v>
      </c>
      <c r="G38" s="37">
        <v>0.77</v>
      </c>
      <c r="H38" s="37">
        <v>0.33</v>
      </c>
      <c r="I38" s="37">
        <v>0.6</v>
      </c>
      <c r="J38" s="38">
        <v>1.04</v>
      </c>
      <c r="K38" s="22"/>
      <c r="L38" s="22"/>
      <c r="M38" s="22"/>
      <c r="N38" s="22"/>
      <c r="O38" s="22"/>
      <c r="P38" s="22"/>
    </row>
    <row r="39" spans="1:16" ht="39" customHeight="1" x14ac:dyDescent="0.2">
      <c r="A39" s="22"/>
      <c r="B39" s="35"/>
      <c r="C39" s="1132" t="s">
        <v>539</v>
      </c>
      <c r="D39" s="1132"/>
      <c r="E39" s="1133"/>
      <c r="F39" s="36">
        <v>1.63</v>
      </c>
      <c r="G39" s="37">
        <v>1.7</v>
      </c>
      <c r="H39" s="37">
        <v>1.74</v>
      </c>
      <c r="I39" s="37">
        <v>1.75</v>
      </c>
      <c r="J39" s="38">
        <v>0.85</v>
      </c>
      <c r="K39" s="22"/>
      <c r="L39" s="22"/>
      <c r="M39" s="22"/>
      <c r="N39" s="22"/>
      <c r="O39" s="22"/>
      <c r="P39" s="22"/>
    </row>
    <row r="40" spans="1:16" ht="39" customHeight="1" x14ac:dyDescent="0.2">
      <c r="A40" s="22"/>
      <c r="B40" s="35"/>
      <c r="C40" s="1132" t="s">
        <v>540</v>
      </c>
      <c r="D40" s="1132"/>
      <c r="E40" s="1133"/>
      <c r="F40" s="36">
        <v>0.3</v>
      </c>
      <c r="G40" s="37">
        <v>0.37</v>
      </c>
      <c r="H40" s="37">
        <v>0.42</v>
      </c>
      <c r="I40" s="37">
        <v>0.45</v>
      </c>
      <c r="J40" s="38">
        <v>0.34</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0.03</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QDQmLQ4Zp/fEXdyj88PJQ1b7jGy1/Dp7RERaB5vZByYdREodbq54dSOLNXmOReQlSIxyKTtcXJ8bnRB0GaBog==" saltValue="WZMn+eOAuZ2nFL77lFuM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867</v>
      </c>
      <c r="L45" s="58">
        <v>869</v>
      </c>
      <c r="M45" s="58">
        <v>922</v>
      </c>
      <c r="N45" s="58">
        <v>925</v>
      </c>
      <c r="O45" s="59">
        <v>959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342</v>
      </c>
      <c r="L48" s="62">
        <v>349</v>
      </c>
      <c r="M48" s="62">
        <v>351</v>
      </c>
      <c r="N48" s="62">
        <v>352</v>
      </c>
      <c r="O48" s="63">
        <v>360</v>
      </c>
      <c r="P48" s="46"/>
      <c r="Q48" s="46"/>
      <c r="R48" s="46"/>
      <c r="S48" s="46"/>
      <c r="T48" s="46"/>
      <c r="U48" s="46"/>
    </row>
    <row r="49" spans="1:21" ht="30.75" customHeight="1" x14ac:dyDescent="0.2">
      <c r="A49" s="46"/>
      <c r="B49" s="1163"/>
      <c r="C49" s="1164"/>
      <c r="D49" s="60"/>
      <c r="E49" s="1140" t="s">
        <v>14</v>
      </c>
      <c r="F49" s="1140"/>
      <c r="G49" s="1140"/>
      <c r="H49" s="1140"/>
      <c r="I49" s="1140"/>
      <c r="J49" s="1141"/>
      <c r="K49" s="61">
        <v>163</v>
      </c>
      <c r="L49" s="62">
        <v>156</v>
      </c>
      <c r="M49" s="62">
        <v>150</v>
      </c>
      <c r="N49" s="62">
        <v>174</v>
      </c>
      <c r="O49" s="63">
        <v>173</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1</v>
      </c>
      <c r="N50" s="62">
        <v>2</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959</v>
      </c>
      <c r="L52" s="62">
        <v>953</v>
      </c>
      <c r="M52" s="62">
        <v>974</v>
      </c>
      <c r="N52" s="62">
        <v>1001</v>
      </c>
      <c r="O52" s="63">
        <v>1012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413</v>
      </c>
      <c r="L53" s="67">
        <v>421</v>
      </c>
      <c r="M53" s="67">
        <v>450</v>
      </c>
      <c r="N53" s="67">
        <v>452</v>
      </c>
      <c r="O53" s="68">
        <v>482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fvban9yb8wtpu0ChrVTwJWMJwdJD+t612g47t6y6b/bxng9gi18clV+CafIyuW703VW0+m4SojVJrcYFVKLA==" saltValue="k1ARUPQhZtvqJoZ6uaC9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60" zoomScaleNormal="6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11225</v>
      </c>
      <c r="J41" s="331">
        <v>11256</v>
      </c>
      <c r="K41" s="331">
        <v>10579</v>
      </c>
      <c r="L41" s="331">
        <v>10203</v>
      </c>
      <c r="M41" s="332">
        <v>10254</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5503</v>
      </c>
      <c r="J43" s="334">
        <v>5526</v>
      </c>
      <c r="K43" s="334">
        <v>5488</v>
      </c>
      <c r="L43" s="334">
        <v>5426</v>
      </c>
      <c r="M43" s="335">
        <v>5170</v>
      </c>
    </row>
    <row r="44" spans="2:13" ht="27.75" customHeight="1" x14ac:dyDescent="0.2">
      <c r="B44" s="1171"/>
      <c r="C44" s="1172"/>
      <c r="D44" s="104"/>
      <c r="E44" s="1175" t="s">
        <v>34</v>
      </c>
      <c r="F44" s="1175"/>
      <c r="G44" s="1175"/>
      <c r="H44" s="1176"/>
      <c r="I44" s="333">
        <v>1146</v>
      </c>
      <c r="J44" s="334">
        <v>1071</v>
      </c>
      <c r="K44" s="334">
        <v>975</v>
      </c>
      <c r="L44" s="334">
        <v>910</v>
      </c>
      <c r="M44" s="335">
        <v>847</v>
      </c>
    </row>
    <row r="45" spans="2:13" ht="27.75" customHeight="1" x14ac:dyDescent="0.2">
      <c r="B45" s="1171"/>
      <c r="C45" s="1172"/>
      <c r="D45" s="104"/>
      <c r="E45" s="1175" t="s">
        <v>35</v>
      </c>
      <c r="F45" s="1175"/>
      <c r="G45" s="1175"/>
      <c r="H45" s="1176"/>
      <c r="I45" s="333">
        <v>1026</v>
      </c>
      <c r="J45" s="334">
        <v>752</v>
      </c>
      <c r="K45" s="334">
        <v>824</v>
      </c>
      <c r="L45" s="334">
        <v>809</v>
      </c>
      <c r="M45" s="335">
        <v>755</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7453</v>
      </c>
      <c r="J50" s="334">
        <v>8216</v>
      </c>
      <c r="K50" s="334">
        <v>8905</v>
      </c>
      <c r="L50" s="334">
        <v>9068</v>
      </c>
      <c r="M50" s="335">
        <v>9259</v>
      </c>
    </row>
    <row r="51" spans="2:13" ht="27.75" customHeight="1" x14ac:dyDescent="0.2">
      <c r="B51" s="1171"/>
      <c r="C51" s="1172"/>
      <c r="D51" s="104"/>
      <c r="E51" s="1175" t="s">
        <v>42</v>
      </c>
      <c r="F51" s="1175"/>
      <c r="G51" s="1175"/>
      <c r="H51" s="1176"/>
      <c r="I51" s="333" t="s">
        <v>489</v>
      </c>
      <c r="J51" s="334" t="s">
        <v>489</v>
      </c>
      <c r="K51" s="334" t="s">
        <v>489</v>
      </c>
      <c r="L51" s="334" t="s">
        <v>489</v>
      </c>
      <c r="M51" s="335" t="s">
        <v>489</v>
      </c>
    </row>
    <row r="52" spans="2:13" ht="27.75" customHeight="1" x14ac:dyDescent="0.2">
      <c r="B52" s="1173"/>
      <c r="C52" s="1174"/>
      <c r="D52" s="104"/>
      <c r="E52" s="1175" t="s">
        <v>43</v>
      </c>
      <c r="F52" s="1175"/>
      <c r="G52" s="1175"/>
      <c r="H52" s="1176"/>
      <c r="I52" s="333">
        <v>11762</v>
      </c>
      <c r="J52" s="334">
        <v>11616</v>
      </c>
      <c r="K52" s="334">
        <v>11091</v>
      </c>
      <c r="L52" s="334">
        <v>10663</v>
      </c>
      <c r="M52" s="335">
        <v>10386</v>
      </c>
    </row>
    <row r="53" spans="2:13" ht="27.75" customHeight="1" thickBot="1" x14ac:dyDescent="0.25">
      <c r="B53" s="1177" t="s">
        <v>19</v>
      </c>
      <c r="C53" s="1178"/>
      <c r="D53" s="108"/>
      <c r="E53" s="1179" t="s">
        <v>44</v>
      </c>
      <c r="F53" s="1179"/>
      <c r="G53" s="1179"/>
      <c r="H53" s="1180"/>
      <c r="I53" s="336">
        <v>-315</v>
      </c>
      <c r="J53" s="337">
        <v>-1228</v>
      </c>
      <c r="K53" s="337">
        <v>-2130</v>
      </c>
      <c r="L53" s="337">
        <v>-2383</v>
      </c>
      <c r="M53" s="338">
        <v>-2618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mqmNnRIcrDUIoIqExvRj8fBQRWHxdeBfdz5R0Cig3DauOgYEFfuy/2niQ58qNWjW1SjubspiDFe0Kox5H1OUA==" saltValue="qWkZKAoP+Ya+QWoWyu1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2479</v>
      </c>
      <c r="G55" s="339">
        <v>2324</v>
      </c>
      <c r="H55" s="340">
        <v>2383</v>
      </c>
    </row>
    <row r="56" spans="2:8" ht="52.5" customHeight="1" x14ac:dyDescent="0.2">
      <c r="B56" s="120"/>
      <c r="C56" s="1198" t="s">
        <v>47</v>
      </c>
      <c r="D56" s="1198"/>
      <c r="E56" s="1199"/>
      <c r="F56" s="341">
        <v>331</v>
      </c>
      <c r="G56" s="341">
        <v>431</v>
      </c>
      <c r="H56" s="342">
        <v>481</v>
      </c>
    </row>
    <row r="57" spans="2:8" ht="53.25" customHeight="1" x14ac:dyDescent="0.2">
      <c r="B57" s="120"/>
      <c r="C57" s="1200" t="s">
        <v>48</v>
      </c>
      <c r="D57" s="1200"/>
      <c r="E57" s="1201"/>
      <c r="F57" s="343">
        <v>6139</v>
      </c>
      <c r="G57" s="343">
        <v>6334</v>
      </c>
      <c r="H57" s="344">
        <v>6403</v>
      </c>
    </row>
    <row r="58" spans="2:8" ht="45.75" customHeight="1" x14ac:dyDescent="0.2">
      <c r="B58" s="121"/>
      <c r="C58" s="1188" t="s">
        <v>549</v>
      </c>
      <c r="D58" s="1189"/>
      <c r="E58" s="1190"/>
      <c r="F58" s="345">
        <v>2542</v>
      </c>
      <c r="G58" s="345">
        <v>2581</v>
      </c>
      <c r="H58" s="346">
        <v>2474</v>
      </c>
    </row>
    <row r="59" spans="2:8" ht="45.75" customHeight="1" x14ac:dyDescent="0.2">
      <c r="B59" s="121"/>
      <c r="C59" s="1188" t="s">
        <v>550</v>
      </c>
      <c r="D59" s="1189"/>
      <c r="E59" s="1190"/>
      <c r="F59" s="345">
        <v>1216</v>
      </c>
      <c r="G59" s="345">
        <v>1217</v>
      </c>
      <c r="H59" s="346">
        <v>1218</v>
      </c>
    </row>
    <row r="60" spans="2:8" ht="45.75" customHeight="1" x14ac:dyDescent="0.2">
      <c r="B60" s="121"/>
      <c r="C60" s="1188" t="s">
        <v>551</v>
      </c>
      <c r="D60" s="1189"/>
      <c r="E60" s="1190"/>
      <c r="F60" s="345">
        <v>547</v>
      </c>
      <c r="G60" s="345">
        <v>747</v>
      </c>
      <c r="H60" s="346">
        <v>778</v>
      </c>
    </row>
    <row r="61" spans="2:8" ht="45.75" customHeight="1" x14ac:dyDescent="0.2">
      <c r="B61" s="121"/>
      <c r="C61" s="1188" t="s">
        <v>552</v>
      </c>
      <c r="D61" s="1189"/>
      <c r="E61" s="1190"/>
      <c r="F61" s="345">
        <v>523</v>
      </c>
      <c r="G61" s="345">
        <v>506</v>
      </c>
      <c r="H61" s="346">
        <v>489</v>
      </c>
    </row>
    <row r="62" spans="2:8" ht="45.75" customHeight="1" thickBot="1" x14ac:dyDescent="0.25">
      <c r="B62" s="122"/>
      <c r="C62" s="1191" t="s">
        <v>553</v>
      </c>
      <c r="D62" s="1192"/>
      <c r="E62" s="1193"/>
      <c r="F62" s="347">
        <v>327</v>
      </c>
      <c r="G62" s="347">
        <v>328</v>
      </c>
      <c r="H62" s="348">
        <v>328</v>
      </c>
    </row>
    <row r="63" spans="2:8" ht="52.5" customHeight="1" thickBot="1" x14ac:dyDescent="0.25">
      <c r="B63" s="123"/>
      <c r="C63" s="1194" t="s">
        <v>49</v>
      </c>
      <c r="D63" s="1194"/>
      <c r="E63" s="1195"/>
      <c r="F63" s="349">
        <v>8948</v>
      </c>
      <c r="G63" s="349">
        <v>9089</v>
      </c>
      <c r="H63" s="350">
        <v>9268</v>
      </c>
    </row>
    <row r="64" spans="2:8" ht="13.2" x14ac:dyDescent="0.2"/>
  </sheetData>
  <sheetProtection algorithmName="SHA-512" hashValue="uR6bgG9al8HhHqKDZ/TYDWX4YWVYB+vwvohpLQDa26ftoCHV1oej6yGXGCTNToXlTBW5b/3KotYTsrbirqdmlw==" saltValue="juE2IOjwPzktacBGpMt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72760</v>
      </c>
      <c r="E3" s="142"/>
      <c r="F3" s="143">
        <v>96248</v>
      </c>
      <c r="G3" s="144"/>
      <c r="H3" s="145"/>
    </row>
    <row r="4" spans="1:8" x14ac:dyDescent="0.2">
      <c r="A4" s="146"/>
      <c r="B4" s="147"/>
      <c r="C4" s="148"/>
      <c r="D4" s="149">
        <v>37469</v>
      </c>
      <c r="E4" s="150"/>
      <c r="F4" s="151">
        <v>55768</v>
      </c>
      <c r="G4" s="152"/>
      <c r="H4" s="153"/>
    </row>
    <row r="5" spans="1:8" x14ac:dyDescent="0.2">
      <c r="A5" s="134" t="s">
        <v>521</v>
      </c>
      <c r="B5" s="139"/>
      <c r="C5" s="140"/>
      <c r="D5" s="141">
        <v>67453</v>
      </c>
      <c r="E5" s="142"/>
      <c r="F5" s="143">
        <v>76413</v>
      </c>
      <c r="G5" s="144"/>
      <c r="H5" s="145"/>
    </row>
    <row r="6" spans="1:8" x14ac:dyDescent="0.2">
      <c r="A6" s="146"/>
      <c r="B6" s="147"/>
      <c r="C6" s="148"/>
      <c r="D6" s="149">
        <v>44437</v>
      </c>
      <c r="E6" s="150"/>
      <c r="F6" s="151">
        <v>39658</v>
      </c>
      <c r="G6" s="152"/>
      <c r="H6" s="153"/>
    </row>
    <row r="7" spans="1:8" x14ac:dyDescent="0.2">
      <c r="A7" s="134" t="s">
        <v>522</v>
      </c>
      <c r="B7" s="139"/>
      <c r="C7" s="140"/>
      <c r="D7" s="141">
        <v>52521</v>
      </c>
      <c r="E7" s="142"/>
      <c r="F7" s="143">
        <v>66481</v>
      </c>
      <c r="G7" s="144"/>
      <c r="H7" s="145"/>
    </row>
    <row r="8" spans="1:8" x14ac:dyDescent="0.2">
      <c r="A8" s="146"/>
      <c r="B8" s="147"/>
      <c r="C8" s="148"/>
      <c r="D8" s="149">
        <v>25705</v>
      </c>
      <c r="E8" s="150"/>
      <c r="F8" s="151">
        <v>36120</v>
      </c>
      <c r="G8" s="152"/>
      <c r="H8" s="153"/>
    </row>
    <row r="9" spans="1:8" x14ac:dyDescent="0.2">
      <c r="A9" s="134" t="s">
        <v>523</v>
      </c>
      <c r="B9" s="139"/>
      <c r="C9" s="140"/>
      <c r="D9" s="141">
        <v>53527</v>
      </c>
      <c r="E9" s="142"/>
      <c r="F9" s="143">
        <v>67825</v>
      </c>
      <c r="G9" s="144"/>
      <c r="H9" s="145"/>
    </row>
    <row r="10" spans="1:8" x14ac:dyDescent="0.2">
      <c r="A10" s="146"/>
      <c r="B10" s="147"/>
      <c r="C10" s="148"/>
      <c r="D10" s="149">
        <v>31982</v>
      </c>
      <c r="E10" s="150"/>
      <c r="F10" s="151">
        <v>39417</v>
      </c>
      <c r="G10" s="152"/>
      <c r="H10" s="153"/>
    </row>
    <row r="11" spans="1:8" x14ac:dyDescent="0.2">
      <c r="A11" s="134" t="s">
        <v>524</v>
      </c>
      <c r="B11" s="139"/>
      <c r="C11" s="140"/>
      <c r="D11" s="141">
        <v>107607</v>
      </c>
      <c r="E11" s="142"/>
      <c r="F11" s="143">
        <v>81158</v>
      </c>
      <c r="G11" s="144"/>
      <c r="H11" s="145"/>
    </row>
    <row r="12" spans="1:8" x14ac:dyDescent="0.2">
      <c r="A12" s="146"/>
      <c r="B12" s="147"/>
      <c r="C12" s="154"/>
      <c r="D12" s="149">
        <v>27700</v>
      </c>
      <c r="E12" s="150"/>
      <c r="F12" s="151">
        <v>45320</v>
      </c>
      <c r="G12" s="152"/>
      <c r="H12" s="153"/>
    </row>
    <row r="13" spans="1:8" x14ac:dyDescent="0.2">
      <c r="A13" s="134"/>
      <c r="B13" s="139"/>
      <c r="C13" s="140"/>
      <c r="D13" s="141">
        <v>70774</v>
      </c>
      <c r="E13" s="142"/>
      <c r="F13" s="143">
        <v>77625</v>
      </c>
      <c r="G13" s="155"/>
      <c r="H13" s="145"/>
    </row>
    <row r="14" spans="1:8" x14ac:dyDescent="0.2">
      <c r="A14" s="146"/>
      <c r="B14" s="147"/>
      <c r="C14" s="148"/>
      <c r="D14" s="149">
        <v>33459</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5.27</v>
      </c>
      <c r="C19" s="156">
        <f>ROUND(VALUE(SUBSTITUTE(実質収支比率等に係る経年分析!G$48,"▲","-")),2)</f>
        <v>7.89</v>
      </c>
      <c r="D19" s="156">
        <f>ROUND(VALUE(SUBSTITUTE(実質収支比率等に係る経年分析!H$48,"▲","-")),2)</f>
        <v>7.74</v>
      </c>
      <c r="E19" s="156">
        <f>ROUND(VALUE(SUBSTITUTE(実質収支比率等に係る経年分析!I$48,"▲","-")),2)</f>
        <v>9.59</v>
      </c>
      <c r="F19" s="156">
        <f>ROUND(VALUE(SUBSTITUTE(実質収支比率等に係る経年分析!J$48,"▲","-")),2)</f>
        <v>7.65</v>
      </c>
    </row>
    <row r="20" spans="1:11" x14ac:dyDescent="0.2">
      <c r="A20" s="156" t="s">
        <v>53</v>
      </c>
      <c r="B20" s="156">
        <f>ROUND(VALUE(SUBSTITUTE(実質収支比率等に係る経年分析!F$47,"▲","-")),2)</f>
        <v>38.01</v>
      </c>
      <c r="C20" s="156">
        <f>ROUND(VALUE(SUBSTITUTE(実質収支比率等に係る経年分析!G$47,"▲","-")),2)</f>
        <v>38.82</v>
      </c>
      <c r="D20" s="156">
        <f>ROUND(VALUE(SUBSTITUTE(実質収支比率等に係る経年分析!H$47,"▲","-")),2)</f>
        <v>40.82</v>
      </c>
      <c r="E20" s="156">
        <f>ROUND(VALUE(SUBSTITUTE(実質収支比率等に係る経年分析!I$47,"▲","-")),2)</f>
        <v>38.17</v>
      </c>
      <c r="F20" s="156">
        <f>ROUND(VALUE(SUBSTITUTE(実質収支比率等に係る経年分析!J$47,"▲","-")),2)</f>
        <v>38.1</v>
      </c>
    </row>
    <row r="21" spans="1:11" x14ac:dyDescent="0.2">
      <c r="A21" s="156" t="s">
        <v>54</v>
      </c>
      <c r="B21" s="156">
        <f>IF(ISNUMBER(VALUE(SUBSTITUTE(実質収支比率等に係る経年分析!F$49,"▲","-"))),ROUND(VALUE(SUBSTITUTE(実質収支比率等に係る経年分析!F$49,"▲","-")),2),NA())</f>
        <v>0.94</v>
      </c>
      <c r="C21" s="156">
        <f>IF(ISNUMBER(VALUE(SUBSTITUTE(実質収支比率等に係る経年分析!G$49,"▲","-"))),ROUND(VALUE(SUBSTITUTE(実質収支比率等に係る経年分析!G$49,"▲","-")),2),NA())</f>
        <v>5.43</v>
      </c>
      <c r="D21" s="156">
        <f>IF(ISNUMBER(VALUE(SUBSTITUTE(実質収支比率等に係る経年分析!H$49,"▲","-"))),ROUND(VALUE(SUBSTITUTE(実質収支比率等に係る経年分析!H$49,"▲","-")),2),NA())</f>
        <v>5.09</v>
      </c>
      <c r="E21" s="156">
        <f>IF(ISNUMBER(VALUE(SUBSTITUTE(実質収支比率等に係る経年分析!I$49,"▲","-"))),ROUND(VALUE(SUBSTITUTE(実質収支比率等に係る経年分析!I$49,"▲","-")),2),NA())</f>
        <v>-0.69</v>
      </c>
      <c r="F21" s="156">
        <f>IF(ISNUMBER(VALUE(SUBSTITUTE(実質収支比率等に係る経年分析!J$49,"▲","-"))),ROUND(VALUE(SUBSTITUTE(実質収支比率等に係る経年分析!J$49,"▲","-")),2),NA())</f>
        <v>-0.73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有田町後期高齢者医療特別会計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有田町農業集落排水事業会計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0.34</v>
      </c>
    </row>
    <row r="31" spans="1:11" x14ac:dyDescent="0.2">
      <c r="A31" s="157" t="str">
        <f>IF(連結実質赤字比率に係る赤字・黒字の構成分析!C$39="",NA(),連結実質赤字比率に係る赤字・黒字の構成分析!C$39)</f>
        <v>有田町介護保険特別会計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1.63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1.74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1.75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0.85</v>
      </c>
    </row>
    <row r="32" spans="1:11" x14ac:dyDescent="0.2">
      <c r="A32" s="157" t="str">
        <f>IF(連結実質赤字比率に係る赤字・黒字の構成分析!C$38="",NA(),連結実質赤字比率に係る赤字・黒字の構成分析!C$38)</f>
        <v>有田町国民健康保険特別会計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2">
      <c r="A33" s="157" t="str">
        <f>IF(連結実質赤字比率に係る赤字・黒字の構成分析!C$37="",NA(),連結実質赤字比率に係る赤字・黒字の構成分析!C$37)</f>
        <v>有田町公共下水道事業会計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3.45</v>
      </c>
    </row>
    <row r="34" spans="1:16" x14ac:dyDescent="0.2">
      <c r="A34" s="157" t="str">
        <f>IF(連結実質赤字比率に係る赤字・黒字の構成分析!C$36="",NA(),連結実質赤字比率に係る赤字・黒字の構成分析!C$36)</f>
        <v>有田町浄化槽整備推進事業会計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4.0199999999999996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7.64</v>
      </c>
    </row>
    <row r="36" spans="1:16" x14ac:dyDescent="0.2">
      <c r="A36" s="157" t="str">
        <f>IF(連結実質赤字比率に係る赤字・黒字の構成分析!C$34="",NA(),連結実質赤字比率に係る赤字・黒字の構成分析!C$34)</f>
        <v>有田町水道事業会計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959</v>
      </c>
      <c r="E42" s="158"/>
      <c r="F42" s="158"/>
      <c r="G42" s="158">
        <f>'実質公債費比率（分子）の構造'!L$52</f>
        <v>953</v>
      </c>
      <c r="H42" s="158"/>
      <c r="I42" s="158"/>
      <c r="J42" s="158">
        <f>'実質公債費比率（分子）の構造'!M$52</f>
        <v>974</v>
      </c>
      <c r="K42" s="158"/>
      <c r="L42" s="158"/>
      <c r="M42" s="158">
        <f>'実質公債費比率（分子）の構造'!N$52</f>
        <v>1001</v>
      </c>
      <c r="N42" s="158"/>
      <c r="O42" s="158"/>
      <c r="P42" s="158">
        <f>'実質公債費比率（分子）の構造'!O$52</f>
        <v>1012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1</v>
      </c>
      <c r="I44" s="158"/>
      <c r="J44" s="158"/>
      <c r="K44" s="158">
        <f>'実質公債費比率（分子）の構造'!N$50</f>
        <v>2</v>
      </c>
      <c r="L44" s="158"/>
      <c r="M44" s="158"/>
      <c r="N44" s="158">
        <f>'実質公債費比率（分子）の構造'!O$50</f>
        <v>2</v>
      </c>
      <c r="O44" s="158"/>
      <c r="P44" s="158"/>
    </row>
    <row r="45" spans="1:16" x14ac:dyDescent="0.2">
      <c r="A45" s="158" t="s">
        <v>63</v>
      </c>
      <c r="B45" s="158">
        <f>'実質公債費比率（分子）の構造'!K$49</f>
        <v>163</v>
      </c>
      <c r="C45" s="158"/>
      <c r="D45" s="158"/>
      <c r="E45" s="158">
        <f>'実質公債費比率（分子）の構造'!L$49</f>
        <v>156</v>
      </c>
      <c r="F45" s="158"/>
      <c r="G45" s="158"/>
      <c r="H45" s="158">
        <f>'実質公債費比率（分子）の構造'!M$49</f>
        <v>150</v>
      </c>
      <c r="I45" s="158"/>
      <c r="J45" s="158"/>
      <c r="K45" s="158">
        <f>'実質公債費比率（分子）の構造'!N$49</f>
        <v>174</v>
      </c>
      <c r="L45" s="158"/>
      <c r="M45" s="158"/>
      <c r="N45" s="158">
        <f>'実質公債費比率（分子）の構造'!O$49</f>
        <v>173</v>
      </c>
      <c r="O45" s="158"/>
      <c r="P45" s="158"/>
    </row>
    <row r="46" spans="1:16" x14ac:dyDescent="0.2">
      <c r="A46" s="158" t="s">
        <v>64</v>
      </c>
      <c r="B46" s="158">
        <f>'実質公債費比率（分子）の構造'!K$48</f>
        <v>342</v>
      </c>
      <c r="C46" s="158"/>
      <c r="D46" s="158"/>
      <c r="E46" s="158">
        <f>'実質公債費比率（分子）の構造'!L$48</f>
        <v>349</v>
      </c>
      <c r="F46" s="158"/>
      <c r="G46" s="158"/>
      <c r="H46" s="158">
        <f>'実質公債費比率（分子）の構造'!M$48</f>
        <v>351</v>
      </c>
      <c r="I46" s="158"/>
      <c r="J46" s="158"/>
      <c r="K46" s="158">
        <f>'実質公債費比率（分子）の構造'!N$48</f>
        <v>352</v>
      </c>
      <c r="L46" s="158"/>
      <c r="M46" s="158"/>
      <c r="N46" s="158">
        <f>'実質公債費比率（分子）の構造'!O$48</f>
        <v>360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867</v>
      </c>
      <c r="C49" s="158"/>
      <c r="D49" s="158"/>
      <c r="E49" s="158">
        <f>'実質公債費比率（分子）の構造'!L$45</f>
        <v>869</v>
      </c>
      <c r="F49" s="158"/>
      <c r="G49" s="158"/>
      <c r="H49" s="158">
        <f>'実質公債費比率（分子）の構造'!M$45</f>
        <v>922</v>
      </c>
      <c r="I49" s="158"/>
      <c r="J49" s="158"/>
      <c r="K49" s="158">
        <f>'実質公債費比率（分子）の構造'!N$45</f>
        <v>925</v>
      </c>
      <c r="L49" s="158"/>
      <c r="M49" s="158"/>
      <c r="N49" s="158">
        <f>'実質公債費比率（分子）の構造'!O$45</f>
        <v>959</v>
      </c>
      <c r="O49" s="158"/>
      <c r="P49" s="158"/>
    </row>
    <row r="50" spans="1:16" x14ac:dyDescent="0.2">
      <c r="A50" s="158" t="s">
        <v>67</v>
      </c>
      <c r="B50" s="158" t="e">
        <f>NA()</f>
        <v>#N/A</v>
      </c>
      <c r="C50" s="158">
        <f>IF(ISNUMBER('実質公債費比率（分子）の構造'!K$53),'実質公債費比率（分子）の構造'!K$53,NA())</f>
        <v>413</v>
      </c>
      <c r="D50" s="158" t="e">
        <f>NA()</f>
        <v>#N/A</v>
      </c>
      <c r="E50" s="158" t="e">
        <f>NA()</f>
        <v>#N/A</v>
      </c>
      <c r="F50" s="158">
        <f>IF(ISNUMBER('実質公債費比率（分子）の構造'!L$53),'実質公債費比率（分子）の構造'!L$53,NA())</f>
        <v>421</v>
      </c>
      <c r="G50" s="158" t="e">
        <f>NA()</f>
        <v>#N/A</v>
      </c>
      <c r="H50" s="158" t="e">
        <f>NA()</f>
        <v>#N/A</v>
      </c>
      <c r="I50" s="158">
        <f>IF(ISNUMBER('実質公債費比率（分子）の構造'!M$53),'実質公債費比率（分子）の構造'!M$53,NA())</f>
        <v>450</v>
      </c>
      <c r="J50" s="158" t="e">
        <f>NA()</f>
        <v>#N/A</v>
      </c>
      <c r="K50" s="158" t="e">
        <f>NA()</f>
        <v>#N/A</v>
      </c>
      <c r="L50" s="158">
        <f>IF(ISNUMBER('実質公債費比率（分子）の構造'!N$53),'実質公債費比率（分子）の構造'!N$53,NA())</f>
        <v>452</v>
      </c>
      <c r="M50" s="158" t="e">
        <f>NA()</f>
        <v>#N/A</v>
      </c>
      <c r="N50" s="158" t="e">
        <f>NA()</f>
        <v>#N/A</v>
      </c>
      <c r="O50" s="158">
        <f>IF(ISNUMBER('実質公債費比率（分子）の構造'!O$53),'実質公債費比率（分子）の構造'!O$53,NA())</f>
        <v>482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11762</v>
      </c>
      <c r="E56" s="157"/>
      <c r="F56" s="157"/>
      <c r="G56" s="157">
        <f>'将来負担比率（分子）の構造'!J$52</f>
        <v>11616</v>
      </c>
      <c r="H56" s="157"/>
      <c r="I56" s="157"/>
      <c r="J56" s="157">
        <f>'将来負担比率（分子）の構造'!K$52</f>
        <v>11091</v>
      </c>
      <c r="K56" s="157"/>
      <c r="L56" s="157"/>
      <c r="M56" s="157">
        <f>'将来負担比率（分子）の構造'!L$52</f>
        <v>10663</v>
      </c>
      <c r="N56" s="157"/>
      <c r="O56" s="157"/>
      <c r="P56" s="157">
        <f>'将来負担比率（分子）の構造'!M$52</f>
        <v>10386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7453</v>
      </c>
      <c r="E58" s="157"/>
      <c r="F58" s="157"/>
      <c r="G58" s="157">
        <f>'将来負担比率（分子）の構造'!J$50</f>
        <v>8216</v>
      </c>
      <c r="H58" s="157"/>
      <c r="I58" s="157"/>
      <c r="J58" s="157">
        <f>'将来負担比率（分子）の構造'!K$50</f>
        <v>8905</v>
      </c>
      <c r="K58" s="157"/>
      <c r="L58" s="157"/>
      <c r="M58" s="157">
        <f>'将来負担比率（分子）の構造'!L$50</f>
        <v>9068</v>
      </c>
      <c r="N58" s="157"/>
      <c r="O58" s="157"/>
      <c r="P58" s="157">
        <f>'将来負担比率（分子）の構造'!M$50</f>
        <v>9259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1026</v>
      </c>
      <c r="C62" s="157"/>
      <c r="D62" s="157"/>
      <c r="E62" s="157">
        <f>'将来負担比率（分子）の構造'!J$45</f>
        <v>752</v>
      </c>
      <c r="F62" s="157"/>
      <c r="G62" s="157"/>
      <c r="H62" s="157">
        <f>'将来負担比率（分子）の構造'!K$45</f>
        <v>824</v>
      </c>
      <c r="I62" s="157"/>
      <c r="J62" s="157"/>
      <c r="K62" s="157">
        <f>'将来負担比率（分子）の構造'!L$45</f>
        <v>809</v>
      </c>
      <c r="L62" s="157"/>
      <c r="M62" s="157"/>
      <c r="N62" s="157">
        <f>'将来負担比率（分子）の構造'!M$45</f>
        <v>755</v>
      </c>
      <c r="O62" s="157"/>
      <c r="P62" s="157"/>
    </row>
    <row r="63" spans="1:16" x14ac:dyDescent="0.2">
      <c r="A63" s="157" t="s">
        <v>34</v>
      </c>
      <c r="B63" s="157">
        <f>'将来負担比率（分子）の構造'!I$44</f>
        <v>1146</v>
      </c>
      <c r="C63" s="157"/>
      <c r="D63" s="157"/>
      <c r="E63" s="157">
        <f>'将来負担比率（分子）の構造'!J$44</f>
        <v>1071</v>
      </c>
      <c r="F63" s="157"/>
      <c r="G63" s="157"/>
      <c r="H63" s="157">
        <f>'将来負担比率（分子）の構造'!K$44</f>
        <v>975</v>
      </c>
      <c r="I63" s="157"/>
      <c r="J63" s="157"/>
      <c r="K63" s="157">
        <f>'将来負担比率（分子）の構造'!L$44</f>
        <v>910</v>
      </c>
      <c r="L63" s="157"/>
      <c r="M63" s="157"/>
      <c r="N63" s="157">
        <f>'将来負担比率（分子）の構造'!M$44</f>
        <v>847</v>
      </c>
      <c r="O63" s="157"/>
      <c r="P63" s="157"/>
    </row>
    <row r="64" spans="1:16" x14ac:dyDescent="0.2">
      <c r="A64" s="157" t="s">
        <v>33</v>
      </c>
      <c r="B64" s="157">
        <f>'将来負担比率（分子）の構造'!I$43</f>
        <v>5503</v>
      </c>
      <c r="C64" s="157"/>
      <c r="D64" s="157"/>
      <c r="E64" s="157">
        <f>'将来負担比率（分子）の構造'!J$43</f>
        <v>5526</v>
      </c>
      <c r="F64" s="157"/>
      <c r="G64" s="157"/>
      <c r="H64" s="157">
        <f>'将来負担比率（分子）の構造'!K$43</f>
        <v>5488</v>
      </c>
      <c r="I64" s="157"/>
      <c r="J64" s="157"/>
      <c r="K64" s="157">
        <f>'将来負担比率（分子）の構造'!L$43</f>
        <v>5426</v>
      </c>
      <c r="L64" s="157"/>
      <c r="M64" s="157"/>
      <c r="N64" s="157">
        <f>'将来負担比率（分子）の構造'!M$43</f>
        <v>5170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11225</v>
      </c>
      <c r="C66" s="157"/>
      <c r="D66" s="157"/>
      <c r="E66" s="157">
        <f>'将来負担比率（分子）の構造'!J$41</f>
        <v>11256</v>
      </c>
      <c r="F66" s="157"/>
      <c r="G66" s="157"/>
      <c r="H66" s="157">
        <f>'将来負担比率（分子）の構造'!K$41</f>
        <v>10579</v>
      </c>
      <c r="I66" s="157"/>
      <c r="J66" s="157"/>
      <c r="K66" s="157">
        <f>'将来負担比率（分子）の構造'!L$41</f>
        <v>10203</v>
      </c>
      <c r="L66" s="157"/>
      <c r="M66" s="157"/>
      <c r="N66" s="157">
        <f>'将来負担比率（分子）の構造'!M$41</f>
        <v>10254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2479</v>
      </c>
      <c r="C72" s="161">
        <f>基金残高に係る経年分析!G55</f>
        <v>2324</v>
      </c>
      <c r="D72" s="161">
        <f>基金残高に係る経年分析!H55</f>
        <v>2383</v>
      </c>
    </row>
    <row r="73" spans="1:16" x14ac:dyDescent="0.2">
      <c r="A73" s="160" t="s">
        <v>74</v>
      </c>
      <c r="B73" s="161">
        <f>基金残高に係る経年分析!F56</f>
        <v>331</v>
      </c>
      <c r="C73" s="161">
        <f>基金残高に係る経年分析!G56</f>
        <v>431</v>
      </c>
      <c r="D73" s="161">
        <f>基金残高に係る経年分析!H56</f>
        <v>481</v>
      </c>
    </row>
    <row r="74" spans="1:16" x14ac:dyDescent="0.2">
      <c r="A74" s="160" t="s">
        <v>75</v>
      </c>
      <c r="B74" s="161">
        <f>基金残高に係る経年分析!F57</f>
        <v>6139</v>
      </c>
      <c r="C74" s="161">
        <f>基金残高に係る経年分析!G57</f>
        <v>6334</v>
      </c>
      <c r="D74" s="161">
        <f>基金残高に係る経年分析!H57</f>
        <v>6403</v>
      </c>
    </row>
  </sheetData>
  <sheetProtection algorithmName="SHA-512" hashValue="8yAJghxevbYklwIgFJ4U83ayYxC/D3VEAwfaviT/lgK1vK/pPWtcRcVt2k08nqFbpzw5ZoDMre6bMztTcELzmg==" saltValue="4qLioQe41UQxKUNffQDM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1796730</v>
      </c>
      <c r="S5" s="664"/>
      <c r="T5" s="664"/>
      <c r="U5" s="664"/>
      <c r="V5" s="664"/>
      <c r="W5" s="664"/>
      <c r="X5" s="664"/>
      <c r="Y5" s="689"/>
      <c r="Z5" s="702">
        <v>12</v>
      </c>
      <c r="AA5" s="702"/>
      <c r="AB5" s="702"/>
      <c r="AC5" s="702"/>
      <c r="AD5" s="703">
        <v>1796730</v>
      </c>
      <c r="AE5" s="703"/>
      <c r="AF5" s="703"/>
      <c r="AG5" s="703"/>
      <c r="AH5" s="703"/>
      <c r="AI5" s="703"/>
      <c r="AJ5" s="703"/>
      <c r="AK5" s="703"/>
      <c r="AL5" s="690">
        <v>28.5</v>
      </c>
      <c r="AM5" s="672"/>
      <c r="AN5" s="672"/>
      <c r="AO5" s="691"/>
      <c r="AP5" s="666" t="s">
        <v>217</v>
      </c>
      <c r="AQ5" s="667"/>
      <c r="AR5" s="667"/>
      <c r="AS5" s="667"/>
      <c r="AT5" s="667"/>
      <c r="AU5" s="667"/>
      <c r="AV5" s="667"/>
      <c r="AW5" s="667"/>
      <c r="AX5" s="667"/>
      <c r="AY5" s="667"/>
      <c r="AZ5" s="667"/>
      <c r="BA5" s="667"/>
      <c r="BB5" s="667"/>
      <c r="BC5" s="667"/>
      <c r="BD5" s="667"/>
      <c r="BE5" s="667"/>
      <c r="BF5" s="668"/>
      <c r="BG5" s="608">
        <v>1796502</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100216</v>
      </c>
      <c r="S6" s="609"/>
      <c r="T6" s="609"/>
      <c r="U6" s="609"/>
      <c r="V6" s="609"/>
      <c r="W6" s="609"/>
      <c r="X6" s="609"/>
      <c r="Y6" s="610"/>
      <c r="Z6" s="646">
        <v>0.7</v>
      </c>
      <c r="AA6" s="646"/>
      <c r="AB6" s="646"/>
      <c r="AC6" s="646"/>
      <c r="AD6" s="647">
        <v>100216</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1796502</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111216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111216</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707</v>
      </c>
      <c r="S7" s="609"/>
      <c r="T7" s="609"/>
      <c r="U7" s="609"/>
      <c r="V7" s="609"/>
      <c r="W7" s="609"/>
      <c r="X7" s="609"/>
      <c r="Y7" s="610"/>
      <c r="Z7" s="646">
        <v>0</v>
      </c>
      <c r="AA7" s="646"/>
      <c r="AB7" s="646"/>
      <c r="AC7" s="646"/>
      <c r="AD7" s="647">
        <v>707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738262</v>
      </c>
      <c r="BH7" s="609"/>
      <c r="BI7" s="609"/>
      <c r="BJ7" s="609"/>
      <c r="BK7" s="609"/>
      <c r="BL7" s="609"/>
      <c r="BM7" s="609"/>
      <c r="BN7" s="610"/>
      <c r="BO7" s="646">
        <v>41.1</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3752213</v>
      </c>
      <c r="CS7" s="609"/>
      <c r="CT7" s="609"/>
      <c r="CU7" s="609"/>
      <c r="CV7" s="609"/>
      <c r="CW7" s="609"/>
      <c r="CX7" s="609"/>
      <c r="CY7" s="610"/>
      <c r="CZ7" s="646">
        <v>25.9</v>
      </c>
      <c r="DA7" s="646"/>
      <c r="DB7" s="646"/>
      <c r="DC7" s="646"/>
      <c r="DD7" s="614">
        <v>118423</v>
      </c>
      <c r="DE7" s="609"/>
      <c r="DF7" s="609"/>
      <c r="DG7" s="609"/>
      <c r="DH7" s="609"/>
      <c r="DI7" s="609"/>
      <c r="DJ7" s="609"/>
      <c r="DK7" s="609"/>
      <c r="DL7" s="609"/>
      <c r="DM7" s="609"/>
      <c r="DN7" s="609"/>
      <c r="DO7" s="609"/>
      <c r="DP7" s="610"/>
      <c r="DQ7" s="614">
        <v>1117623</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10880</v>
      </c>
      <c r="S8" s="609"/>
      <c r="T8" s="609"/>
      <c r="U8" s="609"/>
      <c r="V8" s="609"/>
      <c r="W8" s="609"/>
      <c r="X8" s="609"/>
      <c r="Y8" s="610"/>
      <c r="Z8" s="646">
        <v>0.1</v>
      </c>
      <c r="AA8" s="646"/>
      <c r="AB8" s="646"/>
      <c r="AC8" s="646"/>
      <c r="AD8" s="647">
        <v>10880</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28958</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3988791</v>
      </c>
      <c r="CS8" s="609"/>
      <c r="CT8" s="609"/>
      <c r="CU8" s="609"/>
      <c r="CV8" s="609"/>
      <c r="CW8" s="609"/>
      <c r="CX8" s="609"/>
      <c r="CY8" s="610"/>
      <c r="CZ8" s="646">
        <v>27.5</v>
      </c>
      <c r="DA8" s="646"/>
      <c r="DB8" s="646"/>
      <c r="DC8" s="646"/>
      <c r="DD8" s="614">
        <v>4255</v>
      </c>
      <c r="DE8" s="609"/>
      <c r="DF8" s="609"/>
      <c r="DG8" s="609"/>
      <c r="DH8" s="609"/>
      <c r="DI8" s="609"/>
      <c r="DJ8" s="609"/>
      <c r="DK8" s="609"/>
      <c r="DL8" s="609"/>
      <c r="DM8" s="609"/>
      <c r="DN8" s="609"/>
      <c r="DO8" s="609"/>
      <c r="DP8" s="610"/>
      <c r="DQ8" s="614">
        <v>2119504</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13435</v>
      </c>
      <c r="S9" s="609"/>
      <c r="T9" s="609"/>
      <c r="U9" s="609"/>
      <c r="V9" s="609"/>
      <c r="W9" s="609"/>
      <c r="X9" s="609"/>
      <c r="Y9" s="610"/>
      <c r="Z9" s="646">
        <v>0.1</v>
      </c>
      <c r="AA9" s="646"/>
      <c r="AB9" s="646"/>
      <c r="AC9" s="646"/>
      <c r="AD9" s="647">
        <v>13435</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626404</v>
      </c>
      <c r="BH9" s="609"/>
      <c r="BI9" s="609"/>
      <c r="BJ9" s="609"/>
      <c r="BK9" s="609"/>
      <c r="BL9" s="609"/>
      <c r="BM9" s="609"/>
      <c r="BN9" s="610"/>
      <c r="BO9" s="646">
        <v>34.9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2077742</v>
      </c>
      <c r="CS9" s="609"/>
      <c r="CT9" s="609"/>
      <c r="CU9" s="609"/>
      <c r="CV9" s="609"/>
      <c r="CW9" s="609"/>
      <c r="CX9" s="609"/>
      <c r="CY9" s="610"/>
      <c r="CZ9" s="646">
        <v>14.3</v>
      </c>
      <c r="DA9" s="646"/>
      <c r="DB9" s="646"/>
      <c r="DC9" s="646"/>
      <c r="DD9" s="614">
        <v>956994</v>
      </c>
      <c r="DE9" s="609"/>
      <c r="DF9" s="609"/>
      <c r="DG9" s="609"/>
      <c r="DH9" s="609"/>
      <c r="DI9" s="609"/>
      <c r="DJ9" s="609"/>
      <c r="DK9" s="609"/>
      <c r="DL9" s="609"/>
      <c r="DM9" s="609"/>
      <c r="DN9" s="609"/>
      <c r="DO9" s="609"/>
      <c r="DP9" s="610"/>
      <c r="DQ9" s="614">
        <v>983501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51159</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12318</v>
      </c>
      <c r="CS10" s="609"/>
      <c r="CT10" s="609"/>
      <c r="CU10" s="609"/>
      <c r="CV10" s="609"/>
      <c r="CW10" s="609"/>
      <c r="CX10" s="609"/>
      <c r="CY10" s="610"/>
      <c r="CZ10" s="646">
        <v>0.1</v>
      </c>
      <c r="DA10" s="646"/>
      <c r="DB10" s="646"/>
      <c r="DC10" s="646"/>
      <c r="DD10" s="614">
        <v>568</v>
      </c>
      <c r="DE10" s="609"/>
      <c r="DF10" s="609"/>
      <c r="DG10" s="609"/>
      <c r="DH10" s="609"/>
      <c r="DI10" s="609"/>
      <c r="DJ10" s="609"/>
      <c r="DK10" s="609"/>
      <c r="DL10" s="609"/>
      <c r="DM10" s="609"/>
      <c r="DN10" s="609"/>
      <c r="DO10" s="609"/>
      <c r="DP10" s="610"/>
      <c r="DQ10" s="614">
        <v>6559</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498211</v>
      </c>
      <c r="S11" s="609"/>
      <c r="T11" s="609"/>
      <c r="U11" s="609"/>
      <c r="V11" s="609"/>
      <c r="W11" s="609"/>
      <c r="X11" s="609"/>
      <c r="Y11" s="610"/>
      <c r="Z11" s="611">
        <v>3.3</v>
      </c>
      <c r="AA11" s="612"/>
      <c r="AB11" s="612"/>
      <c r="AC11" s="613"/>
      <c r="AD11" s="614">
        <v>498211</v>
      </c>
      <c r="AE11" s="609"/>
      <c r="AF11" s="609"/>
      <c r="AG11" s="609"/>
      <c r="AH11" s="609"/>
      <c r="AI11" s="609"/>
      <c r="AJ11" s="609"/>
      <c r="AK11" s="610"/>
      <c r="AL11" s="611">
        <v>7.9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31741</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463774</v>
      </c>
      <c r="CS11" s="609"/>
      <c r="CT11" s="609"/>
      <c r="CU11" s="609"/>
      <c r="CV11" s="609"/>
      <c r="CW11" s="609"/>
      <c r="CX11" s="609"/>
      <c r="CY11" s="610"/>
      <c r="CZ11" s="646">
        <v>3.2</v>
      </c>
      <c r="DA11" s="646"/>
      <c r="DB11" s="646"/>
      <c r="DC11" s="646"/>
      <c r="DD11" s="614">
        <v>119486</v>
      </c>
      <c r="DE11" s="609"/>
      <c r="DF11" s="609"/>
      <c r="DG11" s="609"/>
      <c r="DH11" s="609"/>
      <c r="DI11" s="609"/>
      <c r="DJ11" s="609"/>
      <c r="DK11" s="609"/>
      <c r="DL11" s="609"/>
      <c r="DM11" s="609"/>
      <c r="DN11" s="609"/>
      <c r="DO11" s="609"/>
      <c r="DP11" s="610"/>
      <c r="DQ11" s="614">
        <v>217771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830382</v>
      </c>
      <c r="BH12" s="609"/>
      <c r="BI12" s="609"/>
      <c r="BJ12" s="609"/>
      <c r="BK12" s="609"/>
      <c r="BL12" s="609"/>
      <c r="BM12" s="609"/>
      <c r="BN12" s="610"/>
      <c r="BO12" s="646">
        <v>46.2</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312541</v>
      </c>
      <c r="CS12" s="609"/>
      <c r="CT12" s="609"/>
      <c r="CU12" s="609"/>
      <c r="CV12" s="609"/>
      <c r="CW12" s="609"/>
      <c r="CX12" s="609"/>
      <c r="CY12" s="610"/>
      <c r="CZ12" s="646">
        <v>2.2000000000000002</v>
      </c>
      <c r="DA12" s="646"/>
      <c r="DB12" s="646"/>
      <c r="DC12" s="646"/>
      <c r="DD12" s="614">
        <v>17200</v>
      </c>
      <c r="DE12" s="609"/>
      <c r="DF12" s="609"/>
      <c r="DG12" s="609"/>
      <c r="DH12" s="609"/>
      <c r="DI12" s="609"/>
      <c r="DJ12" s="609"/>
      <c r="DK12" s="609"/>
      <c r="DL12" s="609"/>
      <c r="DM12" s="609"/>
      <c r="DN12" s="609"/>
      <c r="DO12" s="609"/>
      <c r="DP12" s="610"/>
      <c r="DQ12" s="614">
        <v>135675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821522</v>
      </c>
      <c r="BH13" s="609"/>
      <c r="BI13" s="609"/>
      <c r="BJ13" s="609"/>
      <c r="BK13" s="609"/>
      <c r="BL13" s="609"/>
      <c r="BM13" s="609"/>
      <c r="BN13" s="610"/>
      <c r="BO13" s="646">
        <v>45.7</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1100535</v>
      </c>
      <c r="CS13" s="609"/>
      <c r="CT13" s="609"/>
      <c r="CU13" s="609"/>
      <c r="CV13" s="609"/>
      <c r="CW13" s="609"/>
      <c r="CX13" s="609"/>
      <c r="CY13" s="610"/>
      <c r="CZ13" s="646">
        <v>7.6</v>
      </c>
      <c r="DA13" s="646"/>
      <c r="DB13" s="646"/>
      <c r="DC13" s="646"/>
      <c r="DD13" s="614">
        <v>658936</v>
      </c>
      <c r="DE13" s="609"/>
      <c r="DF13" s="609"/>
      <c r="DG13" s="609"/>
      <c r="DH13" s="609"/>
      <c r="DI13" s="609"/>
      <c r="DJ13" s="609"/>
      <c r="DK13" s="609"/>
      <c r="DL13" s="609"/>
      <c r="DM13" s="609"/>
      <c r="DN13" s="609"/>
      <c r="DO13" s="609"/>
      <c r="DP13" s="610"/>
      <c r="DQ13" s="614">
        <v>456084</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82223</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517601</v>
      </c>
      <c r="CS14" s="609"/>
      <c r="CT14" s="609"/>
      <c r="CU14" s="609"/>
      <c r="CV14" s="609"/>
      <c r="CW14" s="609"/>
      <c r="CX14" s="609"/>
      <c r="CY14" s="610"/>
      <c r="CZ14" s="646">
        <v>3.6</v>
      </c>
      <c r="DA14" s="646"/>
      <c r="DB14" s="646"/>
      <c r="DC14" s="646"/>
      <c r="DD14" s="614">
        <v>2816</v>
      </c>
      <c r="DE14" s="609"/>
      <c r="DF14" s="609"/>
      <c r="DG14" s="609"/>
      <c r="DH14" s="609"/>
      <c r="DI14" s="609"/>
      <c r="DJ14" s="609"/>
      <c r="DK14" s="609"/>
      <c r="DL14" s="609"/>
      <c r="DM14" s="609"/>
      <c r="DN14" s="609"/>
      <c r="DO14" s="609"/>
      <c r="DP14" s="610"/>
      <c r="DQ14" s="614">
        <v>502932</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9378</v>
      </c>
      <c r="S15" s="609"/>
      <c r="T15" s="609"/>
      <c r="U15" s="609"/>
      <c r="V15" s="609"/>
      <c r="W15" s="609"/>
      <c r="X15" s="609"/>
      <c r="Y15" s="610"/>
      <c r="Z15" s="646">
        <v>0.1</v>
      </c>
      <c r="AA15" s="646"/>
      <c r="AB15" s="646"/>
      <c r="AC15" s="646"/>
      <c r="AD15" s="647">
        <v>9378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145635</v>
      </c>
      <c r="BH15" s="609"/>
      <c r="BI15" s="609"/>
      <c r="BJ15" s="609"/>
      <c r="BK15" s="609"/>
      <c r="BL15" s="609"/>
      <c r="BM15" s="609"/>
      <c r="BN15" s="610"/>
      <c r="BO15" s="646">
        <v>8.1</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1103255</v>
      </c>
      <c r="CS15" s="609"/>
      <c r="CT15" s="609"/>
      <c r="CU15" s="609"/>
      <c r="CV15" s="609"/>
      <c r="CW15" s="609"/>
      <c r="CX15" s="609"/>
      <c r="CY15" s="610"/>
      <c r="CZ15" s="646">
        <v>7.6</v>
      </c>
      <c r="DA15" s="646"/>
      <c r="DB15" s="646"/>
      <c r="DC15" s="646"/>
      <c r="DD15" s="614">
        <v>116240</v>
      </c>
      <c r="DE15" s="609"/>
      <c r="DF15" s="609"/>
      <c r="DG15" s="609"/>
      <c r="DH15" s="609"/>
      <c r="DI15" s="609"/>
      <c r="DJ15" s="609"/>
      <c r="DK15" s="609"/>
      <c r="DL15" s="609"/>
      <c r="DM15" s="609"/>
      <c r="DN15" s="609"/>
      <c r="DO15" s="609"/>
      <c r="DP15" s="610"/>
      <c r="DQ15" s="614">
        <v>759068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43135</v>
      </c>
      <c r="S16" s="609"/>
      <c r="T16" s="609"/>
      <c r="U16" s="609"/>
      <c r="V16" s="609"/>
      <c r="W16" s="609"/>
      <c r="X16" s="609"/>
      <c r="Y16" s="610"/>
      <c r="Z16" s="646">
        <v>0.3</v>
      </c>
      <c r="AA16" s="646"/>
      <c r="AB16" s="646"/>
      <c r="AC16" s="646"/>
      <c r="AD16" s="647">
        <v>43135</v>
      </c>
      <c r="AE16" s="647"/>
      <c r="AF16" s="647"/>
      <c r="AG16" s="647"/>
      <c r="AH16" s="647"/>
      <c r="AI16" s="647"/>
      <c r="AJ16" s="647"/>
      <c r="AK16" s="647"/>
      <c r="AL16" s="611">
        <v>0.7</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80104</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v>28344</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93331</v>
      </c>
      <c r="S17" s="609"/>
      <c r="T17" s="609"/>
      <c r="U17" s="609"/>
      <c r="V17" s="609"/>
      <c r="W17" s="609"/>
      <c r="X17" s="609"/>
      <c r="Y17" s="610"/>
      <c r="Z17" s="646">
        <v>0.6</v>
      </c>
      <c r="AA17" s="646"/>
      <c r="AB17" s="646"/>
      <c r="AC17" s="646"/>
      <c r="AD17" s="647">
        <v>93331</v>
      </c>
      <c r="AE17" s="647"/>
      <c r="AF17" s="647"/>
      <c r="AG17" s="647"/>
      <c r="AH17" s="647"/>
      <c r="AI17" s="647"/>
      <c r="AJ17" s="647"/>
      <c r="AK17" s="647"/>
      <c r="AL17" s="611">
        <v>1.5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959060</v>
      </c>
      <c r="CS17" s="609"/>
      <c r="CT17" s="609"/>
      <c r="CU17" s="609"/>
      <c r="CV17" s="609"/>
      <c r="CW17" s="609"/>
      <c r="CX17" s="609"/>
      <c r="CY17" s="610"/>
      <c r="CZ17" s="646">
        <v>6.6</v>
      </c>
      <c r="DA17" s="646"/>
      <c r="DB17" s="646"/>
      <c r="DC17" s="646"/>
      <c r="DD17" s="614" t="s">
        <v>122</v>
      </c>
      <c r="DE17" s="609"/>
      <c r="DF17" s="609"/>
      <c r="DG17" s="609"/>
      <c r="DH17" s="609"/>
      <c r="DI17" s="609"/>
      <c r="DJ17" s="609"/>
      <c r="DK17" s="609"/>
      <c r="DL17" s="609"/>
      <c r="DM17" s="609"/>
      <c r="DN17" s="609"/>
      <c r="DO17" s="609"/>
      <c r="DP17" s="610"/>
      <c r="DQ17" s="614">
        <v>941464</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15876</v>
      </c>
      <c r="S18" s="609"/>
      <c r="T18" s="609"/>
      <c r="U18" s="609"/>
      <c r="V18" s="609"/>
      <c r="W18" s="609"/>
      <c r="X18" s="609"/>
      <c r="Y18" s="610"/>
      <c r="Z18" s="646">
        <v>0.1</v>
      </c>
      <c r="AA18" s="646"/>
      <c r="AB18" s="646"/>
      <c r="AC18" s="646"/>
      <c r="AD18" s="647">
        <v>15876</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76984</v>
      </c>
      <c r="S19" s="609"/>
      <c r="T19" s="609"/>
      <c r="U19" s="609"/>
      <c r="V19" s="609"/>
      <c r="W19" s="609"/>
      <c r="X19" s="609"/>
      <c r="Y19" s="610"/>
      <c r="Z19" s="646">
        <v>0.5</v>
      </c>
      <c r="AA19" s="646"/>
      <c r="AB19" s="646"/>
      <c r="AC19" s="646"/>
      <c r="AD19" s="647">
        <v>76984</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228</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471</v>
      </c>
      <c r="S20" s="609"/>
      <c r="T20" s="609"/>
      <c r="U20" s="609"/>
      <c r="V20" s="609"/>
      <c r="W20" s="609"/>
      <c r="X20" s="609"/>
      <c r="Y20" s="610"/>
      <c r="Z20" s="646">
        <v>0</v>
      </c>
      <c r="AA20" s="646"/>
      <c r="AB20" s="646"/>
      <c r="AC20" s="646"/>
      <c r="AD20" s="647">
        <v>471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228</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14479150</v>
      </c>
      <c r="CS20" s="609"/>
      <c r="CT20" s="609"/>
      <c r="CU20" s="609"/>
      <c r="CV20" s="609"/>
      <c r="CW20" s="609"/>
      <c r="CX20" s="609"/>
      <c r="CY20" s="610"/>
      <c r="CZ20" s="646">
        <v>100</v>
      </c>
      <c r="DA20" s="646"/>
      <c r="DB20" s="646"/>
      <c r="DC20" s="646"/>
      <c r="DD20" s="614">
        <v>1994918</v>
      </c>
      <c r="DE20" s="609"/>
      <c r="DF20" s="609"/>
      <c r="DG20" s="609"/>
      <c r="DH20" s="609"/>
      <c r="DI20" s="609"/>
      <c r="DJ20" s="609"/>
      <c r="DK20" s="609"/>
      <c r="DL20" s="609"/>
      <c r="DM20" s="609"/>
      <c r="DN20" s="609"/>
      <c r="DO20" s="609"/>
      <c r="DP20" s="610"/>
      <c r="DQ20" s="614">
        <v>7379741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4054759</v>
      </c>
      <c r="S21" s="609"/>
      <c r="T21" s="609"/>
      <c r="U21" s="609"/>
      <c r="V21" s="609"/>
      <c r="W21" s="609"/>
      <c r="X21" s="609"/>
      <c r="Y21" s="610"/>
      <c r="Z21" s="646">
        <v>27</v>
      </c>
      <c r="AA21" s="646"/>
      <c r="AB21" s="646"/>
      <c r="AC21" s="646"/>
      <c r="AD21" s="647">
        <v>3722361</v>
      </c>
      <c r="AE21" s="647"/>
      <c r="AF21" s="647"/>
      <c r="AG21" s="647"/>
      <c r="AH21" s="647"/>
      <c r="AI21" s="647"/>
      <c r="AJ21" s="647"/>
      <c r="AK21" s="647"/>
      <c r="AL21" s="611">
        <v>59</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228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3722361</v>
      </c>
      <c r="S22" s="609"/>
      <c r="T22" s="609"/>
      <c r="U22" s="609"/>
      <c r="V22" s="609"/>
      <c r="W22" s="609"/>
      <c r="X22" s="609"/>
      <c r="Y22" s="610"/>
      <c r="Z22" s="646">
        <v>24.8</v>
      </c>
      <c r="AA22" s="646"/>
      <c r="AB22" s="646"/>
      <c r="AC22" s="646"/>
      <c r="AD22" s="647">
        <v>3722361</v>
      </c>
      <c r="AE22" s="647"/>
      <c r="AF22" s="647"/>
      <c r="AG22" s="647"/>
      <c r="AH22" s="647"/>
      <c r="AI22" s="647"/>
      <c r="AJ22" s="647"/>
      <c r="AK22" s="647"/>
      <c r="AL22" s="611">
        <v>59</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332398</v>
      </c>
      <c r="S23" s="609"/>
      <c r="T23" s="609"/>
      <c r="U23" s="609"/>
      <c r="V23" s="609"/>
      <c r="W23" s="609"/>
      <c r="X23" s="609"/>
      <c r="Y23" s="610"/>
      <c r="Z23" s="646">
        <v>2.2000000000000002</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4311680</v>
      </c>
      <c r="CS24" s="664"/>
      <c r="CT24" s="664"/>
      <c r="CU24" s="664"/>
      <c r="CV24" s="664"/>
      <c r="CW24" s="664"/>
      <c r="CX24" s="664"/>
      <c r="CY24" s="689"/>
      <c r="CZ24" s="690">
        <v>29.8</v>
      </c>
      <c r="DA24" s="672"/>
      <c r="DB24" s="672"/>
      <c r="DC24" s="692"/>
      <c r="DD24" s="688">
        <v>3063418</v>
      </c>
      <c r="DE24" s="664"/>
      <c r="DF24" s="664"/>
      <c r="DG24" s="664"/>
      <c r="DH24" s="664"/>
      <c r="DI24" s="664"/>
      <c r="DJ24" s="664"/>
      <c r="DK24" s="689"/>
      <c r="DL24" s="688">
        <v>2859222</v>
      </c>
      <c r="DM24" s="664"/>
      <c r="DN24" s="664"/>
      <c r="DO24" s="664"/>
      <c r="DP24" s="664"/>
      <c r="DQ24" s="664"/>
      <c r="DR24" s="664"/>
      <c r="DS24" s="664"/>
      <c r="DT24" s="664"/>
      <c r="DU24" s="664"/>
      <c r="DV24" s="689"/>
      <c r="DW24" s="690">
        <v>45.2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6620782</v>
      </c>
      <c r="S25" s="609"/>
      <c r="T25" s="609"/>
      <c r="U25" s="609"/>
      <c r="V25" s="609"/>
      <c r="W25" s="609"/>
      <c r="X25" s="609"/>
      <c r="Y25" s="610"/>
      <c r="Z25" s="646">
        <v>44.1</v>
      </c>
      <c r="AA25" s="646"/>
      <c r="AB25" s="646"/>
      <c r="AC25" s="646"/>
      <c r="AD25" s="647">
        <v>6288384</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1522979</v>
      </c>
      <c r="CS25" s="621"/>
      <c r="CT25" s="621"/>
      <c r="CU25" s="621"/>
      <c r="CV25" s="621"/>
      <c r="CW25" s="621"/>
      <c r="CX25" s="621"/>
      <c r="CY25" s="622"/>
      <c r="CZ25" s="611">
        <v>10.5</v>
      </c>
      <c r="DA25" s="623"/>
      <c r="DB25" s="623"/>
      <c r="DC25" s="624"/>
      <c r="DD25" s="614">
        <v>1470309</v>
      </c>
      <c r="DE25" s="621"/>
      <c r="DF25" s="621"/>
      <c r="DG25" s="621"/>
      <c r="DH25" s="621"/>
      <c r="DI25" s="621"/>
      <c r="DJ25" s="621"/>
      <c r="DK25" s="622"/>
      <c r="DL25" s="614">
        <v>1462218</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1851</v>
      </c>
      <c r="S26" s="609"/>
      <c r="T26" s="609"/>
      <c r="U26" s="609"/>
      <c r="V26" s="609"/>
      <c r="W26" s="609"/>
      <c r="X26" s="609"/>
      <c r="Y26" s="610"/>
      <c r="Z26" s="646">
        <v>0</v>
      </c>
      <c r="AA26" s="646"/>
      <c r="AB26" s="646"/>
      <c r="AC26" s="646"/>
      <c r="AD26" s="647">
        <v>1851</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926010</v>
      </c>
      <c r="CS26" s="609"/>
      <c r="CT26" s="609"/>
      <c r="CU26" s="609"/>
      <c r="CV26" s="609"/>
      <c r="CW26" s="609"/>
      <c r="CX26" s="609"/>
      <c r="CY26" s="610"/>
      <c r="CZ26" s="611">
        <v>6.4</v>
      </c>
      <c r="DA26" s="623"/>
      <c r="DB26" s="623"/>
      <c r="DC26" s="624"/>
      <c r="DD26" s="614">
        <v>897521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35870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1796730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1829641</v>
      </c>
      <c r="CS27" s="621"/>
      <c r="CT27" s="621"/>
      <c r="CU27" s="621"/>
      <c r="CV27" s="621"/>
      <c r="CW27" s="621"/>
      <c r="CX27" s="621"/>
      <c r="CY27" s="622"/>
      <c r="CZ27" s="611">
        <v>12.6</v>
      </c>
      <c r="DA27" s="623"/>
      <c r="DB27" s="623"/>
      <c r="DC27" s="624"/>
      <c r="DD27" s="614">
        <v>651645</v>
      </c>
      <c r="DE27" s="621"/>
      <c r="DF27" s="621"/>
      <c r="DG27" s="621"/>
      <c r="DH27" s="621"/>
      <c r="DI27" s="621"/>
      <c r="DJ27" s="621"/>
      <c r="DK27" s="622"/>
      <c r="DL27" s="614">
        <v>455540</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52069</v>
      </c>
      <c r="S28" s="609"/>
      <c r="T28" s="609"/>
      <c r="U28" s="609"/>
      <c r="V28" s="609"/>
      <c r="W28" s="609"/>
      <c r="X28" s="609"/>
      <c r="Y28" s="610"/>
      <c r="Z28" s="646">
        <v>0.3</v>
      </c>
      <c r="AA28" s="646"/>
      <c r="AB28" s="646"/>
      <c r="AC28" s="646"/>
      <c r="AD28" s="647">
        <v>2908</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959060</v>
      </c>
      <c r="CS28" s="609"/>
      <c r="CT28" s="609"/>
      <c r="CU28" s="609"/>
      <c r="CV28" s="609"/>
      <c r="CW28" s="609"/>
      <c r="CX28" s="609"/>
      <c r="CY28" s="610"/>
      <c r="CZ28" s="611">
        <v>6.6</v>
      </c>
      <c r="DA28" s="623"/>
      <c r="DB28" s="623"/>
      <c r="DC28" s="624"/>
      <c r="DD28" s="614">
        <v>941464</v>
      </c>
      <c r="DE28" s="609"/>
      <c r="DF28" s="609"/>
      <c r="DG28" s="609"/>
      <c r="DH28" s="609"/>
      <c r="DI28" s="609"/>
      <c r="DJ28" s="609"/>
      <c r="DK28" s="610"/>
      <c r="DL28" s="614">
        <v>941464</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145183</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959060</v>
      </c>
      <c r="CS29" s="621"/>
      <c r="CT29" s="621"/>
      <c r="CU29" s="621"/>
      <c r="CV29" s="621"/>
      <c r="CW29" s="621"/>
      <c r="CX29" s="621"/>
      <c r="CY29" s="622"/>
      <c r="CZ29" s="611">
        <v>6.6</v>
      </c>
      <c r="DA29" s="623"/>
      <c r="DB29" s="623"/>
      <c r="DC29" s="624"/>
      <c r="DD29" s="614">
        <v>941464</v>
      </c>
      <c r="DE29" s="621"/>
      <c r="DF29" s="621"/>
      <c r="DG29" s="621"/>
      <c r="DH29" s="621"/>
      <c r="DI29" s="621"/>
      <c r="DJ29" s="621"/>
      <c r="DK29" s="622"/>
      <c r="DL29" s="614">
        <v>941464</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2048894</v>
      </c>
      <c r="S30" s="609"/>
      <c r="T30" s="609"/>
      <c r="U30" s="609"/>
      <c r="V30" s="609"/>
      <c r="W30" s="609"/>
      <c r="X30" s="609"/>
      <c r="Y30" s="610"/>
      <c r="Z30" s="646">
        <v>13.7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914282</v>
      </c>
      <c r="CS30" s="609"/>
      <c r="CT30" s="609"/>
      <c r="CU30" s="609"/>
      <c r="CV30" s="609"/>
      <c r="CW30" s="609"/>
      <c r="CX30" s="609"/>
      <c r="CY30" s="610"/>
      <c r="CZ30" s="611">
        <v>6.3</v>
      </c>
      <c r="DA30" s="623"/>
      <c r="DB30" s="623"/>
      <c r="DC30" s="624"/>
      <c r="DD30" s="614">
        <v>901085</v>
      </c>
      <c r="DE30" s="609"/>
      <c r="DF30" s="609"/>
      <c r="DG30" s="609"/>
      <c r="DH30" s="609"/>
      <c r="DI30" s="609"/>
      <c r="DJ30" s="609"/>
      <c r="DK30" s="610"/>
      <c r="DL30" s="614">
        <v>901085</v>
      </c>
      <c r="DM30" s="609"/>
      <c r="DN30" s="609"/>
      <c r="DO30" s="609"/>
      <c r="DP30" s="609"/>
      <c r="DQ30" s="609"/>
      <c r="DR30" s="609"/>
      <c r="DS30" s="609"/>
      <c r="DT30" s="609"/>
      <c r="DU30" s="609"/>
      <c r="DV30" s="610"/>
      <c r="DW30" s="611">
        <v>14.2</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98.2</v>
      </c>
      <c r="BN31" s="671"/>
      <c r="BO31" s="671"/>
      <c r="BP31" s="671"/>
      <c r="BQ31" s="673"/>
      <c r="BR31" s="670">
        <v>99.7</v>
      </c>
      <c r="BS31" s="671"/>
      <c r="BT31" s="671"/>
      <c r="BU31" s="671"/>
      <c r="BV31" s="671"/>
      <c r="BW31" s="671"/>
      <c r="BX31" s="672">
        <v>98.3</v>
      </c>
      <c r="BY31" s="671"/>
      <c r="BZ31" s="671"/>
      <c r="CA31" s="671"/>
      <c r="CB31" s="673"/>
      <c r="CD31" s="629"/>
      <c r="CE31" s="630"/>
      <c r="CF31" s="605" t="s">
        <v>301</v>
      </c>
      <c r="CG31" s="606"/>
      <c r="CH31" s="606"/>
      <c r="CI31" s="606"/>
      <c r="CJ31" s="606"/>
      <c r="CK31" s="606"/>
      <c r="CL31" s="606"/>
      <c r="CM31" s="606"/>
      <c r="CN31" s="606"/>
      <c r="CO31" s="606"/>
      <c r="CP31" s="606"/>
      <c r="CQ31" s="607"/>
      <c r="CR31" s="608">
        <v>44778</v>
      </c>
      <c r="CS31" s="621"/>
      <c r="CT31" s="621"/>
      <c r="CU31" s="621"/>
      <c r="CV31" s="621"/>
      <c r="CW31" s="621"/>
      <c r="CX31" s="621"/>
      <c r="CY31" s="622"/>
      <c r="CZ31" s="611">
        <v>0.3</v>
      </c>
      <c r="DA31" s="623"/>
      <c r="DB31" s="623"/>
      <c r="DC31" s="624"/>
      <c r="DD31" s="614">
        <v>40379</v>
      </c>
      <c r="DE31" s="621"/>
      <c r="DF31" s="621"/>
      <c r="DG31" s="621"/>
      <c r="DH31" s="621"/>
      <c r="DI31" s="621"/>
      <c r="DJ31" s="621"/>
      <c r="DK31" s="622"/>
      <c r="DL31" s="614">
        <v>40379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997323</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98.4</v>
      </c>
      <c r="BN32" s="621"/>
      <c r="BO32" s="621"/>
      <c r="BP32" s="621"/>
      <c r="BQ32" s="644"/>
      <c r="BR32" s="674">
        <v>99.6</v>
      </c>
      <c r="BS32" s="621"/>
      <c r="BT32" s="621"/>
      <c r="BU32" s="621"/>
      <c r="BV32" s="621"/>
      <c r="BW32" s="621"/>
      <c r="BX32" s="612">
        <v>98.8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29187</v>
      </c>
      <c r="S33" s="609"/>
      <c r="T33" s="609"/>
      <c r="U33" s="609"/>
      <c r="V33" s="609"/>
      <c r="W33" s="609"/>
      <c r="X33" s="609"/>
      <c r="Y33" s="610"/>
      <c r="Z33" s="646">
        <v>0.2</v>
      </c>
      <c r="AA33" s="646"/>
      <c r="AB33" s="646"/>
      <c r="AC33" s="646"/>
      <c r="AD33" s="647">
        <v>12987</v>
      </c>
      <c r="AE33" s="647"/>
      <c r="AF33" s="647"/>
      <c r="AG33" s="647"/>
      <c r="AH33" s="647"/>
      <c r="AI33" s="647"/>
      <c r="AJ33" s="647"/>
      <c r="AK33" s="647"/>
      <c r="AL33" s="611">
        <v>0.2</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99.4</v>
      </c>
      <c r="BH33" s="593"/>
      <c r="BI33" s="593"/>
      <c r="BJ33" s="593"/>
      <c r="BK33" s="593"/>
      <c r="BL33" s="593"/>
      <c r="BM33" s="639">
        <v>97.5</v>
      </c>
      <c r="BN33" s="593"/>
      <c r="BO33" s="593"/>
      <c r="BP33" s="593"/>
      <c r="BQ33" s="656"/>
      <c r="BR33" s="669">
        <v>99.6</v>
      </c>
      <c r="BS33" s="593"/>
      <c r="BT33" s="593"/>
      <c r="BU33" s="593"/>
      <c r="BV33" s="593"/>
      <c r="BW33" s="593"/>
      <c r="BX33" s="639">
        <v>97.4</v>
      </c>
      <c r="BY33" s="593"/>
      <c r="BZ33" s="593"/>
      <c r="CA33" s="593"/>
      <c r="CB33" s="656"/>
      <c r="CD33" s="605" t="s">
        <v>308</v>
      </c>
      <c r="CE33" s="606"/>
      <c r="CF33" s="606"/>
      <c r="CG33" s="606"/>
      <c r="CH33" s="606"/>
      <c r="CI33" s="606"/>
      <c r="CJ33" s="606"/>
      <c r="CK33" s="606"/>
      <c r="CL33" s="606"/>
      <c r="CM33" s="606"/>
      <c r="CN33" s="606"/>
      <c r="CO33" s="606"/>
      <c r="CP33" s="606"/>
      <c r="CQ33" s="607"/>
      <c r="CR33" s="608">
        <v>8092448</v>
      </c>
      <c r="CS33" s="621"/>
      <c r="CT33" s="621"/>
      <c r="CU33" s="621"/>
      <c r="CV33" s="621"/>
      <c r="CW33" s="621"/>
      <c r="CX33" s="621"/>
      <c r="CY33" s="622"/>
      <c r="CZ33" s="611">
        <v>55.9</v>
      </c>
      <c r="DA33" s="623"/>
      <c r="DB33" s="623"/>
      <c r="DC33" s="624"/>
      <c r="DD33" s="614">
        <v>4098128</v>
      </c>
      <c r="DE33" s="621"/>
      <c r="DF33" s="621"/>
      <c r="DG33" s="621"/>
      <c r="DH33" s="621"/>
      <c r="DI33" s="621"/>
      <c r="DJ33" s="621"/>
      <c r="DK33" s="622"/>
      <c r="DL33" s="614">
        <v>3157023</v>
      </c>
      <c r="DM33" s="621"/>
      <c r="DN33" s="621"/>
      <c r="DO33" s="621"/>
      <c r="DP33" s="621"/>
      <c r="DQ33" s="621"/>
      <c r="DR33" s="621"/>
      <c r="DS33" s="621"/>
      <c r="DT33" s="621"/>
      <c r="DU33" s="621"/>
      <c r="DV33" s="622"/>
      <c r="DW33" s="611">
        <v>49.9</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1368293</v>
      </c>
      <c r="S34" s="609"/>
      <c r="T34" s="609"/>
      <c r="U34" s="609"/>
      <c r="V34" s="609"/>
      <c r="W34" s="609"/>
      <c r="X34" s="609"/>
      <c r="Y34" s="610"/>
      <c r="Z34" s="646">
        <v>9.1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1782284</v>
      </c>
      <c r="CS34" s="609"/>
      <c r="CT34" s="609"/>
      <c r="CU34" s="609"/>
      <c r="CV34" s="609"/>
      <c r="CW34" s="609"/>
      <c r="CX34" s="609"/>
      <c r="CY34" s="610"/>
      <c r="CZ34" s="611">
        <v>12.3</v>
      </c>
      <c r="DA34" s="623"/>
      <c r="DB34" s="623"/>
      <c r="DC34" s="624"/>
      <c r="DD34" s="614">
        <v>869918</v>
      </c>
      <c r="DE34" s="609"/>
      <c r="DF34" s="609"/>
      <c r="DG34" s="609"/>
      <c r="DH34" s="609"/>
      <c r="DI34" s="609"/>
      <c r="DJ34" s="609"/>
      <c r="DK34" s="610"/>
      <c r="DL34" s="614">
        <v>805374</v>
      </c>
      <c r="DM34" s="609"/>
      <c r="DN34" s="609"/>
      <c r="DO34" s="609"/>
      <c r="DP34" s="609"/>
      <c r="DQ34" s="609"/>
      <c r="DR34" s="609"/>
      <c r="DS34" s="609"/>
      <c r="DT34" s="609"/>
      <c r="DU34" s="609"/>
      <c r="DV34" s="610"/>
      <c r="DW34" s="611">
        <v>12.7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1786212</v>
      </c>
      <c r="S35" s="609"/>
      <c r="T35" s="609"/>
      <c r="U35" s="609"/>
      <c r="V35" s="609"/>
      <c r="W35" s="609"/>
      <c r="X35" s="609"/>
      <c r="Y35" s="610"/>
      <c r="Z35" s="646">
        <v>11.9</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35817</v>
      </c>
      <c r="CS35" s="621"/>
      <c r="CT35" s="621"/>
      <c r="CU35" s="621"/>
      <c r="CV35" s="621"/>
      <c r="CW35" s="621"/>
      <c r="CX35" s="621"/>
      <c r="CY35" s="622"/>
      <c r="CZ35" s="611">
        <v>0.2</v>
      </c>
      <c r="DA35" s="623"/>
      <c r="DB35" s="623"/>
      <c r="DC35" s="624"/>
      <c r="DD35" s="614">
        <v>24588</v>
      </c>
      <c r="DE35" s="621"/>
      <c r="DF35" s="621"/>
      <c r="DG35" s="621"/>
      <c r="DH35" s="621"/>
      <c r="DI35" s="621"/>
      <c r="DJ35" s="621"/>
      <c r="DK35" s="622"/>
      <c r="DL35" s="614">
        <v>24588</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658561</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1671000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65127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3278844</v>
      </c>
      <c r="CS36" s="609"/>
      <c r="CT36" s="609"/>
      <c r="CU36" s="609"/>
      <c r="CV36" s="609"/>
      <c r="CW36" s="609"/>
      <c r="CX36" s="609"/>
      <c r="CY36" s="610"/>
      <c r="CZ36" s="611">
        <v>22.6</v>
      </c>
      <c r="DA36" s="623"/>
      <c r="DB36" s="623"/>
      <c r="DC36" s="624"/>
      <c r="DD36" s="614">
        <v>2025829</v>
      </c>
      <c r="DE36" s="609"/>
      <c r="DF36" s="609"/>
      <c r="DG36" s="609"/>
      <c r="DH36" s="609"/>
      <c r="DI36" s="609"/>
      <c r="DJ36" s="609"/>
      <c r="DK36" s="610"/>
      <c r="DL36" s="614">
        <v>1582982</v>
      </c>
      <c r="DM36" s="609"/>
      <c r="DN36" s="609"/>
      <c r="DO36" s="609"/>
      <c r="DP36" s="609"/>
      <c r="DQ36" s="609"/>
      <c r="DR36" s="609"/>
      <c r="DS36" s="609"/>
      <c r="DT36" s="609"/>
      <c r="DU36" s="609"/>
      <c r="DV36" s="610"/>
      <c r="DW36" s="611">
        <v>25</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292243</v>
      </c>
      <c r="S37" s="609"/>
      <c r="T37" s="609"/>
      <c r="U37" s="609"/>
      <c r="V37" s="609"/>
      <c r="W37" s="609"/>
      <c r="X37" s="609"/>
      <c r="Y37" s="610"/>
      <c r="Z37" s="646">
        <v>1.9</v>
      </c>
      <c r="AA37" s="646"/>
      <c r="AB37" s="646"/>
      <c r="AC37" s="646"/>
      <c r="AD37" s="647">
        <v>2994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514000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44270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743194</v>
      </c>
      <c r="CS37" s="621"/>
      <c r="CT37" s="621"/>
      <c r="CU37" s="621"/>
      <c r="CV37" s="621"/>
      <c r="CW37" s="621"/>
      <c r="CX37" s="621"/>
      <c r="CY37" s="622"/>
      <c r="CZ37" s="611">
        <v>5.0999999999999996</v>
      </c>
      <c r="DA37" s="623"/>
      <c r="DB37" s="623"/>
      <c r="DC37" s="624"/>
      <c r="DD37" s="614">
        <v>743194</v>
      </c>
      <c r="DE37" s="621"/>
      <c r="DF37" s="621"/>
      <c r="DG37" s="621"/>
      <c r="DH37" s="621"/>
      <c r="DI37" s="621"/>
      <c r="DJ37" s="621"/>
      <c r="DK37" s="622"/>
      <c r="DL37" s="614">
        <v>732047</v>
      </c>
      <c r="DM37" s="621"/>
      <c r="DN37" s="621"/>
      <c r="DO37" s="621"/>
      <c r="DP37" s="621"/>
      <c r="DQ37" s="621"/>
      <c r="DR37" s="621"/>
      <c r="DS37" s="621"/>
      <c r="DT37" s="621"/>
      <c r="DU37" s="621"/>
      <c r="DV37" s="622"/>
      <c r="DW37" s="611">
        <v>11.6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965447</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217958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2332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937537</v>
      </c>
      <c r="CS38" s="609"/>
      <c r="CT38" s="609"/>
      <c r="CU38" s="609"/>
      <c r="CV38" s="609"/>
      <c r="CW38" s="609"/>
      <c r="CX38" s="609"/>
      <c r="CY38" s="610"/>
      <c r="CZ38" s="611">
        <v>6.5</v>
      </c>
      <c r="DA38" s="623"/>
      <c r="DB38" s="623"/>
      <c r="DC38" s="624"/>
      <c r="DD38" s="614">
        <v>775868</v>
      </c>
      <c r="DE38" s="609"/>
      <c r="DF38" s="609"/>
      <c r="DG38" s="609"/>
      <c r="DH38" s="609"/>
      <c r="DI38" s="609"/>
      <c r="DJ38" s="609"/>
      <c r="DK38" s="610"/>
      <c r="DL38" s="614">
        <v>744079</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6510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3427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1963966</v>
      </c>
      <c r="CS39" s="621"/>
      <c r="CT39" s="621"/>
      <c r="CU39" s="621"/>
      <c r="CV39" s="621"/>
      <c r="CW39" s="621"/>
      <c r="CX39" s="621"/>
      <c r="CY39" s="622"/>
      <c r="CZ39" s="611">
        <v>13.6</v>
      </c>
      <c r="DA39" s="623"/>
      <c r="DB39" s="623"/>
      <c r="DC39" s="624"/>
      <c r="DD39" s="614">
        <v>401925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15947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1505</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98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94000</v>
      </c>
      <c r="CS40" s="609"/>
      <c r="CT40" s="609"/>
      <c r="CU40" s="609"/>
      <c r="CV40" s="609"/>
      <c r="CW40" s="609"/>
      <c r="CX40" s="609"/>
      <c r="CY40" s="610"/>
      <c r="CZ40" s="611">
        <v>0.6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15001915</v>
      </c>
      <c r="S41" s="633"/>
      <c r="T41" s="633"/>
      <c r="U41" s="633"/>
      <c r="V41" s="633"/>
      <c r="W41" s="633"/>
      <c r="X41" s="633"/>
      <c r="Y41" s="636"/>
      <c r="Z41" s="637">
        <v>100</v>
      </c>
      <c r="AA41" s="637"/>
      <c r="AB41" s="637"/>
      <c r="AC41" s="637"/>
      <c r="AD41" s="638">
        <v>6309124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155116</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775911</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490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2075022</v>
      </c>
      <c r="CS42" s="621"/>
      <c r="CT42" s="621"/>
      <c r="CU42" s="621"/>
      <c r="CV42" s="621"/>
      <c r="CW42" s="621"/>
      <c r="CX42" s="621"/>
      <c r="CY42" s="622"/>
      <c r="CZ42" s="611">
        <v>14.3</v>
      </c>
      <c r="DA42" s="623"/>
      <c r="DB42" s="623"/>
      <c r="DC42" s="624"/>
      <c r="DD42" s="614">
        <v>218195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47496</v>
      </c>
      <c r="CS43" s="621"/>
      <c r="CT43" s="621"/>
      <c r="CU43" s="621"/>
      <c r="CV43" s="621"/>
      <c r="CW43" s="621"/>
      <c r="CX43" s="621"/>
      <c r="CY43" s="622"/>
      <c r="CZ43" s="611">
        <v>0.3</v>
      </c>
      <c r="DA43" s="623"/>
      <c r="DB43" s="623"/>
      <c r="DC43" s="624"/>
      <c r="DD43" s="614">
        <v>47496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1994918</v>
      </c>
      <c r="CS44" s="609"/>
      <c r="CT44" s="609"/>
      <c r="CU44" s="609"/>
      <c r="CV44" s="609"/>
      <c r="CW44" s="609"/>
      <c r="CX44" s="609"/>
      <c r="CY44" s="610"/>
      <c r="CZ44" s="611">
        <v>13.8</v>
      </c>
      <c r="DA44" s="612"/>
      <c r="DB44" s="612"/>
      <c r="DC44" s="613"/>
      <c r="DD44" s="614">
        <v>189851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1448966</v>
      </c>
      <c r="CS45" s="621"/>
      <c r="CT45" s="621"/>
      <c r="CU45" s="621"/>
      <c r="CV45" s="621"/>
      <c r="CW45" s="621"/>
      <c r="CX45" s="621"/>
      <c r="CY45" s="622"/>
      <c r="CZ45" s="611">
        <v>10</v>
      </c>
      <c r="DA45" s="623"/>
      <c r="DB45" s="623"/>
      <c r="DC45" s="624"/>
      <c r="DD45" s="614">
        <v>110519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513537</v>
      </c>
      <c r="CS46" s="609"/>
      <c r="CT46" s="609"/>
      <c r="CU46" s="609"/>
      <c r="CV46" s="609"/>
      <c r="CW46" s="609"/>
      <c r="CX46" s="609"/>
      <c r="CY46" s="610"/>
      <c r="CZ46" s="611">
        <v>3.5</v>
      </c>
      <c r="DA46" s="612"/>
      <c r="DB46" s="612"/>
      <c r="DC46" s="613"/>
      <c r="DD46" s="614">
        <v>67952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80104</v>
      </c>
      <c r="CS47" s="621"/>
      <c r="CT47" s="621"/>
      <c r="CU47" s="621"/>
      <c r="CV47" s="621"/>
      <c r="CW47" s="621"/>
      <c r="CX47" s="621"/>
      <c r="CY47" s="622"/>
      <c r="CZ47" s="611">
        <v>0.6</v>
      </c>
      <c r="DA47" s="623"/>
      <c r="DB47" s="623"/>
      <c r="DC47" s="624"/>
      <c r="DD47" s="614">
        <v>28344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14479150</v>
      </c>
      <c r="CS49" s="593"/>
      <c r="CT49" s="593"/>
      <c r="CU49" s="593"/>
      <c r="CV49" s="593"/>
      <c r="CW49" s="593"/>
      <c r="CX49" s="593"/>
      <c r="CY49" s="594"/>
      <c r="CZ49" s="595">
        <v>100</v>
      </c>
      <c r="DA49" s="596"/>
      <c r="DB49" s="596"/>
      <c r="DC49" s="597"/>
      <c r="DD49" s="598">
        <v>7379741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k+zkyWcH0taPWfz6weZCqsrKBgSFzMVZ58fF/pzuKf8IWK5mqvP4hYbqk3n9AYkUbMC7jci5mCc2+bWHRZWLA==" saltValue="c9KE74jUtF8GzbSMq1pJ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15008</v>
      </c>
      <c r="R7" s="1090"/>
      <c r="S7" s="1090"/>
      <c r="T7" s="1090"/>
      <c r="U7" s="1090"/>
      <c r="V7" s="1090">
        <v>14485</v>
      </c>
      <c r="W7" s="1090"/>
      <c r="X7" s="1090"/>
      <c r="Y7" s="1090"/>
      <c r="Z7" s="1090"/>
      <c r="AA7" s="1090">
        <v>523</v>
      </c>
      <c r="AB7" s="1090"/>
      <c r="AC7" s="1090"/>
      <c r="AD7" s="1090"/>
      <c r="AE7" s="1091"/>
      <c r="AF7" s="1092">
        <v>478</v>
      </c>
      <c r="AG7" s="1093"/>
      <c r="AH7" s="1093"/>
      <c r="AI7" s="1093"/>
      <c r="AJ7" s="1094"/>
      <c r="AK7" s="1095">
        <v>0</v>
      </c>
      <c r="AL7" s="1096"/>
      <c r="AM7" s="1096"/>
      <c r="AN7" s="1096"/>
      <c r="AO7" s="1096"/>
      <c r="AP7" s="1096">
        <v>10254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569</v>
      </c>
      <c r="BS7" s="1086" t="s">
        <v>567</v>
      </c>
      <c r="BT7" s="1087"/>
      <c r="BU7" s="1087"/>
      <c r="BV7" s="1087"/>
      <c r="BW7" s="1087"/>
      <c r="BX7" s="1087"/>
      <c r="BY7" s="1087"/>
      <c r="BZ7" s="1087"/>
      <c r="CA7" s="1087"/>
      <c r="CB7" s="1087"/>
      <c r="CC7" s="1087"/>
      <c r="CD7" s="1087"/>
      <c r="CE7" s="1087"/>
      <c r="CF7" s="1087"/>
      <c r="CG7" s="1099"/>
      <c r="CH7" s="1083">
        <v>0</v>
      </c>
      <c r="CI7" s="1084"/>
      <c r="CJ7" s="1084"/>
      <c r="CK7" s="1084"/>
      <c r="CL7" s="1085"/>
      <c r="CM7" s="1083">
        <v>21</v>
      </c>
      <c r="CN7" s="1084"/>
      <c r="CO7" s="1084"/>
      <c r="CP7" s="1084"/>
      <c r="CQ7" s="1085"/>
      <c r="CR7" s="1083">
        <v>3</v>
      </c>
      <c r="CS7" s="1084"/>
      <c r="CT7" s="1084"/>
      <c r="CU7" s="1084"/>
      <c r="CV7" s="1085"/>
      <c r="CW7" s="1083" t="s">
        <v>489</v>
      </c>
      <c r="CX7" s="1084"/>
      <c r="CY7" s="1084"/>
      <c r="CZ7" s="1084"/>
      <c r="DA7" s="1085"/>
      <c r="DB7" s="1083" t="s">
        <v>489</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568</v>
      </c>
      <c r="BT8" s="980"/>
      <c r="BU8" s="980"/>
      <c r="BV8" s="980"/>
      <c r="BW8" s="980"/>
      <c r="BX8" s="980"/>
      <c r="BY8" s="980"/>
      <c r="BZ8" s="980"/>
      <c r="CA8" s="980"/>
      <c r="CB8" s="980"/>
      <c r="CC8" s="980"/>
      <c r="CD8" s="980"/>
      <c r="CE8" s="980"/>
      <c r="CF8" s="980"/>
      <c r="CG8" s="1001"/>
      <c r="CH8" s="976">
        <v>0</v>
      </c>
      <c r="CI8" s="977"/>
      <c r="CJ8" s="977"/>
      <c r="CK8" s="977"/>
      <c r="CL8" s="978"/>
      <c r="CM8" s="976">
        <v>207</v>
      </c>
      <c r="CN8" s="977"/>
      <c r="CO8" s="977"/>
      <c r="CP8" s="977"/>
      <c r="CQ8" s="978"/>
      <c r="CR8" s="976">
        <v>58</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15008</v>
      </c>
      <c r="R23" s="1048"/>
      <c r="S23" s="1048"/>
      <c r="T23" s="1048"/>
      <c r="U23" s="1048"/>
      <c r="V23" s="1048">
        <v>14485</v>
      </c>
      <c r="W23" s="1048"/>
      <c r="X23" s="1048"/>
      <c r="Y23" s="1048"/>
      <c r="Z23" s="1048"/>
      <c r="AA23" s="1048">
        <v>523</v>
      </c>
      <c r="AB23" s="1048"/>
      <c r="AC23" s="1048"/>
      <c r="AD23" s="1048"/>
      <c r="AE23" s="1055"/>
      <c r="AF23" s="1056">
        <v>478</v>
      </c>
      <c r="AG23" s="1048"/>
      <c r="AH23" s="1048"/>
      <c r="AI23" s="1048"/>
      <c r="AJ23" s="1057"/>
      <c r="AK23" s="1058"/>
      <c r="AL23" s="1059"/>
      <c r="AM23" s="1059"/>
      <c r="AN23" s="1059"/>
      <c r="AO23" s="1059"/>
      <c r="AP23" s="1048">
        <v>10254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2460</v>
      </c>
      <c r="R28" s="1038"/>
      <c r="S28" s="1038"/>
      <c r="T28" s="1038"/>
      <c r="U28" s="1038"/>
      <c r="V28" s="1038">
        <v>2395</v>
      </c>
      <c r="W28" s="1038"/>
      <c r="X28" s="1038"/>
      <c r="Y28" s="1038"/>
      <c r="Z28" s="1038"/>
      <c r="AA28" s="1038">
        <v>65</v>
      </c>
      <c r="AB28" s="1038"/>
      <c r="AC28" s="1038"/>
      <c r="AD28" s="1038"/>
      <c r="AE28" s="1039"/>
      <c r="AF28" s="1040">
        <v>65</v>
      </c>
      <c r="AG28" s="1038"/>
      <c r="AH28" s="1038"/>
      <c r="AI28" s="1038"/>
      <c r="AJ28" s="1041"/>
      <c r="AK28" s="1029">
        <v>133</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2225</v>
      </c>
      <c r="R29" s="1026"/>
      <c r="S29" s="1026"/>
      <c r="T29" s="1026"/>
      <c r="U29" s="1026"/>
      <c r="V29" s="1026">
        <v>2172</v>
      </c>
      <c r="W29" s="1026"/>
      <c r="X29" s="1026"/>
      <c r="Y29" s="1026"/>
      <c r="Z29" s="1026"/>
      <c r="AA29" s="1026">
        <v>53</v>
      </c>
      <c r="AB29" s="1026"/>
      <c r="AC29" s="1026"/>
      <c r="AD29" s="1026"/>
      <c r="AE29" s="1027"/>
      <c r="AF29" s="1022">
        <v>53</v>
      </c>
      <c r="AG29" s="1023"/>
      <c r="AH29" s="1023"/>
      <c r="AI29" s="1023"/>
      <c r="AJ29" s="1024"/>
      <c r="AK29" s="967">
        <v>308</v>
      </c>
      <c r="AL29" s="958"/>
      <c r="AM29" s="958"/>
      <c r="AN29" s="958"/>
      <c r="AO29" s="958"/>
      <c r="AP29" s="958" t="s">
        <v>489</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687</v>
      </c>
      <c r="R30" s="1026"/>
      <c r="S30" s="1026"/>
      <c r="T30" s="1026"/>
      <c r="U30" s="1026"/>
      <c r="V30" s="1026">
        <v>685</v>
      </c>
      <c r="W30" s="1026"/>
      <c r="X30" s="1026"/>
      <c r="Y30" s="1026"/>
      <c r="Z30" s="1026"/>
      <c r="AA30" s="1026">
        <v>2</v>
      </c>
      <c r="AB30" s="1026"/>
      <c r="AC30" s="1026"/>
      <c r="AD30" s="1026"/>
      <c r="AE30" s="1027"/>
      <c r="AF30" s="1022">
        <v>2</v>
      </c>
      <c r="AG30" s="1023"/>
      <c r="AH30" s="1023"/>
      <c r="AI30" s="1023"/>
      <c r="AJ30" s="1024"/>
      <c r="AK30" s="967">
        <v>418</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452</v>
      </c>
      <c r="R31" s="1026"/>
      <c r="S31" s="1026"/>
      <c r="T31" s="1026"/>
      <c r="U31" s="1026"/>
      <c r="V31" s="1026">
        <v>417</v>
      </c>
      <c r="W31" s="1026"/>
      <c r="X31" s="1026"/>
      <c r="Y31" s="1026"/>
      <c r="Z31" s="1026"/>
      <c r="AA31" s="1026">
        <v>35</v>
      </c>
      <c r="AB31" s="1026"/>
      <c r="AC31" s="1026"/>
      <c r="AD31" s="1026"/>
      <c r="AE31" s="1027"/>
      <c r="AF31" s="1022">
        <v>812</v>
      </c>
      <c r="AG31" s="1023"/>
      <c r="AH31" s="1023"/>
      <c r="AI31" s="1023"/>
      <c r="AJ31" s="1024"/>
      <c r="AK31" s="967" t="s">
        <v>489</v>
      </c>
      <c r="AL31" s="958"/>
      <c r="AM31" s="958"/>
      <c r="AN31" s="958"/>
      <c r="AO31" s="958"/>
      <c r="AP31" s="958">
        <v>1369</v>
      </c>
      <c r="AQ31" s="958"/>
      <c r="AR31" s="958"/>
      <c r="AS31" s="958"/>
      <c r="AT31" s="958"/>
      <c r="AU31" s="958">
        <v>37</v>
      </c>
      <c r="AV31" s="958"/>
      <c r="AW31" s="958"/>
      <c r="AX31" s="958"/>
      <c r="AY31" s="958"/>
      <c r="AZ31" s="1028" t="s">
        <v>489</v>
      </c>
      <c r="BA31" s="1028"/>
      <c r="BB31" s="1028"/>
      <c r="BC31" s="1028"/>
      <c r="BD31" s="1028"/>
      <c r="BE31" s="959" t="s">
        <v>554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584</v>
      </c>
      <c r="R32" s="1026"/>
      <c r="S32" s="1026"/>
      <c r="T32" s="1026"/>
      <c r="U32" s="1026"/>
      <c r="V32" s="1026">
        <v>537</v>
      </c>
      <c r="W32" s="1026"/>
      <c r="X32" s="1026"/>
      <c r="Y32" s="1026"/>
      <c r="Z32" s="1026"/>
      <c r="AA32" s="1026">
        <v>47</v>
      </c>
      <c r="AB32" s="1026"/>
      <c r="AC32" s="1026"/>
      <c r="AD32" s="1026"/>
      <c r="AE32" s="1027"/>
      <c r="AF32" s="1022">
        <v>216</v>
      </c>
      <c r="AG32" s="1023"/>
      <c r="AH32" s="1023"/>
      <c r="AI32" s="1023"/>
      <c r="AJ32" s="1024"/>
      <c r="AK32" s="967">
        <v>305</v>
      </c>
      <c r="AL32" s="958"/>
      <c r="AM32" s="958"/>
      <c r="AN32" s="958"/>
      <c r="AO32" s="958"/>
      <c r="AP32" s="958">
        <v>4431</v>
      </c>
      <c r="AQ32" s="958"/>
      <c r="AR32" s="958"/>
      <c r="AS32" s="958"/>
      <c r="AT32" s="958"/>
      <c r="AU32" s="958">
        <v>3833</v>
      </c>
      <c r="AV32" s="958"/>
      <c r="AW32" s="958"/>
      <c r="AX32" s="958"/>
      <c r="AY32" s="958"/>
      <c r="AZ32" s="1028" t="s">
        <v>489</v>
      </c>
      <c r="BA32" s="1028"/>
      <c r="BB32" s="1028"/>
      <c r="BC32" s="1028"/>
      <c r="BD32" s="1028"/>
      <c r="BE32" s="959" t="s">
        <v>554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279</v>
      </c>
      <c r="R33" s="1026"/>
      <c r="S33" s="1026"/>
      <c r="T33" s="1026"/>
      <c r="U33" s="1026"/>
      <c r="V33" s="1026">
        <v>272</v>
      </c>
      <c r="W33" s="1026"/>
      <c r="X33" s="1026"/>
      <c r="Y33" s="1026"/>
      <c r="Z33" s="1026"/>
      <c r="AA33" s="1026">
        <v>7</v>
      </c>
      <c r="AB33" s="1026"/>
      <c r="AC33" s="1026"/>
      <c r="AD33" s="1026"/>
      <c r="AE33" s="1027"/>
      <c r="AF33" s="1022">
        <v>285</v>
      </c>
      <c r="AG33" s="1023"/>
      <c r="AH33" s="1023"/>
      <c r="AI33" s="1023"/>
      <c r="AJ33" s="1024"/>
      <c r="AK33" s="967">
        <v>155</v>
      </c>
      <c r="AL33" s="958"/>
      <c r="AM33" s="958"/>
      <c r="AN33" s="958"/>
      <c r="AO33" s="958"/>
      <c r="AP33" s="958">
        <v>1150</v>
      </c>
      <c r="AQ33" s="958"/>
      <c r="AR33" s="958"/>
      <c r="AS33" s="958"/>
      <c r="AT33" s="958"/>
      <c r="AU33" s="958">
        <v>1150</v>
      </c>
      <c r="AV33" s="958"/>
      <c r="AW33" s="958"/>
      <c r="AX33" s="958"/>
      <c r="AY33" s="958"/>
      <c r="AZ33" s="1028" t="s">
        <v>489</v>
      </c>
      <c r="BA33" s="1028"/>
      <c r="BB33" s="1028"/>
      <c r="BC33" s="1028"/>
      <c r="BD33" s="1028"/>
      <c r="BE33" s="959" t="s">
        <v>554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76</v>
      </c>
      <c r="R34" s="1026"/>
      <c r="S34" s="1026"/>
      <c r="T34" s="1026"/>
      <c r="U34" s="1026"/>
      <c r="V34" s="1026">
        <v>62</v>
      </c>
      <c r="W34" s="1026"/>
      <c r="X34" s="1026"/>
      <c r="Y34" s="1026"/>
      <c r="Z34" s="1026"/>
      <c r="AA34" s="1026">
        <v>14</v>
      </c>
      <c r="AB34" s="1026"/>
      <c r="AC34" s="1026"/>
      <c r="AD34" s="1026"/>
      <c r="AE34" s="1027"/>
      <c r="AF34" s="1022">
        <v>22</v>
      </c>
      <c r="AG34" s="1023"/>
      <c r="AH34" s="1023"/>
      <c r="AI34" s="1023"/>
      <c r="AJ34" s="1024"/>
      <c r="AK34" s="967">
        <v>54</v>
      </c>
      <c r="AL34" s="958"/>
      <c r="AM34" s="958"/>
      <c r="AN34" s="958"/>
      <c r="AO34" s="958"/>
      <c r="AP34" s="958">
        <v>163</v>
      </c>
      <c r="AQ34" s="958"/>
      <c r="AR34" s="958"/>
      <c r="AS34" s="958"/>
      <c r="AT34" s="958"/>
      <c r="AU34" s="958">
        <v>150</v>
      </c>
      <c r="AV34" s="958"/>
      <c r="AW34" s="958"/>
      <c r="AX34" s="958"/>
      <c r="AY34" s="958"/>
      <c r="AZ34" s="1028" t="s">
        <v>489</v>
      </c>
      <c r="BA34" s="1028"/>
      <c r="BB34" s="1028"/>
      <c r="BC34" s="1028"/>
      <c r="BD34" s="1028"/>
      <c r="BE34" s="959" t="s">
        <v>554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t="s">
        <v>489</v>
      </c>
      <c r="R35" s="1026"/>
      <c r="S35" s="1026"/>
      <c r="T35" s="1026"/>
      <c r="U35" s="1026"/>
      <c r="V35" s="1026" t="s">
        <v>489</v>
      </c>
      <c r="W35" s="1026"/>
      <c r="X35" s="1026"/>
      <c r="Y35" s="1026"/>
      <c r="Z35" s="1026"/>
      <c r="AA35" s="1026" t="s">
        <v>489</v>
      </c>
      <c r="AB35" s="1026"/>
      <c r="AC35" s="1026"/>
      <c r="AD35" s="1026"/>
      <c r="AE35" s="1027"/>
      <c r="AF35" s="1022" t="s">
        <v>489</v>
      </c>
      <c r="AG35" s="1023"/>
      <c r="AH35" s="1023"/>
      <c r="AI35" s="1023"/>
      <c r="AJ35" s="1024"/>
      <c r="AK35" s="967">
        <v>7</v>
      </c>
      <c r="AL35" s="958"/>
      <c r="AM35" s="958"/>
      <c r="AN35" s="958"/>
      <c r="AO35" s="958"/>
      <c r="AP35" s="958">
        <v>1</v>
      </c>
      <c r="AQ35" s="958"/>
      <c r="AR35" s="958"/>
      <c r="AS35" s="958"/>
      <c r="AT35" s="958"/>
      <c r="AU35" s="958">
        <v>0</v>
      </c>
      <c r="AV35" s="958"/>
      <c r="AW35" s="958"/>
      <c r="AX35" s="958"/>
      <c r="AY35" s="958"/>
      <c r="AZ35" s="1028" t="s">
        <v>489</v>
      </c>
      <c r="BA35" s="1028"/>
      <c r="BB35" s="1028"/>
      <c r="BC35" s="1028"/>
      <c r="BD35" s="1028"/>
      <c r="BE35" s="959" t="s">
        <v>555</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1455</v>
      </c>
      <c r="AG63" s="946"/>
      <c r="AH63" s="946"/>
      <c r="AI63" s="946"/>
      <c r="AJ63" s="1009"/>
      <c r="AK63" s="1010"/>
      <c r="AL63" s="950"/>
      <c r="AM63" s="950"/>
      <c r="AN63" s="950"/>
      <c r="AO63" s="950"/>
      <c r="AP63" s="946">
        <v>7114</v>
      </c>
      <c r="AQ63" s="946"/>
      <c r="AR63" s="946"/>
      <c r="AS63" s="946"/>
      <c r="AT63" s="946"/>
      <c r="AU63" s="946">
        <v>5170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556</v>
      </c>
      <c r="C68" s="973"/>
      <c r="D68" s="973"/>
      <c r="E68" s="973"/>
      <c r="F68" s="973"/>
      <c r="G68" s="973"/>
      <c r="H68" s="973"/>
      <c r="I68" s="973"/>
      <c r="J68" s="973"/>
      <c r="K68" s="973"/>
      <c r="L68" s="973"/>
      <c r="M68" s="973"/>
      <c r="N68" s="973"/>
      <c r="O68" s="973"/>
      <c r="P68" s="974"/>
      <c r="Q68" s="975">
        <v>6</v>
      </c>
      <c r="R68" s="969"/>
      <c r="S68" s="969"/>
      <c r="T68" s="969"/>
      <c r="U68" s="969"/>
      <c r="V68" s="969">
        <v>5</v>
      </c>
      <c r="W68" s="969"/>
      <c r="X68" s="969"/>
      <c r="Y68" s="969"/>
      <c r="Z68" s="969"/>
      <c r="AA68" s="969">
        <v>1</v>
      </c>
      <c r="AB68" s="969"/>
      <c r="AC68" s="969"/>
      <c r="AD68" s="969"/>
      <c r="AE68" s="969"/>
      <c r="AF68" s="969">
        <v>1</v>
      </c>
      <c r="AG68" s="969"/>
      <c r="AH68" s="969"/>
      <c r="AI68" s="969"/>
      <c r="AJ68" s="969"/>
      <c r="AK68" s="969">
        <v>3</v>
      </c>
      <c r="AL68" s="969"/>
      <c r="AM68" s="969"/>
      <c r="AN68" s="969"/>
      <c r="AO68" s="969"/>
      <c r="AP68" s="969" t="s">
        <v>489</v>
      </c>
      <c r="AQ68" s="969"/>
      <c r="AR68" s="969"/>
      <c r="AS68" s="969"/>
      <c r="AT68" s="969"/>
      <c r="AU68" s="969" t="s">
        <v>489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557</v>
      </c>
      <c r="C69" s="962"/>
      <c r="D69" s="962"/>
      <c r="E69" s="962"/>
      <c r="F69" s="962"/>
      <c r="G69" s="962"/>
      <c r="H69" s="962"/>
      <c r="I69" s="962"/>
      <c r="J69" s="962"/>
      <c r="K69" s="962"/>
      <c r="L69" s="962"/>
      <c r="M69" s="962"/>
      <c r="N69" s="962"/>
      <c r="O69" s="962"/>
      <c r="P69" s="963"/>
      <c r="Q69" s="964">
        <v>1</v>
      </c>
      <c r="R69" s="958"/>
      <c r="S69" s="958"/>
      <c r="T69" s="958"/>
      <c r="U69" s="958"/>
      <c r="V69" s="958">
        <v>1</v>
      </c>
      <c r="W69" s="958"/>
      <c r="X69" s="958"/>
      <c r="Y69" s="958"/>
      <c r="Z69" s="958"/>
      <c r="AA69" s="958">
        <v>0</v>
      </c>
      <c r="AB69" s="958"/>
      <c r="AC69" s="958"/>
      <c r="AD69" s="958"/>
      <c r="AE69" s="958"/>
      <c r="AF69" s="958">
        <v>0</v>
      </c>
      <c r="AG69" s="958"/>
      <c r="AH69" s="958"/>
      <c r="AI69" s="958"/>
      <c r="AJ69" s="958"/>
      <c r="AK69" s="958">
        <v>0</v>
      </c>
      <c r="AL69" s="958"/>
      <c r="AM69" s="958"/>
      <c r="AN69" s="958"/>
      <c r="AO69" s="958"/>
      <c r="AP69" s="958" t="s">
        <v>489</v>
      </c>
      <c r="AQ69" s="958"/>
      <c r="AR69" s="958"/>
      <c r="AS69" s="958"/>
      <c r="AT69" s="958"/>
      <c r="AU69" s="958" t="s">
        <v>489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558</v>
      </c>
      <c r="C70" s="962"/>
      <c r="D70" s="962"/>
      <c r="E70" s="962"/>
      <c r="F70" s="962"/>
      <c r="G70" s="962"/>
      <c r="H70" s="962"/>
      <c r="I70" s="962"/>
      <c r="J70" s="962"/>
      <c r="K70" s="962"/>
      <c r="L70" s="962"/>
      <c r="M70" s="962"/>
      <c r="N70" s="962"/>
      <c r="O70" s="962"/>
      <c r="P70" s="963"/>
      <c r="Q70" s="964">
        <v>3953</v>
      </c>
      <c r="R70" s="958"/>
      <c r="S70" s="958"/>
      <c r="T70" s="958"/>
      <c r="U70" s="958"/>
      <c r="V70" s="958">
        <v>4162</v>
      </c>
      <c r="W70" s="958"/>
      <c r="X70" s="958"/>
      <c r="Y70" s="958"/>
      <c r="Z70" s="958"/>
      <c r="AA70" s="958">
        <v>-209</v>
      </c>
      <c r="AB70" s="958"/>
      <c r="AC70" s="958"/>
      <c r="AD70" s="958"/>
      <c r="AE70" s="958"/>
      <c r="AF70" s="958">
        <v>1550</v>
      </c>
      <c r="AG70" s="958"/>
      <c r="AH70" s="958"/>
      <c r="AI70" s="958"/>
      <c r="AJ70" s="958"/>
      <c r="AK70" s="958">
        <v>493</v>
      </c>
      <c r="AL70" s="958"/>
      <c r="AM70" s="958"/>
      <c r="AN70" s="958"/>
      <c r="AO70" s="958"/>
      <c r="AP70" s="958">
        <v>2783</v>
      </c>
      <c r="AQ70" s="958"/>
      <c r="AR70" s="958"/>
      <c r="AS70" s="958"/>
      <c r="AT70" s="958"/>
      <c r="AU70" s="958">
        <v>293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559</v>
      </c>
      <c r="C71" s="962"/>
      <c r="D71" s="962"/>
      <c r="E71" s="962"/>
      <c r="F71" s="962"/>
      <c r="G71" s="962"/>
      <c r="H71" s="962"/>
      <c r="I71" s="962"/>
      <c r="J71" s="962"/>
      <c r="K71" s="962"/>
      <c r="L71" s="962"/>
      <c r="M71" s="962"/>
      <c r="N71" s="962"/>
      <c r="O71" s="962"/>
      <c r="P71" s="963"/>
      <c r="Q71" s="964">
        <v>418</v>
      </c>
      <c r="R71" s="958"/>
      <c r="S71" s="958"/>
      <c r="T71" s="958"/>
      <c r="U71" s="958"/>
      <c r="V71" s="958">
        <v>442</v>
      </c>
      <c r="W71" s="958"/>
      <c r="X71" s="958"/>
      <c r="Y71" s="958"/>
      <c r="Z71" s="958"/>
      <c r="AA71" s="958">
        <v>-24</v>
      </c>
      <c r="AB71" s="958"/>
      <c r="AC71" s="958"/>
      <c r="AD71" s="958"/>
      <c r="AE71" s="958"/>
      <c r="AF71" s="958">
        <v>-24</v>
      </c>
      <c r="AG71" s="958"/>
      <c r="AH71" s="958"/>
      <c r="AI71" s="958"/>
      <c r="AJ71" s="958"/>
      <c r="AK71" s="958">
        <v>0</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560</v>
      </c>
      <c r="C72" s="962"/>
      <c r="D72" s="962"/>
      <c r="E72" s="962"/>
      <c r="F72" s="962"/>
      <c r="G72" s="962"/>
      <c r="H72" s="962"/>
      <c r="I72" s="962"/>
      <c r="J72" s="962"/>
      <c r="K72" s="962"/>
      <c r="L72" s="962"/>
      <c r="M72" s="962"/>
      <c r="N72" s="962"/>
      <c r="O72" s="962"/>
      <c r="P72" s="963"/>
      <c r="Q72" s="964">
        <v>377</v>
      </c>
      <c r="R72" s="958"/>
      <c r="S72" s="958"/>
      <c r="T72" s="958"/>
      <c r="U72" s="958"/>
      <c r="V72" s="958">
        <v>352</v>
      </c>
      <c r="W72" s="958"/>
      <c r="X72" s="958"/>
      <c r="Y72" s="958"/>
      <c r="Z72" s="958"/>
      <c r="AA72" s="958">
        <v>25</v>
      </c>
      <c r="AB72" s="958"/>
      <c r="AC72" s="958"/>
      <c r="AD72" s="958"/>
      <c r="AE72" s="958"/>
      <c r="AF72" s="958">
        <v>25</v>
      </c>
      <c r="AG72" s="958"/>
      <c r="AH72" s="958"/>
      <c r="AI72" s="958"/>
      <c r="AJ72" s="958"/>
      <c r="AK72" s="958">
        <v>0</v>
      </c>
      <c r="AL72" s="958"/>
      <c r="AM72" s="958"/>
      <c r="AN72" s="958"/>
      <c r="AO72" s="958"/>
      <c r="AP72" s="958">
        <v>215</v>
      </c>
      <c r="AQ72" s="958"/>
      <c r="AR72" s="958"/>
      <c r="AS72" s="958"/>
      <c r="AT72" s="958"/>
      <c r="AU72" s="958">
        <v>83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561</v>
      </c>
      <c r="C73" s="962"/>
      <c r="D73" s="962"/>
      <c r="E73" s="962"/>
      <c r="F73" s="962"/>
      <c r="G73" s="962"/>
      <c r="H73" s="962"/>
      <c r="I73" s="962"/>
      <c r="J73" s="962"/>
      <c r="K73" s="962"/>
      <c r="L73" s="962"/>
      <c r="M73" s="962"/>
      <c r="N73" s="962"/>
      <c r="O73" s="962"/>
      <c r="P73" s="963"/>
      <c r="Q73" s="964">
        <v>127</v>
      </c>
      <c r="R73" s="958"/>
      <c r="S73" s="958"/>
      <c r="T73" s="958"/>
      <c r="U73" s="958"/>
      <c r="V73" s="958">
        <v>122</v>
      </c>
      <c r="W73" s="958"/>
      <c r="X73" s="958"/>
      <c r="Y73" s="958"/>
      <c r="Z73" s="958"/>
      <c r="AA73" s="958">
        <v>5</v>
      </c>
      <c r="AB73" s="958"/>
      <c r="AC73" s="958"/>
      <c r="AD73" s="958"/>
      <c r="AE73" s="958"/>
      <c r="AF73" s="958">
        <v>5</v>
      </c>
      <c r="AG73" s="958"/>
      <c r="AH73" s="958"/>
      <c r="AI73" s="958"/>
      <c r="AJ73" s="958"/>
      <c r="AK73" s="958">
        <v>40</v>
      </c>
      <c r="AL73" s="958"/>
      <c r="AM73" s="958"/>
      <c r="AN73" s="958"/>
      <c r="AO73" s="958"/>
      <c r="AP73" s="958" t="s">
        <v>489</v>
      </c>
      <c r="AQ73" s="958"/>
      <c r="AR73" s="958"/>
      <c r="AS73" s="958"/>
      <c r="AT73" s="958"/>
      <c r="AU73" s="958" t="s">
        <v>489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562</v>
      </c>
      <c r="C74" s="962"/>
      <c r="D74" s="962"/>
      <c r="E74" s="962"/>
      <c r="F74" s="962"/>
      <c r="G74" s="962"/>
      <c r="H74" s="962"/>
      <c r="I74" s="962"/>
      <c r="J74" s="962"/>
      <c r="K74" s="962"/>
      <c r="L74" s="962"/>
      <c r="M74" s="962"/>
      <c r="N74" s="962"/>
      <c r="O74" s="962"/>
      <c r="P74" s="963"/>
      <c r="Q74" s="964">
        <v>140745</v>
      </c>
      <c r="R74" s="958"/>
      <c r="S74" s="958"/>
      <c r="T74" s="958"/>
      <c r="U74" s="958"/>
      <c r="V74" s="958">
        <v>139623</v>
      </c>
      <c r="W74" s="958"/>
      <c r="X74" s="958"/>
      <c r="Y74" s="958"/>
      <c r="Z74" s="958"/>
      <c r="AA74" s="958">
        <v>1121</v>
      </c>
      <c r="AB74" s="958"/>
      <c r="AC74" s="958"/>
      <c r="AD74" s="958"/>
      <c r="AE74" s="958"/>
      <c r="AF74" s="958">
        <v>206</v>
      </c>
      <c r="AG74" s="958"/>
      <c r="AH74" s="958"/>
      <c r="AI74" s="958"/>
      <c r="AJ74" s="958"/>
      <c r="AK74" s="958">
        <v>773</v>
      </c>
      <c r="AL74" s="958"/>
      <c r="AM74" s="958"/>
      <c r="AN74" s="958"/>
      <c r="AO74" s="958"/>
      <c r="AP74" s="958" t="s">
        <v>489</v>
      </c>
      <c r="AQ74" s="958"/>
      <c r="AR74" s="958"/>
      <c r="AS74" s="958"/>
      <c r="AT74" s="958"/>
      <c r="AU74" s="958" t="s">
        <v>489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563</v>
      </c>
      <c r="C75" s="962"/>
      <c r="D75" s="962"/>
      <c r="E75" s="962"/>
      <c r="F75" s="962"/>
      <c r="G75" s="962"/>
      <c r="H75" s="962"/>
      <c r="I75" s="962"/>
      <c r="J75" s="962"/>
      <c r="K75" s="962"/>
      <c r="L75" s="962"/>
      <c r="M75" s="962"/>
      <c r="N75" s="962"/>
      <c r="O75" s="962"/>
      <c r="P75" s="963"/>
      <c r="Q75" s="965">
        <v>2877</v>
      </c>
      <c r="R75" s="966"/>
      <c r="S75" s="966"/>
      <c r="T75" s="966"/>
      <c r="U75" s="967"/>
      <c r="V75" s="968">
        <v>2785</v>
      </c>
      <c r="W75" s="966"/>
      <c r="X75" s="966"/>
      <c r="Y75" s="966"/>
      <c r="Z75" s="967"/>
      <c r="AA75" s="968">
        <v>92</v>
      </c>
      <c r="AB75" s="966"/>
      <c r="AC75" s="966"/>
      <c r="AD75" s="966"/>
      <c r="AE75" s="967"/>
      <c r="AF75" s="968">
        <v>92</v>
      </c>
      <c r="AG75" s="966"/>
      <c r="AH75" s="966"/>
      <c r="AI75" s="966"/>
      <c r="AJ75" s="967"/>
      <c r="AK75" s="968">
        <v>10</v>
      </c>
      <c r="AL75" s="966"/>
      <c r="AM75" s="966"/>
      <c r="AN75" s="966"/>
      <c r="AO75" s="967"/>
      <c r="AP75" s="968" t="s">
        <v>489</v>
      </c>
      <c r="AQ75" s="966"/>
      <c r="AR75" s="966"/>
      <c r="AS75" s="966"/>
      <c r="AT75" s="967"/>
      <c r="AU75" s="968" t="s">
        <v>489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564</v>
      </c>
      <c r="C76" s="962"/>
      <c r="D76" s="962"/>
      <c r="E76" s="962"/>
      <c r="F76" s="962"/>
      <c r="G76" s="962"/>
      <c r="H76" s="962"/>
      <c r="I76" s="962"/>
      <c r="J76" s="962"/>
      <c r="K76" s="962"/>
      <c r="L76" s="962"/>
      <c r="M76" s="962"/>
      <c r="N76" s="962"/>
      <c r="O76" s="962"/>
      <c r="P76" s="963"/>
      <c r="Q76" s="965">
        <v>21</v>
      </c>
      <c r="R76" s="966"/>
      <c r="S76" s="966"/>
      <c r="T76" s="966"/>
      <c r="U76" s="967"/>
      <c r="V76" s="968">
        <v>20</v>
      </c>
      <c r="W76" s="966"/>
      <c r="X76" s="966"/>
      <c r="Y76" s="966"/>
      <c r="Z76" s="967"/>
      <c r="AA76" s="968">
        <v>0</v>
      </c>
      <c r="AB76" s="966"/>
      <c r="AC76" s="966"/>
      <c r="AD76" s="966"/>
      <c r="AE76" s="967"/>
      <c r="AF76" s="968">
        <v>0</v>
      </c>
      <c r="AG76" s="966"/>
      <c r="AH76" s="966"/>
      <c r="AI76" s="966"/>
      <c r="AJ76" s="967"/>
      <c r="AK76" s="968">
        <v>0</v>
      </c>
      <c r="AL76" s="966"/>
      <c r="AM76" s="966"/>
      <c r="AN76" s="966"/>
      <c r="AO76" s="967"/>
      <c r="AP76" s="968" t="s">
        <v>489</v>
      </c>
      <c r="AQ76" s="966"/>
      <c r="AR76" s="966"/>
      <c r="AS76" s="966"/>
      <c r="AT76" s="967"/>
      <c r="AU76" s="968" t="s">
        <v>489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565</v>
      </c>
      <c r="C77" s="962"/>
      <c r="D77" s="962"/>
      <c r="E77" s="962"/>
      <c r="F77" s="962"/>
      <c r="G77" s="962"/>
      <c r="H77" s="962"/>
      <c r="I77" s="962"/>
      <c r="J77" s="962"/>
      <c r="K77" s="962"/>
      <c r="L77" s="962"/>
      <c r="M77" s="962"/>
      <c r="N77" s="962"/>
      <c r="O77" s="962"/>
      <c r="P77" s="963"/>
      <c r="Q77" s="965">
        <v>2756</v>
      </c>
      <c r="R77" s="966"/>
      <c r="S77" s="966"/>
      <c r="T77" s="966"/>
      <c r="U77" s="967"/>
      <c r="V77" s="968">
        <v>2686</v>
      </c>
      <c r="W77" s="966"/>
      <c r="X77" s="966"/>
      <c r="Y77" s="966"/>
      <c r="Z77" s="967"/>
      <c r="AA77" s="968">
        <v>70</v>
      </c>
      <c r="AB77" s="966"/>
      <c r="AC77" s="966"/>
      <c r="AD77" s="966"/>
      <c r="AE77" s="967"/>
      <c r="AF77" s="968">
        <v>70</v>
      </c>
      <c r="AG77" s="966"/>
      <c r="AH77" s="966"/>
      <c r="AI77" s="966"/>
      <c r="AJ77" s="967"/>
      <c r="AK77" s="968">
        <v>9</v>
      </c>
      <c r="AL77" s="966"/>
      <c r="AM77" s="966"/>
      <c r="AN77" s="966"/>
      <c r="AO77" s="967"/>
      <c r="AP77" s="968">
        <v>4386</v>
      </c>
      <c r="AQ77" s="966"/>
      <c r="AR77" s="966"/>
      <c r="AS77" s="966"/>
      <c r="AT77" s="967"/>
      <c r="AU77" s="968">
        <v>391</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566</v>
      </c>
      <c r="C78" s="962"/>
      <c r="D78" s="962"/>
      <c r="E78" s="962"/>
      <c r="F78" s="962"/>
      <c r="G78" s="962"/>
      <c r="H78" s="962"/>
      <c r="I78" s="962"/>
      <c r="J78" s="962"/>
      <c r="K78" s="962"/>
      <c r="L78" s="962"/>
      <c r="M78" s="962"/>
      <c r="N78" s="962"/>
      <c r="O78" s="962"/>
      <c r="P78" s="963"/>
      <c r="Q78" s="964">
        <v>1514</v>
      </c>
      <c r="R78" s="958"/>
      <c r="S78" s="958"/>
      <c r="T78" s="958"/>
      <c r="U78" s="958"/>
      <c r="V78" s="958">
        <v>1480</v>
      </c>
      <c r="W78" s="958"/>
      <c r="X78" s="958"/>
      <c r="Y78" s="958"/>
      <c r="Z78" s="958"/>
      <c r="AA78" s="958">
        <v>34</v>
      </c>
      <c r="AB78" s="958"/>
      <c r="AC78" s="958"/>
      <c r="AD78" s="958"/>
      <c r="AE78" s="958"/>
      <c r="AF78" s="958">
        <v>34</v>
      </c>
      <c r="AG78" s="958"/>
      <c r="AH78" s="958"/>
      <c r="AI78" s="958"/>
      <c r="AJ78" s="958"/>
      <c r="AK78" s="958">
        <v>0</v>
      </c>
      <c r="AL78" s="958"/>
      <c r="AM78" s="958"/>
      <c r="AN78" s="958"/>
      <c r="AO78" s="958"/>
      <c r="AP78" s="958">
        <v>323</v>
      </c>
      <c r="AQ78" s="958"/>
      <c r="AR78" s="958"/>
      <c r="AS78" s="958"/>
      <c r="AT78" s="958"/>
      <c r="AU78" s="958">
        <v>81</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1939</v>
      </c>
      <c r="AG88" s="946"/>
      <c r="AH88" s="946"/>
      <c r="AI88" s="946"/>
      <c r="AJ88" s="946"/>
      <c r="AK88" s="950"/>
      <c r="AL88" s="950"/>
      <c r="AM88" s="950"/>
      <c r="AN88" s="950"/>
      <c r="AO88" s="950"/>
      <c r="AP88" s="946">
        <v>7707</v>
      </c>
      <c r="AQ88" s="946"/>
      <c r="AR88" s="946"/>
      <c r="AS88" s="946"/>
      <c r="AT88" s="946"/>
      <c r="AU88" s="946">
        <v>848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61</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921826</v>
      </c>
      <c r="AB110" s="876"/>
      <c r="AC110" s="876"/>
      <c r="AD110" s="876"/>
      <c r="AE110" s="877"/>
      <c r="AF110" s="878">
        <v>924523</v>
      </c>
      <c r="AG110" s="876"/>
      <c r="AH110" s="876"/>
      <c r="AI110" s="876"/>
      <c r="AJ110" s="877"/>
      <c r="AK110" s="878">
        <v>959060</v>
      </c>
      <c r="AL110" s="876"/>
      <c r="AM110" s="876"/>
      <c r="AN110" s="876"/>
      <c r="AO110" s="877"/>
      <c r="AP110" s="879">
        <v>18.2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10578593</v>
      </c>
      <c r="BR110" s="829"/>
      <c r="BS110" s="829"/>
      <c r="BT110" s="829"/>
      <c r="BU110" s="829"/>
      <c r="BV110" s="829">
        <v>10203192</v>
      </c>
      <c r="BW110" s="829"/>
      <c r="BX110" s="829"/>
      <c r="BY110" s="829"/>
      <c r="BZ110" s="829"/>
      <c r="CA110" s="829">
        <v>10254357</v>
      </c>
      <c r="CB110" s="829"/>
      <c r="CC110" s="829"/>
      <c r="CD110" s="829"/>
      <c r="CE110" s="829"/>
      <c r="CF110" s="853">
        <v>194.9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5488147</v>
      </c>
      <c r="BR112" s="804"/>
      <c r="BS112" s="804"/>
      <c r="BT112" s="804"/>
      <c r="BU112" s="804"/>
      <c r="BV112" s="804">
        <v>5426019</v>
      </c>
      <c r="BW112" s="804"/>
      <c r="BX112" s="804"/>
      <c r="BY112" s="804"/>
      <c r="BZ112" s="804"/>
      <c r="CA112" s="804">
        <v>5169922</v>
      </c>
      <c r="CB112" s="804"/>
      <c r="CC112" s="804"/>
      <c r="CD112" s="804"/>
      <c r="CE112" s="804"/>
      <c r="CF112" s="862">
        <v>98.3</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350534</v>
      </c>
      <c r="AB113" s="906"/>
      <c r="AC113" s="906"/>
      <c r="AD113" s="906"/>
      <c r="AE113" s="907"/>
      <c r="AF113" s="908">
        <v>352188</v>
      </c>
      <c r="AG113" s="906"/>
      <c r="AH113" s="906"/>
      <c r="AI113" s="906"/>
      <c r="AJ113" s="907"/>
      <c r="AK113" s="908">
        <v>360135</v>
      </c>
      <c r="AL113" s="906"/>
      <c r="AM113" s="906"/>
      <c r="AN113" s="906"/>
      <c r="AO113" s="907"/>
      <c r="AP113" s="909">
        <v>6.8</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975401</v>
      </c>
      <c r="BR113" s="804"/>
      <c r="BS113" s="804"/>
      <c r="BT113" s="804"/>
      <c r="BU113" s="804"/>
      <c r="BV113" s="804">
        <v>909965</v>
      </c>
      <c r="BW113" s="804"/>
      <c r="BX113" s="804"/>
      <c r="BY113" s="804"/>
      <c r="BZ113" s="804"/>
      <c r="CA113" s="804">
        <v>847444</v>
      </c>
      <c r="CB113" s="804"/>
      <c r="CC113" s="804"/>
      <c r="CD113" s="804"/>
      <c r="CE113" s="804"/>
      <c r="CF113" s="862">
        <v>16.100000000000001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150200</v>
      </c>
      <c r="AB114" s="767"/>
      <c r="AC114" s="767"/>
      <c r="AD114" s="767"/>
      <c r="AE114" s="768"/>
      <c r="AF114" s="769">
        <v>174397</v>
      </c>
      <c r="AG114" s="767"/>
      <c r="AH114" s="767"/>
      <c r="AI114" s="767"/>
      <c r="AJ114" s="768"/>
      <c r="AK114" s="769">
        <v>173168</v>
      </c>
      <c r="AL114" s="767"/>
      <c r="AM114" s="767"/>
      <c r="AN114" s="767"/>
      <c r="AO114" s="768"/>
      <c r="AP114" s="811">
        <v>3.3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823640</v>
      </c>
      <c r="BR114" s="804"/>
      <c r="BS114" s="804"/>
      <c r="BT114" s="804"/>
      <c r="BU114" s="804"/>
      <c r="BV114" s="804">
        <v>809038</v>
      </c>
      <c r="BW114" s="804"/>
      <c r="BX114" s="804"/>
      <c r="BY114" s="804"/>
      <c r="BZ114" s="804"/>
      <c r="CA114" s="804">
        <v>755288</v>
      </c>
      <c r="CB114" s="804"/>
      <c r="CC114" s="804"/>
      <c r="CD114" s="804"/>
      <c r="CE114" s="804"/>
      <c r="CF114" s="862">
        <v>14.4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1470</v>
      </c>
      <c r="AB115" s="906"/>
      <c r="AC115" s="906"/>
      <c r="AD115" s="906"/>
      <c r="AE115" s="907"/>
      <c r="AF115" s="908">
        <v>1841</v>
      </c>
      <c r="AG115" s="906"/>
      <c r="AH115" s="906"/>
      <c r="AI115" s="906"/>
      <c r="AJ115" s="907"/>
      <c r="AK115" s="908">
        <v>2377</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1424030</v>
      </c>
      <c r="AB117" s="890"/>
      <c r="AC117" s="890"/>
      <c r="AD117" s="890"/>
      <c r="AE117" s="891"/>
      <c r="AF117" s="892">
        <v>1452949</v>
      </c>
      <c r="AG117" s="890"/>
      <c r="AH117" s="890"/>
      <c r="AI117" s="890"/>
      <c r="AJ117" s="891"/>
      <c r="AK117" s="892">
        <v>1494740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17865781</v>
      </c>
      <c r="BR119" s="832"/>
      <c r="BS119" s="832"/>
      <c r="BT119" s="832"/>
      <c r="BU119" s="832"/>
      <c r="BV119" s="832">
        <v>17348214</v>
      </c>
      <c r="BW119" s="832"/>
      <c r="BX119" s="832"/>
      <c r="BY119" s="832"/>
      <c r="BZ119" s="832"/>
      <c r="CA119" s="832">
        <v>17027011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8905007</v>
      </c>
      <c r="BR120" s="829"/>
      <c r="BS120" s="829"/>
      <c r="BT120" s="829"/>
      <c r="BU120" s="829"/>
      <c r="BV120" s="829">
        <v>9067788</v>
      </c>
      <c r="BW120" s="829"/>
      <c r="BX120" s="829"/>
      <c r="BY120" s="829"/>
      <c r="BZ120" s="829"/>
      <c r="CA120" s="829">
        <v>9258650</v>
      </c>
      <c r="CB120" s="829"/>
      <c r="CC120" s="829"/>
      <c r="CD120" s="829"/>
      <c r="CE120" s="829"/>
      <c r="CF120" s="853">
        <v>176</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4153657</v>
      </c>
      <c r="DH120" s="829"/>
      <c r="DI120" s="829"/>
      <c r="DJ120" s="829"/>
      <c r="DK120" s="829"/>
      <c r="DL120" s="829">
        <v>4064045</v>
      </c>
      <c r="DM120" s="829"/>
      <c r="DN120" s="829"/>
      <c r="DO120" s="829"/>
      <c r="DP120" s="829"/>
      <c r="DQ120" s="829">
        <v>3832668</v>
      </c>
      <c r="DR120" s="829"/>
      <c r="DS120" s="829"/>
      <c r="DT120" s="829"/>
      <c r="DU120" s="829"/>
      <c r="DV120" s="830">
        <v>72.900000000000006</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1103909</v>
      </c>
      <c r="DH121" s="804"/>
      <c r="DI121" s="804"/>
      <c r="DJ121" s="804"/>
      <c r="DK121" s="804"/>
      <c r="DL121" s="804">
        <v>1140462</v>
      </c>
      <c r="DM121" s="804"/>
      <c r="DN121" s="804"/>
      <c r="DO121" s="804"/>
      <c r="DP121" s="804"/>
      <c r="DQ121" s="804">
        <v>1149680</v>
      </c>
      <c r="DR121" s="804"/>
      <c r="DS121" s="804"/>
      <c r="DT121" s="804"/>
      <c r="DU121" s="804"/>
      <c r="DV121" s="781">
        <v>21.9</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11090898</v>
      </c>
      <c r="BR122" s="832"/>
      <c r="BS122" s="832"/>
      <c r="BT122" s="832"/>
      <c r="BU122" s="832"/>
      <c r="BV122" s="832">
        <v>10663003</v>
      </c>
      <c r="BW122" s="832"/>
      <c r="BX122" s="832"/>
      <c r="BY122" s="832"/>
      <c r="BZ122" s="832"/>
      <c r="CA122" s="832">
        <v>10386199</v>
      </c>
      <c r="CB122" s="832"/>
      <c r="CC122" s="832"/>
      <c r="CD122" s="832"/>
      <c r="CE122" s="832"/>
      <c r="CF122" s="833">
        <v>197.4</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206811</v>
      </c>
      <c r="DH122" s="804"/>
      <c r="DI122" s="804"/>
      <c r="DJ122" s="804"/>
      <c r="DK122" s="804"/>
      <c r="DL122" s="804">
        <v>181374</v>
      </c>
      <c r="DM122" s="804"/>
      <c r="DN122" s="804"/>
      <c r="DO122" s="804"/>
      <c r="DP122" s="804"/>
      <c r="DQ122" s="804">
        <v>150602</v>
      </c>
      <c r="DR122" s="804"/>
      <c r="DS122" s="804"/>
      <c r="DT122" s="804"/>
      <c r="DU122" s="804"/>
      <c r="DV122" s="781">
        <v>2.9</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19995905</v>
      </c>
      <c r="BR123" s="820"/>
      <c r="BS123" s="820"/>
      <c r="BT123" s="820"/>
      <c r="BU123" s="820"/>
      <c r="BV123" s="820">
        <v>19730791</v>
      </c>
      <c r="BW123" s="820"/>
      <c r="BX123" s="820"/>
      <c r="BY123" s="820"/>
      <c r="BZ123" s="820"/>
      <c r="CA123" s="820">
        <v>19644849</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v>23770</v>
      </c>
      <c r="DH123" s="767"/>
      <c r="DI123" s="767"/>
      <c r="DJ123" s="767"/>
      <c r="DK123" s="768"/>
      <c r="DL123" s="769">
        <v>40138</v>
      </c>
      <c r="DM123" s="767"/>
      <c r="DN123" s="767"/>
      <c r="DO123" s="767"/>
      <c r="DP123" s="768"/>
      <c r="DQ123" s="769">
        <v>36972</v>
      </c>
      <c r="DR123" s="767"/>
      <c r="DS123" s="767"/>
      <c r="DT123" s="767"/>
      <c r="DU123" s="768"/>
      <c r="DV123" s="811">
        <v>0.7</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1470</v>
      </c>
      <c r="AB127" s="767"/>
      <c r="AC127" s="767"/>
      <c r="AD127" s="767"/>
      <c r="AE127" s="768"/>
      <c r="AF127" s="769">
        <v>1841</v>
      </c>
      <c r="AG127" s="767"/>
      <c r="AH127" s="767"/>
      <c r="AI127" s="767"/>
      <c r="AJ127" s="768"/>
      <c r="AK127" s="769">
        <v>2377</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17785</v>
      </c>
      <c r="AB128" s="788"/>
      <c r="AC128" s="788"/>
      <c r="AD128" s="788"/>
      <c r="AE128" s="789"/>
      <c r="AF128" s="790">
        <v>17785</v>
      </c>
      <c r="AG128" s="788"/>
      <c r="AH128" s="788"/>
      <c r="AI128" s="788"/>
      <c r="AJ128" s="789"/>
      <c r="AK128" s="790">
        <v>17785</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14.33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6072806</v>
      </c>
      <c r="AB129" s="767"/>
      <c r="AC129" s="767"/>
      <c r="AD129" s="767"/>
      <c r="AE129" s="768"/>
      <c r="AF129" s="769">
        <v>6086692</v>
      </c>
      <c r="AG129" s="767"/>
      <c r="AH129" s="767"/>
      <c r="AI129" s="767"/>
      <c r="AJ129" s="768"/>
      <c r="AK129" s="769">
        <v>6255216</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19.329999999999998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955984</v>
      </c>
      <c r="AB130" s="767"/>
      <c r="AC130" s="767"/>
      <c r="AD130" s="767"/>
      <c r="AE130" s="768"/>
      <c r="AF130" s="769">
        <v>983933</v>
      </c>
      <c r="AG130" s="767"/>
      <c r="AH130" s="767"/>
      <c r="AI130" s="767"/>
      <c r="AJ130" s="768"/>
      <c r="AK130" s="769">
        <v>994243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8.9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5116822</v>
      </c>
      <c r="AB131" s="751"/>
      <c r="AC131" s="751"/>
      <c r="AD131" s="751"/>
      <c r="AE131" s="752"/>
      <c r="AF131" s="753">
        <v>5102759</v>
      </c>
      <c r="AG131" s="751"/>
      <c r="AH131" s="751"/>
      <c r="AI131" s="751"/>
      <c r="AJ131" s="752"/>
      <c r="AK131" s="753">
        <v>5260973</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8.7996221089999995</v>
      </c>
      <c r="AB132" s="732"/>
      <c r="AC132" s="732"/>
      <c r="AD132" s="732"/>
      <c r="AE132" s="733"/>
      <c r="AF132" s="734">
        <v>8.8428828399999997</v>
      </c>
      <c r="AG132" s="732"/>
      <c r="AH132" s="732"/>
      <c r="AI132" s="732"/>
      <c r="AJ132" s="733"/>
      <c r="AK132" s="734">
        <v>9.1753369580000008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8.4</v>
      </c>
      <c r="AB133" s="711"/>
      <c r="AC133" s="711"/>
      <c r="AD133" s="711"/>
      <c r="AE133" s="712"/>
      <c r="AF133" s="710">
        <v>8.5</v>
      </c>
      <c r="AG133" s="711"/>
      <c r="AH133" s="711"/>
      <c r="AI133" s="711"/>
      <c r="AJ133" s="712"/>
      <c r="AK133" s="710">
        <v>8.9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f4t9DoGx0urncRqIYJBAXdJ/RGhikFyFMY5H4603W3XMlgYL+IztOHiiDTMCK6eJlIpSRYwIF53e0LtZWPc/w==" saltValue="eGed7k38G+5rX+5ugLia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9" zoomScale="60" zoomScaleNormal="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SN3FemCDVhdRjcY/auETK+CxY5eOAyCQ9Arf3tADDiXmLR4kDRtKLVk1ZzKSdLV4epH6f1y2G4VXduR/jvRfw==" saltValue="c1g5zt89U6yRDtTpD+KP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2"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TUEfEHskP1O0X68XqHvv3tWc2Y7efvVA8JzzusYsvxrrTh5L2ifvFq1fxu+bOL+oRaXY7s6ZxgSdSkq39bbkA==" saltValue="AhnFX2soIlLXFEt+ukX+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1522979</v>
      </c>
      <c r="AP9" s="262">
        <v>82150</v>
      </c>
      <c r="AQ9" s="263">
        <v>102505</v>
      </c>
      <c r="AR9" s="264">
        <v>-19.899999999999999</v>
      </c>
    </row>
    <row r="10" spans="1:46" ht="13.5" customHeight="1" x14ac:dyDescent="0.2">
      <c r="A10" s="247"/>
      <c r="AK10" s="1117" t="s">
        <v>486</v>
      </c>
      <c r="AL10" s="1118"/>
      <c r="AM10" s="1118"/>
      <c r="AN10" s="1119"/>
      <c r="AO10" s="265">
        <v>346017</v>
      </c>
      <c r="AP10" s="265">
        <v>18664</v>
      </c>
      <c r="AQ10" s="266">
        <v>13118</v>
      </c>
      <c r="AR10" s="267">
        <v>42.3</v>
      </c>
    </row>
    <row r="11" spans="1:46" ht="13.5" customHeight="1" x14ac:dyDescent="0.2">
      <c r="A11" s="247"/>
      <c r="AK11" s="1117" t="s">
        <v>487</v>
      </c>
      <c r="AL11" s="1118"/>
      <c r="AM11" s="1118"/>
      <c r="AN11" s="1119"/>
      <c r="AO11" s="265">
        <v>41732</v>
      </c>
      <c r="AP11" s="265">
        <v>2251</v>
      </c>
      <c r="AQ11" s="266">
        <v>532</v>
      </c>
      <c r="AR11" s="267">
        <v>323.10000000000002</v>
      </c>
    </row>
    <row r="12" spans="1:46" ht="13.5" customHeight="1" x14ac:dyDescent="0.2">
      <c r="A12" s="247"/>
      <c r="AK12" s="1117" t="s">
        <v>488</v>
      </c>
      <c r="AL12" s="1118"/>
      <c r="AM12" s="1118"/>
      <c r="AN12" s="1119"/>
      <c r="AO12" s="265" t="s">
        <v>489</v>
      </c>
      <c r="AP12" s="265" t="s">
        <v>489</v>
      </c>
      <c r="AQ12" s="266">
        <v>70</v>
      </c>
      <c r="AR12" s="267" t="s">
        <v>489</v>
      </c>
    </row>
    <row r="13" spans="1:46" ht="13.5" customHeight="1" x14ac:dyDescent="0.2">
      <c r="A13" s="247"/>
      <c r="AK13" s="1117" t="s">
        <v>490</v>
      </c>
      <c r="AL13" s="1118"/>
      <c r="AM13" s="1118"/>
      <c r="AN13" s="1119"/>
      <c r="AO13" s="265">
        <v>83909</v>
      </c>
      <c r="AP13" s="265">
        <v>4526</v>
      </c>
      <c r="AQ13" s="266">
        <v>4255</v>
      </c>
      <c r="AR13" s="267">
        <v>6.4</v>
      </c>
    </row>
    <row r="14" spans="1:46" ht="13.5" customHeight="1" x14ac:dyDescent="0.2">
      <c r="A14" s="247"/>
      <c r="AK14" s="1117" t="s">
        <v>491</v>
      </c>
      <c r="AL14" s="1118"/>
      <c r="AM14" s="1118"/>
      <c r="AN14" s="1119"/>
      <c r="AO14" s="265">
        <v>47496</v>
      </c>
      <c r="AP14" s="265">
        <v>2562</v>
      </c>
      <c r="AQ14" s="266">
        <v>1813</v>
      </c>
      <c r="AR14" s="267">
        <v>41.3</v>
      </c>
    </row>
    <row r="15" spans="1:46" ht="13.5" customHeight="1" x14ac:dyDescent="0.2">
      <c r="A15" s="247"/>
      <c r="AK15" s="1120" t="s">
        <v>492</v>
      </c>
      <c r="AL15" s="1121"/>
      <c r="AM15" s="1121"/>
      <c r="AN15" s="1122"/>
      <c r="AO15" s="265">
        <v>-140787</v>
      </c>
      <c r="AP15" s="265">
        <v>-7594</v>
      </c>
      <c r="AQ15" s="266">
        <v>-6003</v>
      </c>
      <c r="AR15" s="267">
        <v>26.5</v>
      </c>
    </row>
    <row r="16" spans="1:46" ht="13.2" x14ac:dyDescent="0.2">
      <c r="A16" s="247"/>
      <c r="AK16" s="1120" t="s">
        <v>178</v>
      </c>
      <c r="AL16" s="1121"/>
      <c r="AM16" s="1121"/>
      <c r="AN16" s="1122"/>
      <c r="AO16" s="265">
        <v>1901346</v>
      </c>
      <c r="AP16" s="265">
        <v>102559</v>
      </c>
      <c r="AQ16" s="266">
        <v>116291</v>
      </c>
      <c r="AR16" s="267">
        <v>-11.8</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8.09</v>
      </c>
      <c r="AP21" s="278">
        <v>9.5500000000000007</v>
      </c>
      <c r="AQ21" s="279">
        <v>-1.46</v>
      </c>
      <c r="AS21" s="280"/>
      <c r="AT21" s="276"/>
    </row>
    <row r="22" spans="1:46" s="248" customFormat="1" ht="13.2" x14ac:dyDescent="0.2">
      <c r="A22" s="276"/>
      <c r="AK22" s="1123" t="s">
        <v>498</v>
      </c>
      <c r="AL22" s="1124"/>
      <c r="AM22" s="1124"/>
      <c r="AN22" s="1125"/>
      <c r="AO22" s="281">
        <v>97.6</v>
      </c>
      <c r="AP22" s="282">
        <v>96.7</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959060</v>
      </c>
      <c r="AP32" s="291">
        <v>51732</v>
      </c>
      <c r="AQ32" s="292">
        <v>49899</v>
      </c>
      <c r="AR32" s="293">
        <v>3.7</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2</v>
      </c>
      <c r="AR34" s="293" t="s">
        <v>489</v>
      </c>
    </row>
    <row r="35" spans="1:46" ht="27" customHeight="1" x14ac:dyDescent="0.2">
      <c r="A35" s="247"/>
      <c r="AK35" s="1107" t="s">
        <v>505</v>
      </c>
      <c r="AL35" s="1108"/>
      <c r="AM35" s="1108"/>
      <c r="AN35" s="1109"/>
      <c r="AO35" s="291">
        <v>360135</v>
      </c>
      <c r="AP35" s="291">
        <v>19426</v>
      </c>
      <c r="AQ35" s="292">
        <v>13394</v>
      </c>
      <c r="AR35" s="293">
        <v>45</v>
      </c>
    </row>
    <row r="36" spans="1:46" ht="27" customHeight="1" x14ac:dyDescent="0.2">
      <c r="A36" s="247"/>
      <c r="AK36" s="1107" t="s">
        <v>506</v>
      </c>
      <c r="AL36" s="1108"/>
      <c r="AM36" s="1108"/>
      <c r="AN36" s="1109"/>
      <c r="AO36" s="291">
        <v>173168</v>
      </c>
      <c r="AP36" s="291">
        <v>9341</v>
      </c>
      <c r="AQ36" s="292">
        <v>2489</v>
      </c>
      <c r="AR36" s="293">
        <v>275.3</v>
      </c>
    </row>
    <row r="37" spans="1:46" ht="13.5" customHeight="1" x14ac:dyDescent="0.2">
      <c r="A37" s="247"/>
      <c r="AK37" s="1107" t="s">
        <v>507</v>
      </c>
      <c r="AL37" s="1108"/>
      <c r="AM37" s="1108"/>
      <c r="AN37" s="1109"/>
      <c r="AO37" s="291">
        <v>2377</v>
      </c>
      <c r="AP37" s="291">
        <v>128</v>
      </c>
      <c r="AQ37" s="292">
        <v>625</v>
      </c>
      <c r="AR37" s="293">
        <v>-79.5</v>
      </c>
    </row>
    <row r="38" spans="1:46" ht="27" customHeight="1" x14ac:dyDescent="0.2">
      <c r="A38" s="247"/>
      <c r="AK38" s="1110" t="s">
        <v>508</v>
      </c>
      <c r="AL38" s="1111"/>
      <c r="AM38" s="1111"/>
      <c r="AN38" s="1112"/>
      <c r="AO38" s="294" t="s">
        <v>489</v>
      </c>
      <c r="AP38" s="294" t="s">
        <v>489</v>
      </c>
      <c r="AQ38" s="295">
        <v>5</v>
      </c>
      <c r="AR38" s="283" t="s">
        <v>489</v>
      </c>
      <c r="AS38" s="290"/>
    </row>
    <row r="39" spans="1:46" ht="13.2" x14ac:dyDescent="0.2">
      <c r="A39" s="247"/>
      <c r="AK39" s="1110" t="s">
        <v>509</v>
      </c>
      <c r="AL39" s="1111"/>
      <c r="AM39" s="1111"/>
      <c r="AN39" s="1112"/>
      <c r="AO39" s="291">
        <v>-17785</v>
      </c>
      <c r="AP39" s="291">
        <v>-959</v>
      </c>
      <c r="AQ39" s="292">
        <v>-2982</v>
      </c>
      <c r="AR39" s="293">
        <v>-67.8</v>
      </c>
      <c r="AS39" s="290"/>
    </row>
    <row r="40" spans="1:46" ht="27" customHeight="1" x14ac:dyDescent="0.2">
      <c r="A40" s="247"/>
      <c r="AK40" s="1107" t="s">
        <v>510</v>
      </c>
      <c r="AL40" s="1108"/>
      <c r="AM40" s="1108"/>
      <c r="AN40" s="1109"/>
      <c r="AO40" s="291">
        <v>-994243</v>
      </c>
      <c r="AP40" s="291">
        <v>-53630</v>
      </c>
      <c r="AQ40" s="292">
        <v>-43756</v>
      </c>
      <c r="AR40" s="293">
        <v>22.6</v>
      </c>
      <c r="AS40" s="290"/>
    </row>
    <row r="41" spans="1:46" ht="13.2" x14ac:dyDescent="0.2">
      <c r="A41" s="247"/>
      <c r="AK41" s="1113" t="s">
        <v>288</v>
      </c>
      <c r="AL41" s="1114"/>
      <c r="AM41" s="1114"/>
      <c r="AN41" s="1115"/>
      <c r="AO41" s="291">
        <v>482712</v>
      </c>
      <c r="AP41" s="291">
        <v>26038</v>
      </c>
      <c r="AQ41" s="292">
        <v>19675</v>
      </c>
      <c r="AR41" s="293">
        <v>32.299999999999997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1418896</v>
      </c>
      <c r="AN51" s="313">
        <v>72760</v>
      </c>
      <c r="AO51" s="314">
        <v>0.9</v>
      </c>
      <c r="AP51" s="315">
        <v>96248</v>
      </c>
      <c r="AQ51" s="316">
        <v>87.7</v>
      </c>
      <c r="AR51" s="317">
        <v>-86.8</v>
      </c>
    </row>
    <row r="52" spans="1:44" ht="13.2" x14ac:dyDescent="0.2">
      <c r="A52" s="247"/>
      <c r="AK52" s="318"/>
      <c r="AL52" s="319" t="s">
        <v>520</v>
      </c>
      <c r="AM52" s="320">
        <v>730675</v>
      </c>
      <c r="AN52" s="321">
        <v>37469</v>
      </c>
      <c r="AO52" s="322">
        <v>95.4</v>
      </c>
      <c r="AP52" s="323">
        <v>55768</v>
      </c>
      <c r="AQ52" s="324">
        <v>114.2</v>
      </c>
      <c r="AR52" s="325">
        <v>-18.8</v>
      </c>
    </row>
    <row r="53" spans="1:44" ht="13.2" x14ac:dyDescent="0.2">
      <c r="A53" s="247"/>
      <c r="AK53" s="303" t="s">
        <v>521</v>
      </c>
      <c r="AL53" s="304"/>
      <c r="AM53" s="312">
        <v>1299487</v>
      </c>
      <c r="AN53" s="313">
        <v>67453</v>
      </c>
      <c r="AO53" s="314">
        <v>-7.3</v>
      </c>
      <c r="AP53" s="315">
        <v>76413</v>
      </c>
      <c r="AQ53" s="316">
        <v>-20.6</v>
      </c>
      <c r="AR53" s="317">
        <v>13.3</v>
      </c>
    </row>
    <row r="54" spans="1:44" ht="13.2" x14ac:dyDescent="0.2">
      <c r="A54" s="247"/>
      <c r="AK54" s="318"/>
      <c r="AL54" s="319" t="s">
        <v>520</v>
      </c>
      <c r="AM54" s="320">
        <v>856076</v>
      </c>
      <c r="AN54" s="321">
        <v>44437</v>
      </c>
      <c r="AO54" s="322">
        <v>18.600000000000001</v>
      </c>
      <c r="AP54" s="323">
        <v>39658</v>
      </c>
      <c r="AQ54" s="324">
        <v>-28.9</v>
      </c>
      <c r="AR54" s="325">
        <v>47.5</v>
      </c>
    </row>
    <row r="55" spans="1:44" ht="13.2" x14ac:dyDescent="0.2">
      <c r="A55" s="247"/>
      <c r="AK55" s="303" t="s">
        <v>522</v>
      </c>
      <c r="AL55" s="304"/>
      <c r="AM55" s="312">
        <v>1000580</v>
      </c>
      <c r="AN55" s="313">
        <v>52521</v>
      </c>
      <c r="AO55" s="314">
        <v>-22.1</v>
      </c>
      <c r="AP55" s="315">
        <v>66481</v>
      </c>
      <c r="AQ55" s="316">
        <v>-13</v>
      </c>
      <c r="AR55" s="317">
        <v>-9.1</v>
      </c>
    </row>
    <row r="56" spans="1:44" ht="13.2" x14ac:dyDescent="0.2">
      <c r="A56" s="247"/>
      <c r="AK56" s="318"/>
      <c r="AL56" s="319" t="s">
        <v>520</v>
      </c>
      <c r="AM56" s="320">
        <v>489698</v>
      </c>
      <c r="AN56" s="321">
        <v>25705</v>
      </c>
      <c r="AO56" s="322">
        <v>-42.2</v>
      </c>
      <c r="AP56" s="323">
        <v>36120</v>
      </c>
      <c r="AQ56" s="324">
        <v>-8.9</v>
      </c>
      <c r="AR56" s="325">
        <v>-33.299999999999997</v>
      </c>
    </row>
    <row r="57" spans="1:44" ht="13.2" x14ac:dyDescent="0.2">
      <c r="A57" s="247"/>
      <c r="AK57" s="303" t="s">
        <v>523</v>
      </c>
      <c r="AL57" s="304"/>
      <c r="AM57" s="312">
        <v>1008445</v>
      </c>
      <c r="AN57" s="313">
        <v>53527</v>
      </c>
      <c r="AO57" s="314">
        <v>1.9</v>
      </c>
      <c r="AP57" s="315">
        <v>67825</v>
      </c>
      <c r="AQ57" s="316">
        <v>2</v>
      </c>
      <c r="AR57" s="317">
        <v>-0.1</v>
      </c>
    </row>
    <row r="58" spans="1:44" ht="13.2" x14ac:dyDescent="0.2">
      <c r="A58" s="247"/>
      <c r="AK58" s="318"/>
      <c r="AL58" s="319" t="s">
        <v>520</v>
      </c>
      <c r="AM58" s="320">
        <v>602544</v>
      </c>
      <c r="AN58" s="321">
        <v>31982</v>
      </c>
      <c r="AO58" s="322">
        <v>24.4</v>
      </c>
      <c r="AP58" s="323">
        <v>39417</v>
      </c>
      <c r="AQ58" s="324">
        <v>9.1</v>
      </c>
      <c r="AR58" s="325">
        <v>15.3</v>
      </c>
    </row>
    <row r="59" spans="1:44" ht="13.2" x14ac:dyDescent="0.2">
      <c r="A59" s="247"/>
      <c r="AK59" s="303" t="s">
        <v>524</v>
      </c>
      <c r="AL59" s="304"/>
      <c r="AM59" s="312">
        <v>1994918</v>
      </c>
      <c r="AN59" s="313">
        <v>107607</v>
      </c>
      <c r="AO59" s="314">
        <v>101</v>
      </c>
      <c r="AP59" s="315">
        <v>81158</v>
      </c>
      <c r="AQ59" s="316">
        <v>19.7</v>
      </c>
      <c r="AR59" s="317">
        <v>81.3</v>
      </c>
    </row>
    <row r="60" spans="1:44" ht="13.2" x14ac:dyDescent="0.2">
      <c r="A60" s="247"/>
      <c r="AK60" s="318"/>
      <c r="AL60" s="319" t="s">
        <v>520</v>
      </c>
      <c r="AM60" s="320">
        <v>513537</v>
      </c>
      <c r="AN60" s="321">
        <v>27700</v>
      </c>
      <c r="AO60" s="322">
        <v>-13.4</v>
      </c>
      <c r="AP60" s="323">
        <v>45320</v>
      </c>
      <c r="AQ60" s="324">
        <v>15</v>
      </c>
      <c r="AR60" s="325">
        <v>-28.4</v>
      </c>
    </row>
    <row r="61" spans="1:44" ht="13.2" x14ac:dyDescent="0.2">
      <c r="A61" s="247"/>
      <c r="AK61" s="303" t="s">
        <v>525</v>
      </c>
      <c r="AL61" s="326"/>
      <c r="AM61" s="312">
        <v>1344465</v>
      </c>
      <c r="AN61" s="313">
        <v>70774</v>
      </c>
      <c r="AO61" s="314">
        <v>14.9</v>
      </c>
      <c r="AP61" s="315">
        <v>77625</v>
      </c>
      <c r="AQ61" s="327">
        <v>15.2</v>
      </c>
      <c r="AR61" s="317">
        <v>-0.3</v>
      </c>
    </row>
    <row r="62" spans="1:44" ht="13.2" x14ac:dyDescent="0.2">
      <c r="A62" s="247"/>
      <c r="AK62" s="318"/>
      <c r="AL62" s="319" t="s">
        <v>520</v>
      </c>
      <c r="AM62" s="320">
        <v>638506</v>
      </c>
      <c r="AN62" s="321">
        <v>33459</v>
      </c>
      <c r="AO62" s="322">
        <v>16.600000000000001</v>
      </c>
      <c r="AP62" s="323">
        <v>43257</v>
      </c>
      <c r="AQ62" s="324">
        <v>20.100000000000001</v>
      </c>
      <c r="AR62" s="325">
        <v>-3.5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3A9XsRK/saVvQ4CNSKjdUpE0gRxQFLN+dHM3fNxRFKSmL8U3oLL5JtwP2Scks/KWaYYIzT73lPx0KPwOhLOfw==" saltValue="JcJbJdp3ib3ph1Ns1ePh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9" zoomScale="60" zoomScaleNormal="6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9IyT+6vV/vUdBRHOA3s6XfAz+Flwnzog84NqNLJ8t8FlMFIg5BNaK7vQldO42Zir3m6nY9b8pBREprcmSs92tA==" saltValue="mG61IhQMDlcAN9O99UD2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9" zoomScale="60" zoomScaleNormal="6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VbjpvfzLfNfGDrpfkogcBu3ZI3VHC7XoB//GOLbXDpKjZZzo1NB9FRxWgvYjEX1T+waRTO/6fKZp/AytpM1e4A==" saltValue="I/UQHFfaYuxE5OPOd2L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38.01</v>
      </c>
      <c r="G47" s="12">
        <v>38.82</v>
      </c>
      <c r="H47" s="12">
        <v>40.82</v>
      </c>
      <c r="I47" s="12">
        <v>38.17</v>
      </c>
      <c r="J47" s="13">
        <v>38.1</v>
      </c>
    </row>
    <row r="48" spans="2:10" ht="57.75" customHeight="1" x14ac:dyDescent="0.2">
      <c r="B48" s="14"/>
      <c r="C48" s="1128" t="s">
        <v>4</v>
      </c>
      <c r="D48" s="1128"/>
      <c r="E48" s="1129"/>
      <c r="F48" s="15">
        <v>5.27</v>
      </c>
      <c r="G48" s="16">
        <v>7.89</v>
      </c>
      <c r="H48" s="16">
        <v>7.74</v>
      </c>
      <c r="I48" s="16">
        <v>9.59</v>
      </c>
      <c r="J48" s="17">
        <v>7.65</v>
      </c>
    </row>
    <row r="49" spans="2:10" ht="57.75" customHeight="1" thickBot="1" x14ac:dyDescent="0.25">
      <c r="B49" s="18"/>
      <c r="C49" s="1130" t="s">
        <v>5</v>
      </c>
      <c r="D49" s="1130"/>
      <c r="E49" s="1131"/>
      <c r="F49" s="19">
        <v>0.94</v>
      </c>
      <c r="G49" s="20">
        <v>5.43</v>
      </c>
      <c r="H49" s="20">
        <v>5.09</v>
      </c>
      <c r="I49" s="20" t="s">
        <v>532</v>
      </c>
      <c r="J49" s="21" t="s">
        <v>533</v>
      </c>
    </row>
    <row r="50" spans="2:10" ht="13.2" x14ac:dyDescent="0.2"/>
  </sheetData>
  <sheetProtection algorithmName="SHA-512" hashValue="WlRmAz10L3nRkOsCs5JFZQdLPqmYQvhjC8AZA1BdI7NINJUYEs211ejDU9KMwscZzWZnFSwe24gyjQC5oORpeA==" saltValue="LTAbkBCbqO9MRES6g2hj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2026-03-17T02:46:27Z</cp:lastPrinted>
  <dcterms:created xsi:type="dcterms:W3CDTF">2026-02-23T09:21:49Z</dcterms:created>
  <dcterms:modified xsi:type="dcterms:W3CDTF">2026-03-17T06:47:53Z</dcterms:modified>
  <cp:category/>
</cp:coreProperties>
</file>