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18 江北町◎\"/>
    </mc:Choice>
  </mc:AlternateContent>
  <xr:revisionPtr revIDLastSave="0" documentId="13_ncr:1_{B6EAC3EE-272C-4BDC-B2B1-BC80341A5289}"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P88" i="12"/>
  <c r="AF88" i="12"/>
  <c r="AU63" i="12"/>
  <c r="AP63" i="12"/>
  <c r="AP23" i="12"/>
  <c r="V23" i="12"/>
  <c r="AA23" i="12"/>
  <c r="Q23" i="12"/>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alcChain>
</file>

<file path=xl/sharedStrings.xml><?xml version="1.0" encoding="utf-8"?>
<sst xmlns="http://schemas.openxmlformats.org/spreadsheetml/2006/main" count="1064" uniqueCount="566">
  <si>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</si>
  <si>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</si>
  <si>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</si>
  <si>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</si>
  <si>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</si>
  <si>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</si>
  <si>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</si>
  <si>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</si>
  <si>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</si>
  <si>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</si>
  <si>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</si>
  <si>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</si>
  <si>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</si>
  <si>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</si>
  <si>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</si>
  <si>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</si>
  <si>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</si>
  <si>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</si>
  <si>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</si>
  <si>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</si>
  <si>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</si>
  <si>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</si>
  <si>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</si>
  <si>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</si>
  <si>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</si>
  <si>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</si>
  <si>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</si>
  <si>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</si>
  <si>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</si>
  <si>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</si>
  <si>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</si>
  <si>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</si>
  <si>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</si>
  <si>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</si>
  <si>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</si>
  <si>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</si>
  <si>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</si>
  <si>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</si>
  <si>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</si>
  <si>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</si>
  <si>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</si>
  <si>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</si>
  <si>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</si>
  <si>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</si>
  <si>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</si>
  <si>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</si>
  <si>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</si>
  <si>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</si>
  <si>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</si>
  <si>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</si>
  <si>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</si>
  <si>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</si>
  <si>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</si>
  <si>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</si>
  <si>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</si>
  <si>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</si>
  <si>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</si>
  <si>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</si>
  <si>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</si>
  <si>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</si>
  <si>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</si>
  <si>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</si>
  <si>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</si>
  <si>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</si>
  <si>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</si>
  <si>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</si>
  <si>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</si>
  <si>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</si>
  <si>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</si>
  <si>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</si>
  <si>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</si>
  <si>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</si>
  <si>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</si>
  <si>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</si>
  <si>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</si>
  <si>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</si>
  <si>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</si>
  <si>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</si>
  <si>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</si>
  <si>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</si>
  <si>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</si>
  <si>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</si>
  <si>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</si>
  <si>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</si>
  <si>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</si>
  <si>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</si>
  <si>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</si>
  <si>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</si>
  <si>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</si>
  <si>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</si>
  <si>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</si>
  <si>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</si>
  <si>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</si>
  <si>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</si>
  <si>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</si>
  <si>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</si>
  <si>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</si>
  <si>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</si>
  <si>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</si>
  <si>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</si>
  <si>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</si>
  <si>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</si>
  <si>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</si>
  <si>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</si>
  <si>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</si>
  <si>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</si>
  <si>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</si>
  <si>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</si>
  <si>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</si>
  <si>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</si>
  <si>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</si>
  <si>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</si>
  <si>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</si>
  <si>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</si>
  <si>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</si>
  <si>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</si>
  <si>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</si>
  <si>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</si>
  <si>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</si>
  <si>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</si>
  <si>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</si>
  <si>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</si>
  <si>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</si>
  <si>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</si>
  <si>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</si>
  <si>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</si>
  <si>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</si>
  <si>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</si>
  <si>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</si>
  <si>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</si>
  <si>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</si>
  <si>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</si>
  <si>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</si>
  <si>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</si>
  <si>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</si>
  <si>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</si>
  <si>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</si>
  <si>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</si>
  <si>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</si>
  <si>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</si>
  <si>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</si>
  <si>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</si>
  <si>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</si>
  <si>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</si>
  <si>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</si>
  <si>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</si>
  <si>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</si>
  <si>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</si>
  <si>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</si>
  <si>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</si>
  <si>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</si>
  <si>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</si>
  <si>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</si>
  <si>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</si>
  <si>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</si>
  <si>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</si>
  <si>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</si>
  <si>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</si>
  <si>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</si>
  <si>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</si>
  <si>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</si>
  <si>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</si>
  <si>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</si>
  <si>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</si>
  <si>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</si>
  <si>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</si>
  <si>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</si>
  <si>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</si>
  <si>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</si>
  <si>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</si>
  <si>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</si>
  <si>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</si>
  <si>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</si>
  <si>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</si>
  <si>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</si>
  <si>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</si>
  <si>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</si>
  <si>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</si>
  <si>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</si>
  <si>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</si>
  <si>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</si>
  <si>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</si>
  <si>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</si>
  <si>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</si>
  <si>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</si>
  <si>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</si>
  <si>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</si>
  <si>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</si>
  <si>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</si>
  <si>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</si>
  <si>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</si>
  <si>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</si>
  <si>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</si>
  <si>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</si>
  <si>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</si>
  <si>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</si>
  <si>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</si>
  <si>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</si>
  <si>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</si>
  <si>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</si>
  <si>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</si>
  <si>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</si>
  <si>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</si>
  <si>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</si>
  <si>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佐賀県江北町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</si>
  <si>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</si>
  <si>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</si>
  <si>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</si>
  <si>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</si>
  <si>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</si>
  <si>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</si>
  <si>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</si>
  <si>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</si>
  <si>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</si>
  <si>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</si>
  <si>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</si>
  <si>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</si>
  <si>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</si>
  <si>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</si>
  <si>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</si>
  <si>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</si>
  <si>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</si>
  <si>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</si>
  <si>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</si>
  <si>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</si>
  <si>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</si>
  <si>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</si>
  <si>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</si>
  <si>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</si>
  <si>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</si>
  <si>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</si>
  <si>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</si>
  <si>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</si>
  <si>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</si>
  <si>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</si>
  <si>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</si>
  <si>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</si>
  <si>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</si>
  <si>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</si>
  <si>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</si>
  <si>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</si>
  <si>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</si>
  <si>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</si>
  <si>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</si>
  <si>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</si>
  <si>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</si>
  <si>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</si>
  <si>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</si>
  <si>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</si>
  <si>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</si>
  <si>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</si>
  <si>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</si>
  <si>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</si>
  <si>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</si>
  <si>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</si>
  <si>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</si>
  <si>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</si>
  <si>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</si>
  <si>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</si>
  <si>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</si>
  <si>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</si>
  <si>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</si>
  <si>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</si>
  <si>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</si>
  <si>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</si>
  <si>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</si>
  <si>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</si>
  <si>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</si>
  <si>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</si>
  <si>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</si>
  <si>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</si>
  <si>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</si>
  <si>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</si>
  <si>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</si>
  <si>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</si>
  <si>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</si>
  <si>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</si>
  <si>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</si>
  <si>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</si>
  <si>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</si>
  <si>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</si>
  <si>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</si>
  <si>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</si>
  <si>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</si>
  <si>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</si>
  <si>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</si>
  <si>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</si>
  <si>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</si>
  <si>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</si>
  <si>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</si>
  <si>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</si>
  <si>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</si>
  <si>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</si>
  <si>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</si>
  <si>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</si>
  <si>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</si>
  <si>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</si>
  <si>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</si>
  <si>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</si>
  <si>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</si>
  <si>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</si>
  <si>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</si>
  <si>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</si>
  <si>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</si>
  <si>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</si>
  <si>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</si>
  <si>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</si>
  <si>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</si>
  <si>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</si>
  <si>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</si>
  <si>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</si>
  <si>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</si>
  <si>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</si>
  <si>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</si>
  <si>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</si>
  <si>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</si>
  <si>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</si>
  <si>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</si>
  <si>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</si>
  <si>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</si>
  <si>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</si>
  <si>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</si>
  <si>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</si>
  <si>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</si>
  <si>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</si>
  <si>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</si>
  <si>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</si>
  <si>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</si>
  <si>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</si>
  <si>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</si>
  <si>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</si>
  <si>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</si>
  <si>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</si>
  <si>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</si>
  <si>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</si>
  <si>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</si>
  <si>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</si>
  <si>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</si>
  <si>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</si>
  <si>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</si>
  <si>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</si>
  <si>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</si>
  <si>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</si>
  <si>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</si>
  <si>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</si>
  <si>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</si>
  <si>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</si>
  <si>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</si>
  <si>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</si>
  <si>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</si>
  <si>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</si>
  <si>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</si>
  <si>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</si>
  <si>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</si>
  <si>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</si>
  <si>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佐賀県江北町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</si>
  <si>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</si>
  <si>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</si>
  <si>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</si>
  <si>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</si>
  <si>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</si>
  <si>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</si>
  <si>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</si>
  <si>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</si>
  <si>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</si>
  <si>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</si>
  <si>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</si>
  <si>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</si>
  <si>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</si>
  <si>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</si>
  <si>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</si>
  <si>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</si>
  <si>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</si>
  <si>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</si>
  <si>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</si>
  <si>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</si>
  <si>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江北町無資力臨鉱ポンプ等維持管理事業特別会計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</si>
  <si>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</si>
  <si>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</si>
  <si>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</si>
  <si>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</si>
  <si>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</si>
  <si>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</si>
  <si>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</si>
  <si>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</si>
  <si>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</si>
  <si>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</si>
  <si>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</si>
  <si>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</si>
  <si>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</si>
  <si>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江北町国民健康保険事業特別会計</t>
    <phoneticPr fontId="5"/>
  </si>
  <si>
    <t>江北町後期高齢者医療特別会計</t>
    <phoneticPr fontId="5"/>
  </si>
  <si>
    <t>江北町下水道事業会計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</si>
  <si>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</si>
  <si>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</si>
  <si>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</si>
  <si>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</si>
  <si>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</si>
  <si>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</si>
  <si>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</si>
  <si>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</si>
  <si>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</si>
  <si>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</si>
  <si>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</si>
  <si>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</si>
  <si>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</si>
  <si>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</si>
  <si>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</si>
  <si>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</si>
  <si>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</si>
  <si>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</si>
  <si>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</si>
  <si>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</si>
  <si>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</si>
  <si>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</si>
  <si>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</si>
  <si>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</si>
  <si>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</si>
  <si>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</si>
  <si>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</si>
  <si>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</si>
  <si>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</si>
  <si>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</si>
  <si>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</si>
  <si>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</si>
  <si>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</si>
  <si>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</si>
  <si>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</si>
  <si>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</si>
  <si>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</si>
  <si>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</si>
  <si>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</si>
  <si>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</si>
  <si>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</si>
  <si>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</si>
  <si>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</si>
  <si>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</si>
  <si>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</si>
  <si>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</si>
  <si>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</si>
  <si>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</si>
  <si>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</si>
  <si>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</si>
  <si>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</si>
  <si>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</si>
  <si>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</si>
  <si>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</si>
  <si>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</si>
  <si>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</si>
  <si>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</si>
  <si>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</si>
  <si>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</si>
  <si>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</si>
  <si>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</si>
  <si>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</si>
  <si>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</si>
  <si>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</si>
  <si>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</si>
  <si>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</si>
  <si>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</si>
  <si>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</si>
  <si>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</si>
  <si>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</si>
  <si>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</si>
  <si>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</si>
  <si>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</si>
  <si>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</si>
  <si>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</si>
  <si>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</si>
  <si>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</si>
  <si>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</si>
  <si>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</si>
  <si>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</si>
  <si>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</si>
  <si>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</si>
  <si>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</si>
  <si>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</si>
  <si>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</si>
  <si>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</si>
  <si>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</si>
  <si>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</si>
  <si>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</si>
  <si>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</si>
  <si>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</si>
  <si>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</si>
  <si>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</si>
  <si>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</si>
  <si>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</si>
  <si>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</si>
  <si>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</si>
  <si>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</si>
  <si>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</si>
  <si>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</si>
  <si>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</si>
  <si>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</si>
  <si>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</si>
  <si>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</si>
  <si>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</si>
  <si>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</si>
  <si>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</si>
  <si>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</si>
  <si>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</si>
  <si>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</si>
  <si>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</si>
  <si>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</si>
  <si>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</si>
  <si>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</si>
  <si>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</si>
  <si>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</si>
  <si>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</si>
  <si>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</si>
  <si>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</si>
  <si>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</si>
  <si>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</si>
  <si>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</si>
  <si>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</si>
  <si>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</si>
  <si>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</si>
  <si>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</si>
  <si>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</si>
  <si>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</si>
  <si>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</si>
  <si>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</si>
  <si>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</si>
  <si>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</si>
  <si>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</si>
  <si>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</si>
  <si>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</si>
  <si>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</si>
  <si>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1.66</t>
  </si>
  <si>
    <t>▲ 1.21</t>
  </si>
  <si>
    <t>▲ 1.22</t>
  </si>
  <si>
    <t>▲ 9.09</t>
  </si>
  <si>
    <t>一般会計</t>
  </si>
  <si>
    <t>江北町国民健康保険事業特別会計</t>
  </si>
  <si>
    <t>江北町下水道事業会計</t>
  </si>
  <si>
    <t>江北町無資力臨鉱ポンプ等維持管理事業特別会計</t>
  </si>
  <si>
    <t>▲ 2.58</t>
  </si>
  <si>
    <t>江北町後期高齢者医療特別会計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</si>
  <si>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</si>
  <si>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</si>
  <si>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</si>
  <si>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</si>
  <si>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</si>
  <si>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</si>
  <si>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</si>
  <si>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</si>
  <si>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杵藤地区広域市町村圏組合　一般会計</t>
    <rPh sb="0" eb="2">
      <t>キトウ</t>
    </rPh>
    <rPh sb="2" eb="4">
      <t>チク</t>
    </rPh>
    <rPh sb="4" eb="6">
      <t>コウイキ</t>
    </rPh>
    <rPh sb="6" eb="9">
      <t>シチョウソン</t>
    </rPh>
    <rPh sb="9" eb="10">
      <t>ケン</t>
    </rPh>
    <rPh sb="10" eb="12">
      <t>クミアイ</t>
    </rPh>
    <rPh sb="13" eb="15">
      <t>イッパン</t>
    </rPh>
    <rPh sb="15" eb="17">
      <t>カイケイ</t>
    </rPh>
    <phoneticPr fontId="2"/>
  </si>
  <si>
    <t>杵藤地区広域市町村圏組合　特別会計</t>
    <rPh sb="13" eb="15">
      <t>トクベツ</t>
    </rPh>
    <phoneticPr fontId="2"/>
  </si>
  <si>
    <t>佐賀西部広域水道企業団　水道用水供給事業会計</t>
    <rPh sb="0" eb="2">
      <t>サガ</t>
    </rPh>
    <rPh sb="2" eb="4">
      <t>セイブ</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</si>
  <si>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佐賀西部広域水道企業団　水道事業会計</t>
    <rPh sb="0" eb="2">
      <t>サガ</t>
    </rPh>
    <rPh sb="2" eb="4">
      <t>セイブ</t>
    </rPh>
    <rPh sb="4" eb="6">
      <t>コウイキ</t>
    </rPh>
    <rPh sb="6" eb="8">
      <t>スイドウ</t>
    </rPh>
    <rPh sb="8" eb="10">
      <t>キギョウ</t>
    </rPh>
    <rPh sb="10" eb="11">
      <t>ダン</t>
    </rPh>
    <rPh sb="12" eb="14">
      <t>スイドウ</t>
    </rPh>
    <rPh sb="14" eb="16">
      <t>ジギョウ</t>
    </rPh>
    <rPh sb="16" eb="18">
      <t>カイケイ</t>
    </rPh>
    <phoneticPr fontId="2"/>
  </si>
  <si>
    <t>杵島工業用水道企業団</t>
    <rPh sb="0" eb="2">
      <t>キシマ</t>
    </rPh>
    <rPh sb="2" eb="5">
      <t>コウギョウヨウ</t>
    </rPh>
    <rPh sb="5" eb="7">
      <t>スイドウ</t>
    </rPh>
    <rPh sb="7" eb="9">
      <t>キギョウ</t>
    </rPh>
    <rPh sb="9" eb="10">
      <t>ダン</t>
    </rPh>
    <phoneticPr fontId="2"/>
  </si>
  <si>
    <t>杵東地区衛生処理場組合</t>
    <rPh sb="0" eb="1">
      <t>キネ</t>
    </rPh>
    <rPh sb="1" eb="2">
      <t>ヒガシ</t>
    </rPh>
    <rPh sb="2" eb="9">
      <t>チクエイセイショリジョウ</t>
    </rPh>
    <rPh sb="9" eb="11">
      <t>クミアイ</t>
    </rPh>
    <phoneticPr fontId="2"/>
  </si>
  <si>
    <t>佐賀県後期高齢者医療広域連合　一般会計</t>
    <rPh sb="15" eb="17">
      <t>イッパン</t>
    </rPh>
    <rPh sb="17" eb="19">
      <t>カイケイ</t>
    </rPh>
    <phoneticPr fontId="2"/>
  </si>
  <si>
    <t>佐賀県後期高齢者医療広域連合　特別会計</t>
    <rPh sb="15" eb="17">
      <t>トクベツ</t>
    </rPh>
    <rPh sb="17" eb="19">
      <t>カイケイ</t>
    </rPh>
    <phoneticPr fontId="2"/>
  </si>
  <si>
    <t>佐賀県西部広域環境組合</t>
    <rPh sb="0" eb="3">
      <t>サガケン</t>
    </rPh>
    <rPh sb="3" eb="5">
      <t>セイブ</t>
    </rPh>
    <rPh sb="5" eb="7">
      <t>コウイキ</t>
    </rPh>
    <rPh sb="7" eb="9">
      <t>カンキョウ</t>
    </rPh>
    <rPh sb="9" eb="11">
      <t>クミアイ</t>
    </rPh>
    <phoneticPr fontId="2"/>
  </si>
  <si>
    <t>佐賀県市町総合事務組合　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</si>
  <si>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佐賀県市町総合事務組合　特別会計</t>
    <rPh sb="0" eb="3">
      <t>サガケン</t>
    </rPh>
    <rPh sb="3" eb="4">
      <t>シ</t>
    </rPh>
    <rPh sb="4" eb="5">
      <t>マチ</t>
    </rPh>
    <rPh sb="5" eb="7">
      <t>ソウゴウ</t>
    </rPh>
    <rPh sb="7" eb="9">
      <t>ジム</t>
    </rPh>
    <rPh sb="9" eb="11">
      <t>クミアイ</t>
    </rPh>
    <rPh sb="12" eb="14">
      <t>トクベツ</t>
    </rPh>
    <rPh sb="14" eb="16">
      <t>カイケイ</t>
    </rPh>
    <phoneticPr fontId="2"/>
  </si>
  <si>
    <t>法適</t>
    <rPh sb="0" eb="1">
      <t>ホウ</t>
    </rPh>
    <rPh sb="1" eb="2">
      <t>テキ</t>
    </rPh>
    <phoneticPr fontId="2"/>
  </si>
  <si>
    <t>江北町土地開発公社</t>
    <rPh sb="0" eb="3">
      <t>コウホクマチ</t>
    </rPh>
    <rPh sb="3" eb="7">
      <t>トチカイハツ</t>
    </rPh>
    <rPh sb="7" eb="9">
      <t>コウシャ</t>
    </rPh>
    <phoneticPr fontId="2"/>
  </si>
  <si>
    <t>〇</t>
  </si>
  <si>
    <t>(鉱害復旧施設等維持管理基金）(R06年度末現在))</t>
    <rPh sb="1" eb="5">
      <t>コウガイフッキュウ</t>
    </rPh>
    <rPh sb="5" eb="8">
      <t>シセツトウ</t>
    </rPh>
    <rPh sb="8" eb="12">
      <t>イジカンリ</t>
    </rPh>
    <rPh sb="12" eb="14">
      <t>キキン</t>
    </rPh>
    <phoneticPr fontId="5"/>
  </si>
  <si>
    <t>(ふるさと応援基金(R06年度末現在))</t>
    <rPh sb="5" eb="7">
      <t>オウエン</t>
    </rPh>
    <rPh sb="7" eb="9">
      <t>キキン</t>
    </rPh>
    <phoneticPr fontId="39"/>
  </si>
  <si>
    <t>(ふるさと振興基金(R06年度末現在))</t>
    <rPh sb="5" eb="7">
      <t>シンコウ</t>
    </rPh>
    <rPh sb="7" eb="9">
      <t>キキン</t>
    </rPh>
    <phoneticPr fontId="39"/>
  </si>
  <si>
    <t>(地域福祉基金(R06年度末現在))</t>
    <rPh sb="1" eb="5">
      <t>チイキフクシ</t>
    </rPh>
    <rPh sb="5" eb="7">
      <t>キキン</t>
    </rPh>
    <phoneticPr fontId="39"/>
  </si>
  <si>
    <t>(町営住宅基金(R06年度末現在))</t>
    <rPh sb="1" eb="5">
      <t>チョウエイジュウタク</t>
    </rPh>
    <rPh sb="5" eb="7">
      <t>キキン</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</si>
</sst>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4EBCBEA-F477-46D9-B60B-DBEE97B2940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D99142C0-6456-4701-ADBC-563FF5FD2635}"/>
    <cellStyle name="標準 8" xfId="22" xr:uid="{9895D5FA-9236-4CD7-A058-9BE6BD5F093D}"/>
    <cellStyle name="標準 9" xfId="23" xr:uid="{ED378856-6B70-4484-8E29-41EB80410C6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A0C-4102-9134-00681768D0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69353</c:v>
                </c:pt>
                <c:pt idx="1">
                  <c:v>99467</c:v>
                </c:pt>
                <c:pt idx="2">
                  <c:v>44239</c:v>
                </c:pt>
                <c:pt idx="3">
                  <c:v>40433</c:v>
                </c:pt>
                <c:pt idx="4">
                  <c:v>59981</c:v>
                </c:pt>
              </c:numCache>
            </c:numRef>
          </c:val>
          <c:smooth val="0"/>
          <c:extLst>
            <c:ext xmlns:c16="http://schemas.microsoft.com/office/drawing/2014/chart" uri="{C3380CC4-5D6E-409C-BE32-E72D297353CC}">
              <c16:uniqueId val="{00000001-3A0C-4102-9134-00681768D0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6.89</c:v>
                </c:pt>
                <c:pt idx="1">
                  <c:v>8.06</c:v>
                </c:pt>
                <c:pt idx="2">
                  <c:v>9.94</c:v>
                </c:pt>
                <c:pt idx="3">
                  <c:v>2.85</c:v>
                </c:pt>
                <c:pt idx="4">
                  <c:v>8.01</c:v>
                </c:pt>
              </c:numCache>
            </c:numRef>
          </c:val>
          <c:extLst>
            <c:ext xmlns:c16="http://schemas.microsoft.com/office/drawing/2014/chart" uri="{C3380CC4-5D6E-409C-BE32-E72D297353CC}">
              <c16:uniqueId val="{00000000-5571-4303-92A0-7245121A1E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26.28</c:v>
                </c:pt>
                <c:pt idx="1">
                  <c:v>24.45</c:v>
                </c:pt>
                <c:pt idx="2">
                  <c:v>26.48</c:v>
                </c:pt>
                <c:pt idx="3">
                  <c:v>28.57</c:v>
                </c:pt>
                <c:pt idx="4">
                  <c:v>27.89</c:v>
                </c:pt>
              </c:numCache>
            </c:numRef>
          </c:val>
          <c:extLst>
            <c:ext xmlns:c16="http://schemas.microsoft.com/office/drawing/2014/chart" uri="{C3380CC4-5D6E-409C-BE32-E72D297353CC}">
              <c16:uniqueId val="{00000001-5571-4303-92A0-7245121A1E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-1.66</c:v>
                </c:pt>
                <c:pt idx="1">
                  <c:v>-1.21</c:v>
                </c:pt>
                <c:pt idx="2">
                  <c:v>-1.22</c:v>
                </c:pt>
                <c:pt idx="3">
                  <c:v>-9.09</c:v>
                </c:pt>
                <c:pt idx="4">
                  <c:v>2</c:v>
                </c:pt>
              </c:numCache>
            </c:numRef>
          </c:val>
          <c:smooth val="0"/>
          <c:extLst>
            <c:ext xmlns:c16="http://schemas.microsoft.com/office/drawing/2014/chart" uri="{C3380CC4-5D6E-409C-BE32-E72D297353CC}">
              <c16:uniqueId val="{00000002-5571-4303-92A0-7245121A1E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0.39</c:v>
                </c:pt>
                <c:pt idx="2">
                  <c:v>#N/A</c:v>
                </c:pt>
                <c:pt idx="3">
                  <c:v>0.41</c:v>
                </c:pt>
                <c:pt idx="4">
                  <c:v>#N/A</c:v>
                </c:pt>
                <c:pt idx="5">
                  <c:v>0.51</c:v>
                </c:pt>
                <c:pt idx="6">
                  <c:v>#N/A</c:v>
                </c:pt>
                <c:pt idx="7">
                  <c:v>1.21</c:v>
                </c:pt>
                <c:pt idx="8">
                  <c:v>0</c:v>
                </c:pt>
                <c:pt idx="9">
                  <c:v>0</c:v>
                </c:pt>
              </c:numCache>
            </c:numRef>
          </c:val>
          <c:extLst>
            <c:ext xmlns:c16="http://schemas.microsoft.com/office/drawing/2014/chart" uri="{C3380CC4-5D6E-409C-BE32-E72D297353CC}">
              <c16:uniqueId val="{00000000-E999-4D4F-B864-CD61C229D2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99-4D4F-B864-CD61C229D2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99-4D4F-B864-CD61C229D27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999-4D4F-B864-CD61C229D27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999-4D4F-B864-CD61C229D271}"/>
            </c:ext>
          </c:extLst>
        </c:ser>
        <c:ser>
          <c:idx val="5"/>
          <c:order val="5"/>
          <c:tx>
            <c:strRef>
              <c:f>データシート!$A$32</c:f>
              <c:strCache>
                <c:ptCount val="1"/>
                <c:pt idx="0">
                  <c:v>江北町後期高齢者医療特別会計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0.04</c:v>
                </c:pt>
                <c:pt idx="4">
                  <c:v>#N/A</c:v>
                </c:pt>
                <c:pt idx="5">
                  <c:v>0.01</c:v>
                </c:pt>
                <c:pt idx="6">
                  <c:v>#N/A</c:v>
                </c:pt>
                <c:pt idx="7">
                  <c:v>0.02</c:v>
                </c:pt>
                <c:pt idx="8">
                  <c:v>#N/A</c:v>
                </c:pt>
                <c:pt idx="9">
                  <c:v>0.02</c:v>
                </c:pt>
              </c:numCache>
            </c:numRef>
          </c:val>
          <c:extLst>
            <c:ext xmlns:c16="http://schemas.microsoft.com/office/drawing/2014/chart" uri="{C3380CC4-5D6E-409C-BE32-E72D297353CC}">
              <c16:uniqueId val="{00000005-E999-4D4F-B864-CD61C229D271}"/>
            </c:ext>
          </c:extLst>
        </c:ser>
        <c:ser>
          <c:idx val="6"/>
          <c:order val="6"/>
          <c:tx>
            <c:strRef>
              <c:f>データシート!$A$33</c:f>
              <c:strCache>
                <c:ptCount val="1"/>
                <c:pt idx="0">
                  <c:v>江北町無資力臨鉱ポンプ等維持管理事業特別会計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0.08</c:v>
                </c:pt>
                <c:pt idx="4">
                  <c:v>#N/A</c:v>
                </c:pt>
                <c:pt idx="5">
                  <c:v>7.0000000000000007E-2</c:v>
                </c:pt>
                <c:pt idx="6">
                  <c:v>2.58</c:v>
                </c:pt>
                <c:pt idx="7">
                  <c:v>#N/A</c:v>
                </c:pt>
                <c:pt idx="8">
                  <c:v>#N/A</c:v>
                </c:pt>
                <c:pt idx="9">
                  <c:v>0.09</c:v>
                </c:pt>
              </c:numCache>
            </c:numRef>
          </c:val>
          <c:extLst>
            <c:ext xmlns:c16="http://schemas.microsoft.com/office/drawing/2014/chart" uri="{C3380CC4-5D6E-409C-BE32-E72D297353CC}">
              <c16:uniqueId val="{00000006-E999-4D4F-B864-CD61C229D271}"/>
            </c:ext>
          </c:extLst>
        </c:ser>
        <c:ser>
          <c:idx val="7"/>
          <c:order val="7"/>
          <c:tx>
            <c:strRef>
              <c:f>データシート!$A$34</c:f>
              <c:strCache>
                <c:ptCount val="1"/>
                <c:pt idx="0">
                  <c:v>江北町下水道事業会計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7-E999-4D4F-B864-CD61C229D271}"/>
            </c:ext>
          </c:extLst>
        </c:ser>
        <c:ser>
          <c:idx val="8"/>
          <c:order val="8"/>
          <c:tx>
            <c:strRef>
              <c:f>データシート!$A$35</c:f>
              <c:strCache>
                <c:ptCount val="1"/>
                <c:pt idx="0">
                  <c:v>江北町国民健康保険事業特別会計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2.82</c:v>
                </c:pt>
                <c:pt idx="2">
                  <c:v>#N/A</c:v>
                </c:pt>
                <c:pt idx="3">
                  <c:v>2</c:v>
                </c:pt>
                <c:pt idx="4">
                  <c:v>#N/A</c:v>
                </c:pt>
                <c:pt idx="5">
                  <c:v>1.74</c:v>
                </c:pt>
                <c:pt idx="6">
                  <c:v>#N/A</c:v>
                </c:pt>
                <c:pt idx="7">
                  <c:v>1.8</c:v>
                </c:pt>
                <c:pt idx="8">
                  <c:v>#N/A</c:v>
                </c:pt>
                <c:pt idx="9">
                  <c:v>1.51</c:v>
                </c:pt>
              </c:numCache>
            </c:numRef>
          </c:val>
          <c:extLst>
            <c:ext xmlns:c16="http://schemas.microsoft.com/office/drawing/2014/chart" uri="{C3380CC4-5D6E-409C-BE32-E72D297353CC}">
              <c16:uniqueId val="{00000008-E999-4D4F-B864-CD61C229D2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c:v>
                </c:pt>
                <c:pt idx="2">
                  <c:v>#N/A</c:v>
                </c:pt>
                <c:pt idx="3">
                  <c:v>7.97</c:v>
                </c:pt>
                <c:pt idx="4">
                  <c:v>#N/A</c:v>
                </c:pt>
                <c:pt idx="5">
                  <c:v>9.86</c:v>
                </c:pt>
                <c:pt idx="6">
                  <c:v>#N/A</c:v>
                </c:pt>
                <c:pt idx="7">
                  <c:v>5.43</c:v>
                </c:pt>
                <c:pt idx="8">
                  <c:v>#N/A</c:v>
                </c:pt>
                <c:pt idx="9">
                  <c:v>7.91</c:v>
                </c:pt>
              </c:numCache>
            </c:numRef>
          </c:val>
          <c:extLst>
            <c:ext xmlns:c16="http://schemas.microsoft.com/office/drawing/2014/chart" uri="{C3380CC4-5D6E-409C-BE32-E72D297353CC}">
              <c16:uniqueId val="{00000009-E999-4D4F-B864-CD61C229D2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556</c:v>
                </c:pt>
                <c:pt idx="5">
                  <c:v>550</c:v>
                </c:pt>
                <c:pt idx="8">
                  <c:v>547</c:v>
                </c:pt>
                <c:pt idx="11">
                  <c:v>578</c:v>
                </c:pt>
                <c:pt idx="14">
                  <c:v>597</c:v>
                </c:pt>
              </c:numCache>
            </c:numRef>
          </c:val>
          <c:extLst>
            <c:ext xmlns:c16="http://schemas.microsoft.com/office/drawing/2014/chart" uri="{C3380CC4-5D6E-409C-BE32-E72D297353CC}">
              <c16:uniqueId val="{00000000-237A-4171-874C-FEDBF93C05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7A-4171-874C-FEDBF93C05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37A-4171-874C-FEDBF93C05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52</c:v>
                </c:pt>
                <c:pt idx="6">
                  <c:v>54</c:v>
                </c:pt>
                <c:pt idx="9">
                  <c:v>54</c:v>
                </c:pt>
                <c:pt idx="12">
                  <c:v>55</c:v>
                </c:pt>
              </c:numCache>
            </c:numRef>
          </c:val>
          <c:extLst>
            <c:ext xmlns:c16="http://schemas.microsoft.com/office/drawing/2014/chart" uri="{C3380CC4-5D6E-409C-BE32-E72D297353CC}">
              <c16:uniqueId val="{00000003-237A-4171-874C-FEDBF93C05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395</c:v>
                </c:pt>
                <c:pt idx="3">
                  <c:v>384</c:v>
                </c:pt>
                <c:pt idx="6">
                  <c:v>401</c:v>
                </c:pt>
                <c:pt idx="9">
                  <c:v>410</c:v>
                </c:pt>
                <c:pt idx="12">
                  <c:v>366</c:v>
                </c:pt>
              </c:numCache>
            </c:numRef>
          </c:val>
          <c:extLst>
            <c:ext xmlns:c16="http://schemas.microsoft.com/office/drawing/2014/chart" uri="{C3380CC4-5D6E-409C-BE32-E72D297353CC}">
              <c16:uniqueId val="{00000004-237A-4171-874C-FEDBF93C05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7A-4171-874C-FEDBF93C05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7A-4171-874C-FEDBF93C05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429</c:v>
                </c:pt>
                <c:pt idx="3">
                  <c:v>426</c:v>
                </c:pt>
                <c:pt idx="6">
                  <c:v>419</c:v>
                </c:pt>
                <c:pt idx="9">
                  <c:v>479</c:v>
                </c:pt>
                <c:pt idx="12">
                  <c:v>509</c:v>
                </c:pt>
              </c:numCache>
            </c:numRef>
          </c:val>
          <c:extLst>
            <c:ext xmlns:c16="http://schemas.microsoft.com/office/drawing/2014/chart" uri="{C3380CC4-5D6E-409C-BE32-E72D297353CC}">
              <c16:uniqueId val="{00000007-237A-4171-874C-FEDBF93C05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318</c:v>
                </c:pt>
                <c:pt idx="2">
                  <c:v>#N/A</c:v>
                </c:pt>
                <c:pt idx="3">
                  <c:v>#N/A</c:v>
                </c:pt>
                <c:pt idx="4">
                  <c:v>312</c:v>
                </c:pt>
                <c:pt idx="5">
                  <c:v>#N/A</c:v>
                </c:pt>
                <c:pt idx="6">
                  <c:v>#N/A</c:v>
                </c:pt>
                <c:pt idx="7">
                  <c:v>327</c:v>
                </c:pt>
                <c:pt idx="8">
                  <c:v>#N/A</c:v>
                </c:pt>
                <c:pt idx="9">
                  <c:v>#N/A</c:v>
                </c:pt>
                <c:pt idx="10">
                  <c:v>365</c:v>
                </c:pt>
                <c:pt idx="11">
                  <c:v>#N/A</c:v>
                </c:pt>
                <c:pt idx="12">
                  <c:v>#N/A</c:v>
                </c:pt>
                <c:pt idx="13">
                  <c:v>333</c:v>
                </c:pt>
                <c:pt idx="14">
                  <c:v>#N/A</c:v>
                </c:pt>
              </c:numCache>
            </c:numRef>
          </c:val>
          <c:smooth val="0"/>
          <c:extLst>
            <c:ext xmlns:c16="http://schemas.microsoft.com/office/drawing/2014/chart" uri="{C3380CC4-5D6E-409C-BE32-E72D297353CC}">
              <c16:uniqueId val="{00000008-237A-4171-874C-FEDBF93C05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5485</c:v>
                </c:pt>
                <c:pt idx="5">
                  <c:v>6024</c:v>
                </c:pt>
                <c:pt idx="8">
                  <c:v>5706</c:v>
                </c:pt>
                <c:pt idx="11">
                  <c:v>5327</c:v>
                </c:pt>
                <c:pt idx="14">
                  <c:v>4940</c:v>
                </c:pt>
              </c:numCache>
            </c:numRef>
          </c:val>
          <c:extLst>
            <c:ext xmlns:c16="http://schemas.microsoft.com/office/drawing/2014/chart" uri="{C3380CC4-5D6E-409C-BE32-E72D297353CC}">
              <c16:uniqueId val="{00000000-23BE-44D3-8976-6CE29F5FEB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c:v>
                </c:pt>
                <c:pt idx="5">
                  <c:v>64</c:v>
                </c:pt>
                <c:pt idx="8">
                  <c:v>38</c:v>
                </c:pt>
                <c:pt idx="11">
                  <c:v>17</c:v>
                </c:pt>
                <c:pt idx="14">
                  <c:v>8</c:v>
                </c:pt>
              </c:numCache>
            </c:numRef>
          </c:val>
          <c:extLst>
            <c:ext xmlns:c16="http://schemas.microsoft.com/office/drawing/2014/chart" uri="{C3380CC4-5D6E-409C-BE32-E72D297353CC}">
              <c16:uniqueId val="{00000001-23BE-44D3-8976-6CE29F5FEB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12759</c:v>
                </c:pt>
                <c:pt idx="5">
                  <c:v>13217</c:v>
                </c:pt>
                <c:pt idx="8">
                  <c:v>13756</c:v>
                </c:pt>
                <c:pt idx="11">
                  <c:v>14271</c:v>
                </c:pt>
                <c:pt idx="14">
                  <c:v>14815</c:v>
                </c:pt>
              </c:numCache>
            </c:numRef>
          </c:val>
          <c:extLst>
            <c:ext xmlns:c16="http://schemas.microsoft.com/office/drawing/2014/chart" uri="{C3380CC4-5D6E-409C-BE32-E72D297353CC}">
              <c16:uniqueId val="{00000002-23BE-44D3-8976-6CE29F5FEB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BE-44D3-8976-6CE29F5FEB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BE-44D3-8976-6CE29F5FEB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BE-44D3-8976-6CE29F5FEB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735</c:v>
                </c:pt>
                <c:pt idx="3">
                  <c:v>696</c:v>
                </c:pt>
                <c:pt idx="6">
                  <c:v>688</c:v>
                </c:pt>
                <c:pt idx="9">
                  <c:v>625</c:v>
                </c:pt>
                <c:pt idx="12">
                  <c:v>572</c:v>
                </c:pt>
              </c:numCache>
            </c:numRef>
          </c:val>
          <c:extLst>
            <c:ext xmlns:c16="http://schemas.microsoft.com/office/drawing/2014/chart" uri="{C3380CC4-5D6E-409C-BE32-E72D297353CC}">
              <c16:uniqueId val="{00000006-23BE-44D3-8976-6CE29F5FEB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457</c:v>
                </c:pt>
                <c:pt idx="3">
                  <c:v>465</c:v>
                </c:pt>
                <c:pt idx="6">
                  <c:v>504</c:v>
                </c:pt>
                <c:pt idx="9">
                  <c:v>456</c:v>
                </c:pt>
                <c:pt idx="12">
                  <c:v>738</c:v>
                </c:pt>
              </c:numCache>
            </c:numRef>
          </c:val>
          <c:extLst>
            <c:ext xmlns:c16="http://schemas.microsoft.com/office/drawing/2014/chart" uri="{C3380CC4-5D6E-409C-BE32-E72D297353CC}">
              <c16:uniqueId val="{00000007-23BE-44D3-8976-6CE29F5FEB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4854</c:v>
                </c:pt>
                <c:pt idx="3">
                  <c:v>4500</c:v>
                </c:pt>
                <c:pt idx="6">
                  <c:v>4212</c:v>
                </c:pt>
                <c:pt idx="9">
                  <c:v>3940</c:v>
                </c:pt>
                <c:pt idx="12">
                  <c:v>3504</c:v>
                </c:pt>
              </c:numCache>
            </c:numRef>
          </c:val>
          <c:extLst>
            <c:ext xmlns:c16="http://schemas.microsoft.com/office/drawing/2014/chart" uri="{C3380CC4-5D6E-409C-BE32-E72D297353CC}">
              <c16:uniqueId val="{00000008-23BE-44D3-8976-6CE29F5FEB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9-23BE-44D3-8976-6CE29F5FEB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4870</c:v>
                </c:pt>
                <c:pt idx="3">
                  <c:v>5189</c:v>
                </c:pt>
                <c:pt idx="6">
                  <c:v>5061</c:v>
                </c:pt>
                <c:pt idx="9">
                  <c:v>4737</c:v>
                </c:pt>
                <c:pt idx="12">
                  <c:v>4487</c:v>
                </c:pt>
              </c:numCache>
            </c:numRef>
          </c:val>
          <c:extLst>
            <c:ext xmlns:c16="http://schemas.microsoft.com/office/drawing/2014/chart" uri="{C3380CC4-5D6E-409C-BE32-E72D297353CC}">
              <c16:uniqueId val="{0000000A-23BE-44D3-8976-6CE29F5FEB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BE-44D3-8976-6CE29F5FEB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860</c:v>
                </c:pt>
                <c:pt idx="1">
                  <c:v>954</c:v>
                </c:pt>
                <c:pt idx="2">
                  <c:v>978</c:v>
                </c:pt>
              </c:numCache>
            </c:numRef>
          </c:val>
          <c:extLst>
            <c:ext xmlns:c16="http://schemas.microsoft.com/office/drawing/2014/chart" uri="{C3380CC4-5D6E-409C-BE32-E72D297353CC}">
              <c16:uniqueId val="{00000000-87FA-489A-BE37-4A431EB240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1150</c:v>
                </c:pt>
                <c:pt idx="1">
                  <c:v>1194</c:v>
                </c:pt>
                <c:pt idx="2">
                  <c:v>1263</c:v>
                </c:pt>
              </c:numCache>
            </c:numRef>
          </c:val>
          <c:extLst>
            <c:ext xmlns:c16="http://schemas.microsoft.com/office/drawing/2014/chart" uri="{C3380CC4-5D6E-409C-BE32-E72D297353CC}">
              <c16:uniqueId val="{00000001-87FA-489A-BE37-4A431EB240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10972</c:v>
                </c:pt>
                <c:pt idx="1">
                  <c:v>11325</c:v>
                </c:pt>
                <c:pt idx="2">
                  <c:v>11766</c:v>
                </c:pt>
              </c:numCache>
            </c:numRef>
          </c:val>
          <c:extLst>
            <c:ext xmlns:c16="http://schemas.microsoft.com/office/drawing/2014/chart" uri="{C3380CC4-5D6E-409C-BE32-E72D297353CC}">
              <c16:uniqueId val="{00000002-87FA-489A-BE37-4A431EB240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普通会計における元利償還金については、令和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年に発行した過疎対策事業債等に係る償還開始に伴い増となった。公営企業債の元利償還金に対する繰入金は下水道事業債の償還に対するものであり、実質公債費比率が高い要因のものである。</a:t>
          </a:r>
        </a:p>
        <a:p>
          <a:r>
            <a:rPr kumimoji="1" lang="ja-JP" altLang="en-US" sz="1200">
              <a:latin typeface="ＭＳ ゴシック" pitchFamily="49" charset="-128"/>
              <a:ea typeface="ＭＳ ゴシック" pitchFamily="49" charset="-128"/>
            </a:rPr>
            <a:t>また、近年実施した大型事業の償還が始まり令和</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年にかけて元利償還金は高い水準で推移することから、分子は大きくなると見込まれる。</a:t>
          </a:r>
        </a:p>
        <a:p>
          <a:r>
            <a:rPr kumimoji="1" lang="ja-JP" altLang="en-US" sz="1200">
              <a:latin typeface="ＭＳ ゴシック" pitchFamily="49" charset="-128"/>
              <a:ea typeface="ＭＳ ゴシック" pitchFamily="49" charset="-128"/>
            </a:rPr>
            <a:t>こうした状況において、財源確保に努めるとともに町全体の状況を把握し、健全財政に努めていかなければならない。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将来負担比率については、将来負担額を充当可能基金が上回ったため、今年度も算定されなかった。</a:t>
          </a:r>
        </a:p>
        <a:p>
          <a:r>
            <a:rPr kumimoji="1" lang="ja-JP" altLang="en-US" sz="1400">
              <a:latin typeface="ＭＳ ゴシック" pitchFamily="49" charset="-128"/>
              <a:ea typeface="ＭＳ ゴシック" pitchFamily="49" charset="-128"/>
            </a:rPr>
            <a:t>一般会計等に係る地方債残高は昨年度より減少したが、償還額においては令和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年にピークを迎える見込みである。公営企業債等繰入見込額については、下水道整備による借入であり、今後の更新計画などにより減少傾向とはなりにくいと考える。</a:t>
          </a:r>
        </a:p>
        <a:p>
          <a:r>
            <a:rPr kumimoji="1" lang="ja-JP" altLang="en-US" sz="1400">
              <a:latin typeface="ＭＳ ゴシック" pitchFamily="49" charset="-128"/>
              <a:ea typeface="ＭＳ ゴシック" pitchFamily="49" charset="-128"/>
            </a:rPr>
            <a:t>充当可能基金については、今後の償還ピークに向け基金残高の確保に努めているため増となった。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佐賀県江北町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833,902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534,910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増加の主な要因は、ふるさと応援寄付金の積立を行っている「ふるさと応援基金」の増加である。積立を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481,057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千円を行い、各種事業への財源として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財政調整基金については、災害への備えや財源不足が生じたときの財源として、現状程度は維持できるように努める。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各特定目的基金については、それぞれの基金の目的に応じた事業の実施等に活用していくため、中長期的には減少する見込みである。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・鉱害復旧施設等維持管理基金：江北町鉱害復旧施設の維持管理及び維持管理に附随する事業の資金を積み立てる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・ふるさと振興基金：ふるさと振興の財源を積み立てる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江北町のまちづくりを応援していただける人々から広く寄附金を募り、その寄附金を財源として、寄附者の意向を反映した施策の展開を図ることにより、多様な人々の参加による個性豊かで、活気にあふれる住みよい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・地域福祉基金：地域における保健福祉活動の推進を図り、活力ある豊かな長寿社会の形成に寄与するため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・町営住宅基金：町営住宅の建設及び改修に要する費用、町営住宅の建設及び改修に要した費用の起債等の元利償還金の費用に充てるため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・鉱害復旧施設等維持管理基金：施設の維持管理及び事業実施のため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156,761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千円、原資へ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・ふるさと応援基金：各種事業への財源として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千円取崩し、運用利子を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千円、事業経費を除いた寄附金を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千円へ積立てたことで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・町営住宅基金：積立計画を基に、町営住宅基金に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千円の積立を行ったことで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鉱害復旧施設等維持管理基金は、基金利息をもって排水施設等の維持管理を行っているが、施設の更新となると数億円規模の費用が見込まれることから、今後も安全で有利な基金運用を行い、基金残高の確保に努めていく。ふるさと応援基金やふるさと振興基金については、各種事業への財源として活用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財源調整による取崩を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千円、歳計剰余金処分による積立を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災害への備えや財源不足が生じたときの財源として、現状程度は維持していく。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税収の増加等により一般会計及び下水道事業での地方債償還に充当するため取崩は行わず、原資積立を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千円、利子積立を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年度にかけて地方債償還が増加することを見込み積立を行っている。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ほぼ横ばいで推移しており、類似団体平均値と同水準である。人口はほぼ横ばいで推移しており、今後も大幅な税収増は見込めない中、大型事業で発行した地方債の償還等により歳出の増加が見込まれるため、財政力指数は下降すると見込んでいる。</a:t>
          </a:r>
        </a:p>
        <a:p>
          <a:r>
            <a:rPr kumimoji="1" lang="ja-JP" altLang="en-US" sz="1300">
              <a:latin typeface="ＭＳ Ｐゴシック" panose="020B0600070205080204" pitchFamily="50" charset="-128"/>
              <a:ea typeface="ＭＳ Ｐゴシック" panose="020B0600070205080204" pitchFamily="50" charset="-128"/>
            </a:rPr>
            <a:t>事業の見直し及び施策の重点化等により歳出の削減等を行い財政の健全化を図る。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65617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下水道事業の法的化に伴う、算定基準の変更により減少したが、下水道事業へは独立採算の原則に立ち返った料金値上げによる健全化が必要である。今後も税収の大幅な増加は見込めない中でさらに扶助費の増加が見込まれ、経常収支比率の増加が見込まれるため、既存事業の見直しを行うなどの経常的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64</xdr:row>
      <xdr:rowOff>68326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37088"/>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68326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704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63</xdr:row>
      <xdr:rowOff>75692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0678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64</xdr:row>
      <xdr:rowOff>150368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06786"/>
          <a:ext cx="889000" cy="5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223,481</a:t>
          </a:r>
          <a:r>
            <a:rPr kumimoji="1" lang="ja-JP" altLang="en-US" sz="1300">
              <a:latin typeface="ＭＳ Ｐゴシック" panose="020B0600070205080204" pitchFamily="50" charset="-128"/>
              <a:ea typeface="ＭＳ Ｐゴシック" panose="020B0600070205080204" pitchFamily="50" charset="-128"/>
            </a:rPr>
            <a:t>円で昨年度より</a:t>
          </a:r>
          <a:r>
            <a:rPr kumimoji="1" lang="en-US" altLang="ja-JP" sz="1300">
              <a:latin typeface="ＭＳ Ｐゴシック" panose="020B0600070205080204" pitchFamily="50" charset="-128"/>
              <a:ea typeface="ＭＳ Ｐゴシック" panose="020B0600070205080204" pitchFamily="50" charset="-128"/>
            </a:rPr>
            <a:t>2,738</a:t>
          </a:r>
          <a:r>
            <a:rPr kumimoji="1" lang="ja-JP" altLang="en-US" sz="1300">
              <a:latin typeface="ＭＳ Ｐゴシック" panose="020B0600070205080204" pitchFamily="50" charset="-128"/>
              <a:ea typeface="ＭＳ Ｐゴシック" panose="020B0600070205080204" pitchFamily="50" charset="-128"/>
            </a:rPr>
            <a:t>円の減少となった。県平均値と比較すると依然として高い水準にある。今後は施設の老朽化に伴う維持管理費の増加も見込まれるため、事務の見直し等を行い、最小の経費で最大の行政サービスが提供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101502</xdr:rowOff>
    </xdr:from>
    <xdr:to>
      <xdr:col>23</xdr:col>
      <xdr:colOff>133350</xdr:colOff>
      <xdr:row>81</xdr:row>
      <xdr:rowOff>102823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88952"/>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102674</xdr:rowOff>
    </xdr:from>
    <xdr:to>
      <xdr:col>19</xdr:col>
      <xdr:colOff>133350</xdr:colOff>
      <xdr:row>81</xdr:row>
      <xdr:rowOff>102823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0124"/>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87040</xdr:rowOff>
    </xdr:from>
    <xdr:to>
      <xdr:col>15</xdr:col>
      <xdr:colOff>82550</xdr:colOff>
      <xdr:row>81</xdr:row>
      <xdr:rowOff>102674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4490"/>
          <a:ext cx="889000" cy="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83820</xdr:rowOff>
    </xdr:from>
    <xdr:to>
      <xdr:col>11</xdr:col>
      <xdr:colOff>31750</xdr:colOff>
      <xdr:row>81</xdr:row>
      <xdr:rowOff>87040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1270"/>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50702</xdr:rowOff>
    </xdr:from>
    <xdr:to>
      <xdr:col>23</xdr:col>
      <xdr:colOff>184150</xdr:colOff>
      <xdr:row>81</xdr:row>
      <xdr:rowOff>152302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143429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52023</xdr:rowOff>
    </xdr:from>
    <xdr:to>
      <xdr:col>19</xdr:col>
      <xdr:colOff>184150</xdr:colOff>
      <xdr:row>81</xdr:row>
      <xdr:rowOff>153623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163800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8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51874</xdr:rowOff>
    </xdr:from>
    <xdr:to>
      <xdr:col>15</xdr:col>
      <xdr:colOff>133350</xdr:colOff>
      <xdr:row>81</xdr:row>
      <xdr:rowOff>153474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163651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36240</xdr:rowOff>
    </xdr:from>
    <xdr:to>
      <xdr:col>11</xdr:col>
      <xdr:colOff>82550</xdr:colOff>
      <xdr:row>81</xdr:row>
      <xdr:rowOff>137840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148017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33020</xdr:rowOff>
    </xdr:from>
    <xdr:to>
      <xdr:col>7</xdr:col>
      <xdr:colOff>31750</xdr:colOff>
      <xdr:row>81</xdr:row>
      <xdr:rowOff>134620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144797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8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ラスパイレス指数は、類似団体平均値及び全国町村平均値ともに上回っている。今後も県に準じ、給与制度の適正化に努める。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159959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84186"/>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68036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56545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497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79527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497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人口千人当たり職員数は、類似団体平均値と比較して</a:t>
          </a:r>
          <a:r>
            <a:rPr kumimoji="1" lang="en-US" altLang="ja-JP" sz="1300">
              <a:latin typeface="ＭＳ Ｐゴシック" panose="020B0600070205080204" pitchFamily="50" charset="-128"/>
              <a:ea typeface="ＭＳ Ｐゴシック" panose="020B0600070205080204" pitchFamily="50" charset="-128"/>
            </a:rPr>
            <a:t>5.46</a:t>
          </a:r>
          <a:r>
            <a:rPr kumimoji="1" lang="ja-JP" altLang="en-US" sz="1300">
              <a:latin typeface="ＭＳ Ｐゴシック" panose="020B0600070205080204" pitchFamily="50" charset="-128"/>
              <a:ea typeface="ＭＳ Ｐゴシック" panose="020B0600070205080204" pitchFamily="50" charset="-128"/>
            </a:rPr>
            <a:t>人少ない状況である。</a:t>
          </a:r>
        </a:p>
        <a:p>
          <a:r>
            <a:rPr kumimoji="1" lang="ja-JP" altLang="en-US" sz="1300">
              <a:latin typeface="ＭＳ Ｐゴシック" panose="020B0600070205080204" pitchFamily="50" charset="-128"/>
              <a:ea typeface="ＭＳ Ｐゴシック" panose="020B0600070205080204" pitchFamily="50" charset="-128"/>
            </a:rPr>
            <a:t>再任用職員及び会計年度任用職員制度の有効活用を行い、住民サービスの低下にならないよう努めながら、適切な定員管理を行っていく。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39074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16421"/>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71247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2607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71247</xdr:rowOff>
    </xdr:from>
    <xdr:to>
      <xdr:col>72</xdr:col>
      <xdr:colOff>203200</xdr:colOff>
      <xdr:row>60</xdr:row>
      <xdr:rowOff>75269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582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72051</xdr:rowOff>
    </xdr:from>
    <xdr:to>
      <xdr:col>68</xdr:col>
      <xdr:colOff>152400</xdr:colOff>
      <xdr:row>60</xdr:row>
      <xdr:rowOff>75269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905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71348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20447</xdr:rowOff>
    </xdr:from>
    <xdr:to>
      <xdr:col>73</xdr:col>
      <xdr:colOff>44450</xdr:colOff>
      <xdr:row>60</xdr:row>
      <xdr:rowOff>122047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24469</xdr:rowOff>
    </xdr:from>
    <xdr:to>
      <xdr:col>68</xdr:col>
      <xdr:colOff>203200</xdr:colOff>
      <xdr:row>60</xdr:row>
      <xdr:rowOff>126069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136246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21251</xdr:rowOff>
    </xdr:from>
    <xdr:to>
      <xdr:col>64</xdr:col>
      <xdr:colOff>152400</xdr:colOff>
      <xdr:row>60</xdr:row>
      <xdr:rowOff>122851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133028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実質公債費比率は、依然として類似団体平均値及び県平均値を上回っている。起債依存型の事業が多い事が要因である。さらに令和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年度にかけて地方債償還金が増加する見込みであることから、今後控えている大規模な事業計画の整理・縮小を図りつつ、交付税算入率が高い地方債を活用するなど、財政運営の健全化に努める。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56642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428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56642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096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75946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4096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85598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将来負担比率は、将来負担額を充当可能な財源等が大きく上回っているため算定されなかった。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人件費は、類似団体平均値よりもやや低い水準で推移している。今後も、再任用職員及び会計年度任用職員等の効果的な活用を行いながら、適正な人員管理に努める。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8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62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26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ポイント増加した。物価高騰高騰による、各種委託料の増加等が要因である。</a:t>
          </a:r>
        </a:p>
        <a:p>
          <a:r>
            <a:rPr kumimoji="1" lang="ja-JP" altLang="en-US" sz="1300">
              <a:latin typeface="ＭＳ Ｐゴシック" panose="020B0600070205080204" pitchFamily="50" charset="-128"/>
              <a:ea typeface="ＭＳ Ｐゴシック" panose="020B0600070205080204" pitchFamily="50" charset="-128"/>
            </a:rPr>
            <a:t>必要備品や設備の調達をリース方式で行っており今後の物件費は微増傾向で推移すると見込まれるため、節減意識を持って費用の抑制に努める。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104140</xdr:rowOff>
    </xdr:from>
    <xdr:to>
      <xdr:col>82</xdr:col>
      <xdr:colOff>107950</xdr:colOff>
      <xdr:row>15</xdr:row>
      <xdr:rowOff>111760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58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72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66040</xdr:rowOff>
    </xdr:from>
    <xdr:to>
      <xdr:col>73</xdr:col>
      <xdr:colOff>180975</xdr:colOff>
      <xdr:row>15</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37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66040</xdr:rowOff>
    </xdr:from>
    <xdr:to>
      <xdr:col>69</xdr:col>
      <xdr:colOff>92075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377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60960</xdr:rowOff>
    </xdr:from>
    <xdr:to>
      <xdr:col>82</xdr:col>
      <xdr:colOff>158750</xdr:colOff>
      <xdr:row>15</xdr:row>
      <xdr:rowOff>162560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77487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7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53340</xdr:rowOff>
    </xdr:from>
    <xdr:to>
      <xdr:col>78</xdr:col>
      <xdr:colOff>120650</xdr:colOff>
      <xdr:row>15</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xdr:rowOff>
    </xdr:from>
    <xdr:to>
      <xdr:col>69</xdr:col>
      <xdr:colOff>142875</xdr:colOff>
      <xdr:row>15</xdr:row>
      <xdr:rowOff>116840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127017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今後も、民間保育所等運営負担金や障害者自立支援関連経費、未熟児医療給費等による扶助費の増加が見込まれる状況であるため、推移を注視する必要がある。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37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299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9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9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減少の主な要因は下水道事業の法的化に伴う分析項目の変更である。特に下水道事業は一般会計からの繰入金に依存した運営が続いている状況であることから、下水道事業へは独立採算の原則に立ち返った料金値上げによる健全化や接続率の向上等を要請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21844</xdr:rowOff>
    </xdr:from>
    <xdr:to>
      <xdr:col>82</xdr:col>
      <xdr:colOff>107950</xdr:colOff>
      <xdr:row>58</xdr:row>
      <xdr:rowOff>35560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80144"/>
          <a:ext cx="0" cy="699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7637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995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35560</xdr:rowOff>
    </xdr:from>
    <xdr:to>
      <xdr:col>82</xdr:col>
      <xdr:colOff>196850</xdr:colOff>
      <xdr:row>58</xdr:row>
      <xdr:rowOff>35560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97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108221</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02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21844</xdr:rowOff>
    </xdr:from>
    <xdr:to>
      <xdr:col>82</xdr:col>
      <xdr:colOff>196850</xdr:colOff>
      <xdr:row>54</xdr:row>
      <xdr:rowOff>21844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59</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18472"/>
          <a:ext cx="8382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119143</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4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42418</xdr:rowOff>
    </xdr:from>
    <xdr:to>
      <xdr:col>78</xdr:col>
      <xdr:colOff>69850</xdr:colOff>
      <xdr:row>59</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1579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42418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16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80772</xdr:rowOff>
    </xdr:from>
    <xdr:to>
      <xdr:col>74</xdr:col>
      <xdr:colOff>31750</xdr:colOff>
      <xdr:row>57</xdr:row>
      <xdr:rowOff>10922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21099</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16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57912</xdr:rowOff>
    </xdr:from>
    <xdr:to>
      <xdr:col>69</xdr:col>
      <xdr:colOff>142875</xdr:colOff>
      <xdr:row>56</xdr:row>
      <xdr:rowOff>159512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169689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163068</xdr:rowOff>
    </xdr:from>
    <xdr:to>
      <xdr:col>74</xdr:col>
      <xdr:colOff>31750</xdr:colOff>
      <xdr:row>59</xdr:row>
      <xdr:rowOff>93218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77995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9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は国民スポーツ大会の開催や、下水道事業の法的化に伴う分析項目の変更である。今後は消防やごみ処理等の一部事務組合への負担金は同規模の負担が続く見込みであるため、町単独の補助金等については、事業効果や初期の目的が達成された事業等について検証、見直しを行い、費用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38</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89472"/>
          <a:ext cx="8382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20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公債費は、類似団体平均値より低い水準でほぼ横ばいで推移している。</a:t>
          </a:r>
        </a:p>
        <a:p>
          <a:r>
            <a:rPr kumimoji="1" lang="ja-JP" altLang="en-US" sz="1300">
              <a:latin typeface="ＭＳ Ｐゴシック" panose="020B0600070205080204" pitchFamily="50" charset="-128"/>
              <a:ea typeface="ＭＳ Ｐゴシック" panose="020B0600070205080204" pitchFamily="50" charset="-128"/>
            </a:rPr>
            <a:t>近年、地方債を活用した道路事業や大型事業が集中したことから、令和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年度にかけて、公債費の増大が見込まれる。</a:t>
          </a:r>
        </a:p>
        <a:p>
          <a:r>
            <a:rPr kumimoji="1" lang="ja-JP" altLang="en-US" sz="1300">
              <a:latin typeface="ＭＳ Ｐゴシック" panose="020B0600070205080204" pitchFamily="50" charset="-128"/>
              <a:ea typeface="ＭＳ Ｐゴシック" panose="020B0600070205080204" pitchFamily="50" charset="-128"/>
            </a:rPr>
            <a:t>今後は事業の優先順位や緊急性を整理し、地方債を発行する際は交付税算入の高い地方債を活用するなど、町の負担軽減を図っていく。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16511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0314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974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111760</xdr:rowOff>
    </xdr:from>
    <xdr:to>
      <xdr:col>15</xdr:col>
      <xdr:colOff>98425</xdr:colOff>
      <xdr:row>75</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97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70510"/>
          <a:ext cx="88900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60960</xdr:rowOff>
    </xdr:from>
    <xdr:to>
      <xdr:col>11</xdr:col>
      <xdr:colOff>60325</xdr:colOff>
      <xdr:row>75</xdr:row>
      <xdr:rowOff>162561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公債費以外の経常収支比率は、類似団体平均をやや下回る水準となった。</a:t>
          </a:r>
        </a:p>
        <a:p>
          <a:r>
            <a:rPr kumimoji="1" lang="ja-JP" altLang="en-US" sz="1300">
              <a:latin typeface="ＭＳ Ｐゴシック" panose="020B0600070205080204" pitchFamily="50" charset="-128"/>
              <a:ea typeface="ＭＳ Ｐゴシック" panose="020B0600070205080204" pitchFamily="50" charset="-128"/>
            </a:rPr>
            <a:t>今後も人件費や扶助費、物件費の増加が見込まれることから、人件費及び物件費等の固定経費の削減に努めつつ、下水道事業へは健全化の要請を行っていく。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78</xdr:row>
      <xdr:rowOff>142239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260070"/>
          <a:ext cx="838200"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142239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42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78</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33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79</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334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2963</xdr:rowOff>
    </xdr:from>
    <xdr:to>
      <xdr:col>29</xdr:col>
      <xdr:colOff>127000</xdr:colOff>
      <xdr:row>19</xdr:row>
      <xdr:rowOff>31996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08138"/>
          <a:ext cx="647700" cy="29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31996</xdr:rowOff>
    </xdr:from>
    <xdr:to>
      <xdr:col>26</xdr:col>
      <xdr:colOff>50800</xdr:colOff>
      <xdr:row>19</xdr:row>
      <xdr:rowOff>32350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37171"/>
          <a:ext cx="698500" cy="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32350</xdr:rowOff>
    </xdr:from>
    <xdr:to>
      <xdr:col>22</xdr:col>
      <xdr:colOff>114300</xdr:colOff>
      <xdr:row>19</xdr:row>
      <xdr:rowOff>63691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37525"/>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55370</xdr:rowOff>
    </xdr:from>
    <xdr:to>
      <xdr:col>18</xdr:col>
      <xdr:colOff>177800</xdr:colOff>
      <xdr:row>19</xdr:row>
      <xdr:rowOff>63691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60545"/>
          <a:ext cx="698500" cy="8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123613</xdr:rowOff>
    </xdr:from>
    <xdr:to>
      <xdr:col>29</xdr:col>
      <xdr:colOff>177800</xdr:colOff>
      <xdr:row>19</xdr:row>
      <xdr:rowOff>53763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57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32191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6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152646</xdr:rowOff>
    </xdr:from>
    <xdr:to>
      <xdr:col>26</xdr:col>
      <xdr:colOff>101600</xdr:colOff>
      <xdr:row>19</xdr:row>
      <xdr:rowOff>82796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8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67573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72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153000</xdr:rowOff>
    </xdr:from>
    <xdr:to>
      <xdr:col>22</xdr:col>
      <xdr:colOff>165100</xdr:colOff>
      <xdr:row>19</xdr:row>
      <xdr:rowOff>83150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8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67927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7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12891</xdr:rowOff>
    </xdr:from>
    <xdr:to>
      <xdr:col>19</xdr:col>
      <xdr:colOff>38100</xdr:colOff>
      <xdr:row>19</xdr:row>
      <xdr:rowOff>114491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1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99268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4570</xdr:rowOff>
    </xdr:from>
    <xdr:to>
      <xdr:col>15</xdr:col>
      <xdr:colOff>101600</xdr:colOff>
      <xdr:row>19</xdr:row>
      <xdr:rowOff>106170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90947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119609</xdr:rowOff>
    </xdr:from>
    <xdr:to>
      <xdr:col>29</xdr:col>
      <xdr:colOff>127000</xdr:colOff>
      <xdr:row>36</xdr:row>
      <xdr:rowOff>162369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72859"/>
          <a:ext cx="647700" cy="42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147146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00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119609</xdr:rowOff>
    </xdr:from>
    <xdr:to>
      <xdr:col>26</xdr:col>
      <xdr:colOff>50800</xdr:colOff>
      <xdr:row>37</xdr:row>
      <xdr:rowOff>1842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72859"/>
          <a:ext cx="6985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1842</xdr:rowOff>
    </xdr:from>
    <xdr:to>
      <xdr:col>22</xdr:col>
      <xdr:colOff>114300</xdr:colOff>
      <xdr:row>37</xdr:row>
      <xdr:rowOff>22530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26542"/>
          <a:ext cx="6985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14707</xdr:rowOff>
    </xdr:from>
    <xdr:to>
      <xdr:col>18</xdr:col>
      <xdr:colOff>177800</xdr:colOff>
      <xdr:row>37</xdr:row>
      <xdr:rowOff>22530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39407"/>
          <a:ext cx="698500" cy="7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111569</xdr:rowOff>
    </xdr:from>
    <xdr:to>
      <xdr:col>29</xdr:col>
      <xdr:colOff>177800</xdr:colOff>
      <xdr:row>37</xdr:row>
      <xdr:rowOff>41719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64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299546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0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68809</xdr:rowOff>
    </xdr:from>
    <xdr:to>
      <xdr:col>26</xdr:col>
      <xdr:colOff>101600</xdr:colOff>
      <xdr:row>36</xdr:row>
      <xdr:rowOff>170409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2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180586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9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122492</xdr:rowOff>
    </xdr:from>
    <xdr:to>
      <xdr:col>22</xdr:col>
      <xdr:colOff>165100</xdr:colOff>
      <xdr:row>37</xdr:row>
      <xdr:rowOff>52642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75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37419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6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143180</xdr:rowOff>
    </xdr:from>
    <xdr:to>
      <xdr:col>19</xdr:col>
      <xdr:colOff>38100</xdr:colOff>
      <xdr:row>37</xdr:row>
      <xdr:rowOff>73330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9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58107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8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135357</xdr:rowOff>
    </xdr:from>
    <xdr:to>
      <xdr:col>15</xdr:col>
      <xdr:colOff>101600</xdr:colOff>
      <xdr:row>37</xdr:row>
      <xdr:rowOff>65507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88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247134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5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18001</xdr:rowOff>
    </xdr:from>
    <xdr:to>
      <xdr:col>24</xdr:col>
      <xdr:colOff>63500</xdr:colOff>
      <xdr:row>37</xdr:row>
      <xdr:rowOff>39650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1651"/>
          <a:ext cx="838200" cy="2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35009</xdr:rowOff>
    </xdr:from>
    <xdr:to>
      <xdr:col>19</xdr:col>
      <xdr:colOff>177800</xdr:colOff>
      <xdr:row>37</xdr:row>
      <xdr:rowOff>39650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8659"/>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35009</xdr:rowOff>
    </xdr:from>
    <xdr:to>
      <xdr:col>15</xdr:col>
      <xdr:colOff>50800</xdr:colOff>
      <xdr:row>37</xdr:row>
      <xdr:rowOff>61923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8659"/>
          <a:ext cx="8890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54120</xdr:rowOff>
    </xdr:from>
    <xdr:to>
      <xdr:col>10</xdr:col>
      <xdr:colOff>114300</xdr:colOff>
      <xdr:row>37</xdr:row>
      <xdr:rowOff>61923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7770"/>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138651</xdr:rowOff>
    </xdr:from>
    <xdr:to>
      <xdr:col>24</xdr:col>
      <xdr:colOff>114300</xdr:colOff>
      <xdr:row>37</xdr:row>
      <xdr:rowOff>68801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117078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160300</xdr:rowOff>
    </xdr:from>
    <xdr:to>
      <xdr:col>20</xdr:col>
      <xdr:colOff>38100</xdr:colOff>
      <xdr:row>37</xdr:row>
      <xdr:rowOff>90450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81577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155659</xdr:rowOff>
    </xdr:from>
    <xdr:to>
      <xdr:col>15</xdr:col>
      <xdr:colOff>101600</xdr:colOff>
      <xdr:row>37</xdr:row>
      <xdr:rowOff>85809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76936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11123</xdr:rowOff>
    </xdr:from>
    <xdr:to>
      <xdr:col>10</xdr:col>
      <xdr:colOff>165100</xdr:colOff>
      <xdr:row>37</xdr:row>
      <xdr:rowOff>112723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103850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3320</xdr:rowOff>
    </xdr:from>
    <xdr:to>
      <xdr:col>6</xdr:col>
      <xdr:colOff>38100</xdr:colOff>
      <xdr:row>37</xdr:row>
      <xdr:rowOff>104920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96047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76922</xdr:rowOff>
    </xdr:from>
    <xdr:to>
      <xdr:col>24</xdr:col>
      <xdr:colOff>63500</xdr:colOff>
      <xdr:row>58</xdr:row>
      <xdr:rowOff>80675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1022"/>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76922</xdr:rowOff>
    </xdr:from>
    <xdr:to>
      <xdr:col>19</xdr:col>
      <xdr:colOff>177800</xdr:colOff>
      <xdr:row>58</xdr:row>
      <xdr:rowOff>77544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1022"/>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77544</xdr:rowOff>
    </xdr:from>
    <xdr:to>
      <xdr:col>15</xdr:col>
      <xdr:colOff>50800</xdr:colOff>
      <xdr:row>58</xdr:row>
      <xdr:rowOff>91821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1644"/>
          <a:ext cx="889000" cy="1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91821</xdr:rowOff>
    </xdr:from>
    <xdr:to>
      <xdr:col>10</xdr:col>
      <xdr:colOff>114300</xdr:colOff>
      <xdr:row>58</xdr:row>
      <xdr:rowOff>95087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59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29875</xdr:rowOff>
    </xdr:from>
    <xdr:to>
      <xdr:col>24</xdr:col>
      <xdr:colOff>114300</xdr:colOff>
      <xdr:row>58</xdr:row>
      <xdr:rowOff>131475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26122</xdr:rowOff>
    </xdr:from>
    <xdr:to>
      <xdr:col>20</xdr:col>
      <xdr:colOff>38100</xdr:colOff>
      <xdr:row>58</xdr:row>
      <xdr:rowOff>127722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118849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26744</xdr:rowOff>
    </xdr:from>
    <xdr:to>
      <xdr:col>15</xdr:col>
      <xdr:colOff>101600</xdr:colOff>
      <xdr:row>58</xdr:row>
      <xdr:rowOff>128344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119471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41021</xdr:rowOff>
    </xdr:from>
    <xdr:to>
      <xdr:col>10</xdr:col>
      <xdr:colOff>165100</xdr:colOff>
      <xdr:row>58</xdr:row>
      <xdr:rowOff>142621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133748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44287</xdr:rowOff>
    </xdr:from>
    <xdr:to>
      <xdr:col>6</xdr:col>
      <xdr:colOff>38100</xdr:colOff>
      <xdr:row>58</xdr:row>
      <xdr:rowOff>145887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137014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165170</xdr:rowOff>
    </xdr:from>
    <xdr:to>
      <xdr:col>24</xdr:col>
      <xdr:colOff>63500</xdr:colOff>
      <xdr:row>79</xdr:row>
      <xdr:rowOff>16142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38270"/>
          <a:ext cx="8382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16142</xdr:rowOff>
    </xdr:from>
    <xdr:to>
      <xdr:col>19</xdr:col>
      <xdr:colOff>177800</xdr:colOff>
      <xdr:row>79</xdr:row>
      <xdr:rowOff>20295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60692"/>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163664</xdr:rowOff>
    </xdr:from>
    <xdr:to>
      <xdr:col>15</xdr:col>
      <xdr:colOff>50800</xdr:colOff>
      <xdr:row>79</xdr:row>
      <xdr:rowOff>20295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36764"/>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163664</xdr:rowOff>
    </xdr:from>
    <xdr:to>
      <xdr:col>10</xdr:col>
      <xdr:colOff>114300</xdr:colOff>
      <xdr:row>78</xdr:row>
      <xdr:rowOff>167684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6764"/>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114370</xdr:rowOff>
    </xdr:from>
    <xdr:to>
      <xdr:col>24</xdr:col>
      <xdr:colOff>114300</xdr:colOff>
      <xdr:row>79</xdr:row>
      <xdr:rowOff>44520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29297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0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136792</xdr:rowOff>
    </xdr:from>
    <xdr:to>
      <xdr:col>20</xdr:col>
      <xdr:colOff>38100</xdr:colOff>
      <xdr:row>79</xdr:row>
      <xdr:rowOff>66942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58069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140945</xdr:rowOff>
    </xdr:from>
    <xdr:to>
      <xdr:col>15</xdr:col>
      <xdr:colOff>101600</xdr:colOff>
      <xdr:row>79</xdr:row>
      <xdr:rowOff>71095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62222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60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112864</xdr:rowOff>
    </xdr:from>
    <xdr:to>
      <xdr:col>10</xdr:col>
      <xdr:colOff>165100</xdr:colOff>
      <xdr:row>79</xdr:row>
      <xdr:rowOff>43014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34141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116884</xdr:rowOff>
    </xdr:from>
    <xdr:to>
      <xdr:col>6</xdr:col>
      <xdr:colOff>38100</xdr:colOff>
      <xdr:row>79</xdr:row>
      <xdr:rowOff>47034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38161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2113</xdr:rowOff>
    </xdr:from>
    <xdr:to>
      <xdr:col>24</xdr:col>
      <xdr:colOff>63500</xdr:colOff>
      <xdr:row>95</xdr:row>
      <xdr:rowOff>131035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89863"/>
          <a:ext cx="838200" cy="12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131035</xdr:rowOff>
    </xdr:from>
    <xdr:to>
      <xdr:col>19</xdr:col>
      <xdr:colOff>177800</xdr:colOff>
      <xdr:row>96</xdr:row>
      <xdr:rowOff>65252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18785"/>
          <a:ext cx="8890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164960</xdr:rowOff>
    </xdr:from>
    <xdr:to>
      <xdr:col>15</xdr:col>
      <xdr:colOff>50800</xdr:colOff>
      <xdr:row>96</xdr:row>
      <xdr:rowOff>65252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52710"/>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164960</xdr:rowOff>
    </xdr:from>
    <xdr:to>
      <xdr:col>10</xdr:col>
      <xdr:colOff>114300</xdr:colOff>
      <xdr:row>97</xdr:row>
      <xdr:rowOff>60734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2710"/>
          <a:ext cx="889000" cy="23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122763</xdr:rowOff>
    </xdr:from>
    <xdr:to>
      <xdr:col>24</xdr:col>
      <xdr:colOff>114300</xdr:colOff>
      <xdr:row>95</xdr:row>
      <xdr:rowOff>52913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145640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9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80235</xdr:rowOff>
    </xdr:from>
    <xdr:to>
      <xdr:col>20</xdr:col>
      <xdr:colOff>38100</xdr:colOff>
      <xdr:row>96</xdr:row>
      <xdr:rowOff>10385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26912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4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14452</xdr:rowOff>
    </xdr:from>
    <xdr:to>
      <xdr:col>15</xdr:col>
      <xdr:colOff>101600</xdr:colOff>
      <xdr:row>96</xdr:row>
      <xdr:rowOff>116052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132579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4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114160</xdr:rowOff>
    </xdr:from>
    <xdr:to>
      <xdr:col>10</xdr:col>
      <xdr:colOff>165100</xdr:colOff>
      <xdr:row>96</xdr:row>
      <xdr:rowOff>44310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60837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7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9934</xdr:rowOff>
    </xdr:from>
    <xdr:to>
      <xdr:col>6</xdr:col>
      <xdr:colOff>38100</xdr:colOff>
      <xdr:row>97</xdr:row>
      <xdr:rowOff>111534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128061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1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4818</xdr:rowOff>
    </xdr:from>
    <xdr:to>
      <xdr:col>55</xdr:col>
      <xdr:colOff>0</xdr:colOff>
      <xdr:row>39</xdr:row>
      <xdr:rowOff>125530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91368"/>
          <a:ext cx="838200" cy="1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51251</xdr:rowOff>
    </xdr:from>
    <xdr:to>
      <xdr:col>50</xdr:col>
      <xdr:colOff>114300</xdr:colOff>
      <xdr:row>39</xdr:row>
      <xdr:rowOff>125530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37801"/>
          <a:ext cx="889000" cy="7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51251</xdr:rowOff>
    </xdr:from>
    <xdr:to>
      <xdr:col>45</xdr:col>
      <xdr:colOff>177800</xdr:colOff>
      <xdr:row>39</xdr:row>
      <xdr:rowOff>61161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37801"/>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71440</xdr:rowOff>
    </xdr:from>
    <xdr:to>
      <xdr:col>41</xdr:col>
      <xdr:colOff>50800</xdr:colOff>
      <xdr:row>39</xdr:row>
      <xdr:rowOff>61161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15090"/>
          <a:ext cx="889000" cy="3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125468</xdr:rowOff>
    </xdr:from>
    <xdr:to>
      <xdr:col>55</xdr:col>
      <xdr:colOff>50800</xdr:colOff>
      <xdr:row>39</xdr:row>
      <xdr:rowOff>55618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40395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74730</xdr:rowOff>
    </xdr:from>
    <xdr:to>
      <xdr:col>50</xdr:col>
      <xdr:colOff>165100</xdr:colOff>
      <xdr:row>40</xdr:row>
      <xdr:rowOff>4880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167457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451</xdr:rowOff>
    </xdr:from>
    <xdr:to>
      <xdr:col>46</xdr:col>
      <xdr:colOff>38100</xdr:colOff>
      <xdr:row>39</xdr:row>
      <xdr:rowOff>102051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93178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10361</xdr:rowOff>
    </xdr:from>
    <xdr:to>
      <xdr:col>41</xdr:col>
      <xdr:colOff>101600</xdr:colOff>
      <xdr:row>39</xdr:row>
      <xdr:rowOff>111961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103088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8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20640</xdr:rowOff>
    </xdr:from>
    <xdr:to>
      <xdr:col>36</xdr:col>
      <xdr:colOff>165100</xdr:colOff>
      <xdr:row>37</xdr:row>
      <xdr:rowOff>122240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113367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5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112277</xdr:rowOff>
    </xdr:from>
    <xdr:to>
      <xdr:col>55</xdr:col>
      <xdr:colOff>0</xdr:colOff>
      <xdr:row>58</xdr:row>
      <xdr:rowOff>121214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6377"/>
          <a:ext cx="838200" cy="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119474</xdr:rowOff>
    </xdr:from>
    <xdr:to>
      <xdr:col>50</xdr:col>
      <xdr:colOff>114300</xdr:colOff>
      <xdr:row>58</xdr:row>
      <xdr:rowOff>121214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63574"/>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94224</xdr:rowOff>
    </xdr:from>
    <xdr:to>
      <xdr:col>45</xdr:col>
      <xdr:colOff>177800</xdr:colOff>
      <xdr:row>58</xdr:row>
      <xdr:rowOff>119474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38324"/>
          <a:ext cx="889000" cy="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94224</xdr:rowOff>
    </xdr:from>
    <xdr:to>
      <xdr:col>41</xdr:col>
      <xdr:colOff>50800</xdr:colOff>
      <xdr:row>58</xdr:row>
      <xdr:rowOff>107992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38324"/>
          <a:ext cx="889000" cy="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61477</xdr:rowOff>
    </xdr:from>
    <xdr:to>
      <xdr:col>55</xdr:col>
      <xdr:colOff>50800</xdr:colOff>
      <xdr:row>58</xdr:row>
      <xdr:rowOff>163077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70414</xdr:rowOff>
    </xdr:from>
    <xdr:to>
      <xdr:col>50</xdr:col>
      <xdr:colOff>165100</xdr:colOff>
      <xdr:row>59</xdr:row>
      <xdr:rowOff>564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163141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68674</xdr:rowOff>
    </xdr:from>
    <xdr:to>
      <xdr:col>46</xdr:col>
      <xdr:colOff>38100</xdr:colOff>
      <xdr:row>58</xdr:row>
      <xdr:rowOff>170274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161401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43424</xdr:rowOff>
    </xdr:from>
    <xdr:to>
      <xdr:col>41</xdr:col>
      <xdr:colOff>101600</xdr:colOff>
      <xdr:row>58</xdr:row>
      <xdr:rowOff>145024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136151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57192</xdr:rowOff>
    </xdr:from>
    <xdr:to>
      <xdr:col>36</xdr:col>
      <xdr:colOff>165100</xdr:colOff>
      <xdr:row>58</xdr:row>
      <xdr:rowOff>158792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149919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136212</xdr:rowOff>
    </xdr:from>
    <xdr:to>
      <xdr:col>55</xdr:col>
      <xdr:colOff>0</xdr:colOff>
      <xdr:row>78</xdr:row>
      <xdr:rowOff>138416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9312"/>
          <a:ext cx="8382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134009</xdr:rowOff>
    </xdr:from>
    <xdr:to>
      <xdr:col>50</xdr:col>
      <xdr:colOff>114300</xdr:colOff>
      <xdr:row>78</xdr:row>
      <xdr:rowOff>136212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7109"/>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134009</xdr:rowOff>
    </xdr:from>
    <xdr:to>
      <xdr:col>45</xdr:col>
      <xdr:colOff>177800</xdr:colOff>
      <xdr:row>78</xdr:row>
      <xdr:rowOff>134592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7109"/>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134592</xdr:rowOff>
    </xdr:from>
    <xdr:to>
      <xdr:col>41</xdr:col>
      <xdr:colOff>50800</xdr:colOff>
      <xdr:row>78</xdr:row>
      <xdr:rowOff>139359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7692"/>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87616</xdr:rowOff>
    </xdr:from>
    <xdr:to>
      <xdr:col>55</xdr:col>
      <xdr:colOff>50800</xdr:colOff>
      <xdr:row>79</xdr:row>
      <xdr:rowOff>17766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85412</xdr:rowOff>
    </xdr:from>
    <xdr:to>
      <xdr:col>50</xdr:col>
      <xdr:colOff>165100</xdr:colOff>
      <xdr:row>79</xdr:row>
      <xdr:rowOff>15562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6689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83209</xdr:rowOff>
    </xdr:from>
    <xdr:to>
      <xdr:col>46</xdr:col>
      <xdr:colOff>38100</xdr:colOff>
      <xdr:row>79</xdr:row>
      <xdr:rowOff>13359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4486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83792</xdr:rowOff>
    </xdr:from>
    <xdr:to>
      <xdr:col>41</xdr:col>
      <xdr:colOff>101600</xdr:colOff>
      <xdr:row>79</xdr:row>
      <xdr:rowOff>13942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5069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88559</xdr:rowOff>
    </xdr:from>
    <xdr:to>
      <xdr:col>36</xdr:col>
      <xdr:colOff>165100</xdr:colOff>
      <xdr:row>79</xdr:row>
      <xdr:rowOff>18709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9836</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554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36171</xdr:rowOff>
    </xdr:from>
    <xdr:to>
      <xdr:col>55</xdr:col>
      <xdr:colOff>0</xdr:colOff>
      <xdr:row>98</xdr:row>
      <xdr:rowOff>74247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38271"/>
          <a:ext cx="838200" cy="3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71095</xdr:rowOff>
    </xdr:from>
    <xdr:to>
      <xdr:col>50</xdr:col>
      <xdr:colOff>114300</xdr:colOff>
      <xdr:row>98</xdr:row>
      <xdr:rowOff>74247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73195"/>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12768</xdr:rowOff>
    </xdr:from>
    <xdr:to>
      <xdr:col>45</xdr:col>
      <xdr:colOff>177800</xdr:colOff>
      <xdr:row>98</xdr:row>
      <xdr:rowOff>71095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14868"/>
          <a:ext cx="889000" cy="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6786</xdr:rowOff>
    </xdr:from>
    <xdr:to>
      <xdr:col>41</xdr:col>
      <xdr:colOff>50800</xdr:colOff>
      <xdr:row>98</xdr:row>
      <xdr:rowOff>12768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08886"/>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156821</xdr:rowOff>
    </xdr:from>
    <xdr:to>
      <xdr:col>55</xdr:col>
      <xdr:colOff>50800</xdr:colOff>
      <xdr:row>98</xdr:row>
      <xdr:rowOff>86971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71748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23447</xdr:rowOff>
    </xdr:from>
    <xdr:to>
      <xdr:col>50</xdr:col>
      <xdr:colOff>165100</xdr:colOff>
      <xdr:row>98</xdr:row>
      <xdr:rowOff>125047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116174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1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20295</xdr:rowOff>
    </xdr:from>
    <xdr:to>
      <xdr:col>46</xdr:col>
      <xdr:colOff>38100</xdr:colOff>
      <xdr:row>98</xdr:row>
      <xdr:rowOff>121895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113022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133418</xdr:rowOff>
    </xdr:from>
    <xdr:to>
      <xdr:col>41</xdr:col>
      <xdr:colOff>101600</xdr:colOff>
      <xdr:row>98</xdr:row>
      <xdr:rowOff>63568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54695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127436</xdr:rowOff>
    </xdr:from>
    <xdr:to>
      <xdr:col>36</xdr:col>
      <xdr:colOff>165100</xdr:colOff>
      <xdr:row>98</xdr:row>
      <xdr:rowOff>57586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132893</xdr:rowOff>
    </xdr:from>
    <xdr:to>
      <xdr:col>85</xdr:col>
      <xdr:colOff>127000</xdr:colOff>
      <xdr:row>38</xdr:row>
      <xdr:rowOff>139274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7993"/>
          <a:ext cx="8382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100715</xdr:rowOff>
    </xdr:from>
    <xdr:to>
      <xdr:col>81</xdr:col>
      <xdr:colOff>50800</xdr:colOff>
      <xdr:row>38</xdr:row>
      <xdr:rowOff>139274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15815"/>
          <a:ext cx="889000" cy="3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100715</xdr:rowOff>
    </xdr:from>
    <xdr:to>
      <xdr:col>76</xdr:col>
      <xdr:colOff>114300</xdr:colOff>
      <xdr:row>38</xdr:row>
      <xdr:rowOff>120726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15815"/>
          <a:ext cx="8890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96303</xdr:rowOff>
    </xdr:from>
    <xdr:to>
      <xdr:col>71</xdr:col>
      <xdr:colOff>177800</xdr:colOff>
      <xdr:row>38</xdr:row>
      <xdr:rowOff>120726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1403"/>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6868</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88474</xdr:rowOff>
    </xdr:from>
    <xdr:to>
      <xdr:col>81</xdr:col>
      <xdr:colOff>101600</xdr:colOff>
      <xdr:row>39</xdr:row>
      <xdr:rowOff>18624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9751</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696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49915</xdr:rowOff>
    </xdr:from>
    <xdr:to>
      <xdr:col>76</xdr:col>
      <xdr:colOff>165100</xdr:colOff>
      <xdr:row>38</xdr:row>
      <xdr:rowOff>151515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168041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4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69926</xdr:rowOff>
    </xdr:from>
    <xdr:to>
      <xdr:col>72</xdr:col>
      <xdr:colOff>38100</xdr:colOff>
      <xdr:row>39</xdr:row>
      <xdr:rowOff>76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162653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45503</xdr:rowOff>
    </xdr:from>
    <xdr:to>
      <xdr:col>67</xdr:col>
      <xdr:colOff>101600</xdr:colOff>
      <xdr:row>38</xdr:row>
      <xdr:rowOff>147103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138230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18526</xdr:rowOff>
    </xdr:from>
    <xdr:to>
      <xdr:col>85</xdr:col>
      <xdr:colOff>127000</xdr:colOff>
      <xdr:row>78</xdr:row>
      <xdr:rowOff>25442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91626"/>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25442</xdr:rowOff>
    </xdr:from>
    <xdr:to>
      <xdr:col>81</xdr:col>
      <xdr:colOff>50800</xdr:colOff>
      <xdr:row>78</xdr:row>
      <xdr:rowOff>40067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98542"/>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39008</xdr:rowOff>
    </xdr:from>
    <xdr:to>
      <xdr:col>76</xdr:col>
      <xdr:colOff>114300</xdr:colOff>
      <xdr:row>78</xdr:row>
      <xdr:rowOff>40067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12108"/>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38622</xdr:rowOff>
    </xdr:from>
    <xdr:to>
      <xdr:col>71</xdr:col>
      <xdr:colOff>177800</xdr:colOff>
      <xdr:row>78</xdr:row>
      <xdr:rowOff>39008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11722"/>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139176</xdr:rowOff>
    </xdr:from>
    <xdr:to>
      <xdr:col>85</xdr:col>
      <xdr:colOff>177800</xdr:colOff>
      <xdr:row>78</xdr:row>
      <xdr:rowOff>69326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54103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5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146092</xdr:rowOff>
    </xdr:from>
    <xdr:to>
      <xdr:col>81</xdr:col>
      <xdr:colOff>101600</xdr:colOff>
      <xdr:row>78</xdr:row>
      <xdr:rowOff>76242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67369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4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160717</xdr:rowOff>
    </xdr:from>
    <xdr:to>
      <xdr:col>76</xdr:col>
      <xdr:colOff>165100</xdr:colOff>
      <xdr:row>78</xdr:row>
      <xdr:rowOff>90867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6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81994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5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159658</xdr:rowOff>
    </xdr:from>
    <xdr:to>
      <xdr:col>72</xdr:col>
      <xdr:colOff>38100</xdr:colOff>
      <xdr:row>78</xdr:row>
      <xdr:rowOff>89808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80935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159272</xdr:rowOff>
    </xdr:from>
    <xdr:to>
      <xdr:col>67</xdr:col>
      <xdr:colOff>101600</xdr:colOff>
      <xdr:row>78</xdr:row>
      <xdr:rowOff>89422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80549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158606</xdr:rowOff>
    </xdr:from>
    <xdr:to>
      <xdr:col>85</xdr:col>
      <xdr:colOff>127000</xdr:colOff>
      <xdr:row>98</xdr:row>
      <xdr:rowOff>77370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89256"/>
          <a:ext cx="838200" cy="9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5169</xdr:rowOff>
    </xdr:from>
    <xdr:to>
      <xdr:col>81</xdr:col>
      <xdr:colOff>50800</xdr:colOff>
      <xdr:row>98</xdr:row>
      <xdr:rowOff>77370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07269"/>
          <a:ext cx="889000" cy="7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5169</xdr:rowOff>
    </xdr:from>
    <xdr:to>
      <xdr:col>76</xdr:col>
      <xdr:colOff>114300</xdr:colOff>
      <xdr:row>98</xdr:row>
      <xdr:rowOff>29998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07269"/>
          <a:ext cx="889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29998</xdr:rowOff>
    </xdr:from>
    <xdr:to>
      <xdr:col>71</xdr:col>
      <xdr:colOff>177800</xdr:colOff>
      <xdr:row>99</xdr:row>
      <xdr:rowOff>2834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2098"/>
          <a:ext cx="889000" cy="1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107806</xdr:rowOff>
    </xdr:from>
    <xdr:to>
      <xdr:col>85</xdr:col>
      <xdr:colOff>177800</xdr:colOff>
      <xdr:row>98</xdr:row>
      <xdr:rowOff>37956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130683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26570</xdr:rowOff>
    </xdr:from>
    <xdr:to>
      <xdr:col>81</xdr:col>
      <xdr:colOff>101600</xdr:colOff>
      <xdr:row>98</xdr:row>
      <xdr:rowOff>128170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119297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125819</xdr:rowOff>
    </xdr:from>
    <xdr:to>
      <xdr:col>76</xdr:col>
      <xdr:colOff>165100</xdr:colOff>
      <xdr:row>98</xdr:row>
      <xdr:rowOff>55969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72496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150648</xdr:rowOff>
    </xdr:from>
    <xdr:to>
      <xdr:col>72</xdr:col>
      <xdr:colOff>38100</xdr:colOff>
      <xdr:row>98</xdr:row>
      <xdr:rowOff>80798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71925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123484</xdr:rowOff>
    </xdr:from>
    <xdr:to>
      <xdr:col>67</xdr:col>
      <xdr:colOff>101600</xdr:colOff>
      <xdr:row>99</xdr:row>
      <xdr:rowOff>53634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44761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139548</xdr:rowOff>
    </xdr:from>
    <xdr:to>
      <xdr:col>116</xdr:col>
      <xdr:colOff>63500</xdr:colOff>
      <xdr:row>38</xdr:row>
      <xdr:rowOff>153530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140298"/>
          <a:ext cx="838200" cy="5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153530</xdr:rowOff>
    </xdr:from>
    <xdr:to>
      <xdr:col>111</xdr:col>
      <xdr:colOff>177800</xdr:colOff>
      <xdr:row>38</xdr:row>
      <xdr:rowOff>168732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6863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142596</xdr:rowOff>
    </xdr:from>
    <xdr:to>
      <xdr:col>107</xdr:col>
      <xdr:colOff>50800</xdr:colOff>
      <xdr:row>38</xdr:row>
      <xdr:rowOff>168732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7696"/>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142596</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657696"/>
          <a:ext cx="8890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88748</xdr:rowOff>
    </xdr:from>
    <xdr:to>
      <xdr:col>116</xdr:col>
      <xdr:colOff>114300</xdr:colOff>
      <xdr:row>36</xdr:row>
      <xdr:rowOff>18898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111625</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9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102730</xdr:rowOff>
    </xdr:from>
    <xdr:to>
      <xdr:col>112</xdr:col>
      <xdr:colOff>38100</xdr:colOff>
      <xdr:row>39</xdr:row>
      <xdr:rowOff>32880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24007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117932</xdr:rowOff>
    </xdr:from>
    <xdr:to>
      <xdr:col>107</xdr:col>
      <xdr:colOff>101600</xdr:colOff>
      <xdr:row>39</xdr:row>
      <xdr:rowOff>48082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39209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7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91796</xdr:rowOff>
    </xdr:from>
    <xdr:to>
      <xdr:col>102</xdr:col>
      <xdr:colOff>165100</xdr:colOff>
      <xdr:row>39</xdr:row>
      <xdr:rowOff>21946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13073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69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89660</xdr:rowOff>
    </xdr:from>
    <xdr:to>
      <xdr:col>116</xdr:col>
      <xdr:colOff>63500</xdr:colOff>
      <xdr:row>58</xdr:row>
      <xdr:rowOff>89774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3376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89660</xdr:rowOff>
    </xdr:from>
    <xdr:to>
      <xdr:col>111</xdr:col>
      <xdr:colOff>177800</xdr:colOff>
      <xdr:row>58</xdr:row>
      <xdr:rowOff>89751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3376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89751</xdr:rowOff>
    </xdr:from>
    <xdr:to>
      <xdr:col>107</xdr:col>
      <xdr:colOff>50800</xdr:colOff>
      <xdr:row>58</xdr:row>
      <xdr:rowOff>90048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3385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90048</xdr:rowOff>
    </xdr:from>
    <xdr:to>
      <xdr:col>102</xdr:col>
      <xdr:colOff>114300</xdr:colOff>
      <xdr:row>58</xdr:row>
      <xdr:rowOff>90254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3414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38974</xdr:rowOff>
    </xdr:from>
    <xdr:to>
      <xdr:col>116</xdr:col>
      <xdr:colOff>114300</xdr:colOff>
      <xdr:row>58</xdr:row>
      <xdr:rowOff>140574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38860</xdr:rowOff>
    </xdr:from>
    <xdr:to>
      <xdr:col>112</xdr:col>
      <xdr:colOff>38100</xdr:colOff>
      <xdr:row>58</xdr:row>
      <xdr:rowOff>140460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131587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38951</xdr:rowOff>
    </xdr:from>
    <xdr:to>
      <xdr:col>107</xdr:col>
      <xdr:colOff>101600</xdr:colOff>
      <xdr:row>58</xdr:row>
      <xdr:rowOff>140551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131678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39248</xdr:rowOff>
    </xdr:from>
    <xdr:to>
      <xdr:col>102</xdr:col>
      <xdr:colOff>165100</xdr:colOff>
      <xdr:row>58</xdr:row>
      <xdr:rowOff>140848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8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131975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7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39454</xdr:rowOff>
    </xdr:from>
    <xdr:to>
      <xdr:col>98</xdr:col>
      <xdr:colOff>38100</xdr:colOff>
      <xdr:row>58</xdr:row>
      <xdr:rowOff>141054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132181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129332</xdr:rowOff>
    </xdr:from>
    <xdr:to>
      <xdr:col>116</xdr:col>
      <xdr:colOff>63500</xdr:colOff>
      <xdr:row>77</xdr:row>
      <xdr:rowOff>43182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473732"/>
          <a:ext cx="838200" cy="77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129332</xdr:rowOff>
    </xdr:from>
    <xdr:to>
      <xdr:col>111</xdr:col>
      <xdr:colOff>177800</xdr:colOff>
      <xdr:row>73</xdr:row>
      <xdr:rowOff>50971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473732"/>
          <a:ext cx="889000" cy="9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50971</xdr:rowOff>
    </xdr:from>
    <xdr:to>
      <xdr:col>107</xdr:col>
      <xdr:colOff>50800</xdr:colOff>
      <xdr:row>73</xdr:row>
      <xdr:rowOff>107679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66821"/>
          <a:ext cx="889000" cy="5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163082</xdr:rowOff>
    </xdr:from>
    <xdr:to>
      <xdr:col>102</xdr:col>
      <xdr:colOff>114300</xdr:colOff>
      <xdr:row>73</xdr:row>
      <xdr:rowOff>107679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507482"/>
          <a:ext cx="889000" cy="1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163832</xdr:rowOff>
    </xdr:from>
    <xdr:to>
      <xdr:col>116</xdr:col>
      <xdr:colOff>114300</xdr:colOff>
      <xdr:row>77</xdr:row>
      <xdr:rowOff>93982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142259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78532</xdr:rowOff>
    </xdr:from>
    <xdr:to>
      <xdr:col>112</xdr:col>
      <xdr:colOff>38100</xdr:colOff>
      <xdr:row>73</xdr:row>
      <xdr:rowOff>8682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2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25209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1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171</xdr:rowOff>
    </xdr:from>
    <xdr:to>
      <xdr:col>107</xdr:col>
      <xdr:colOff>101600</xdr:colOff>
      <xdr:row>73</xdr:row>
      <xdr:rowOff>101771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118298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2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56879</xdr:rowOff>
    </xdr:from>
    <xdr:to>
      <xdr:col>102</xdr:col>
      <xdr:colOff>165100</xdr:colOff>
      <xdr:row>73</xdr:row>
      <xdr:rowOff>158479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57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3556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4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112282</xdr:rowOff>
    </xdr:from>
    <xdr:to>
      <xdr:col>98</xdr:col>
      <xdr:colOff>38100</xdr:colOff>
      <xdr:row>73</xdr:row>
      <xdr:rowOff>42432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4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58959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23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歳出決算総額は、住民一人当たりコストで</a:t>
          </a:r>
          <a:r>
            <a:rPr kumimoji="1" lang="en-US" altLang="ja-JP" sz="1300">
              <a:latin typeface="ＭＳ Ｐゴシック" panose="020B0600070205080204" pitchFamily="50" charset="-128"/>
              <a:ea typeface="ＭＳ Ｐゴシック" panose="020B0600070205080204" pitchFamily="50" charset="-128"/>
            </a:rPr>
            <a:t>749,480</a:t>
          </a:r>
          <a:r>
            <a:rPr kumimoji="1" lang="ja-JP" altLang="en-US" sz="1300">
              <a:latin typeface="ＭＳ Ｐゴシック" panose="020B0600070205080204" pitchFamily="50" charset="-128"/>
              <a:ea typeface="ＭＳ Ｐゴシック" panose="020B0600070205080204" pitchFamily="50" charset="-128"/>
            </a:rPr>
            <a:t>円となり、昨年度より</a:t>
          </a:r>
          <a:r>
            <a:rPr kumimoji="1" lang="en-US" altLang="ja-JP" sz="1300">
              <a:latin typeface="ＭＳ Ｐゴシック" panose="020B0600070205080204" pitchFamily="50" charset="-128"/>
              <a:ea typeface="ＭＳ Ｐゴシック" panose="020B0600070205080204" pitchFamily="50" charset="-128"/>
            </a:rPr>
            <a:t>62,644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増加の要因は普通建設事業費の駅自由通路改修事業や通学路交通安全対策事業の事業費増加によるものや、扶助費の定額減税・調整給付金事業、障害者自立支援給付費の増加によるものである。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また、類似団体と比較して一人当たりのコストが高い状況となっているものは、投資及び出資金であり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これは下水道事業の法的化に伴うものである。</a:t>
          </a:r>
        </a:p>
        <a:p>
          <a:r>
            <a:rPr kumimoji="1" lang="ja-JP" altLang="en-US" sz="1300">
              <a:latin typeface="ＭＳ Ｐゴシック" panose="020B0600070205080204" pitchFamily="50" charset="-128"/>
              <a:ea typeface="ＭＳ Ｐゴシック" panose="020B0600070205080204" pitchFamily="50" charset="-128"/>
            </a:rPr>
            <a:t>下水道使用料の見直し等により下水道事業の健全化を図ることで繰出金の抑制へつなげたい。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佐賀県江北町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9,617
9,517
24.88
7,510,465
7,207,745
281,048
3,506,874
4,486,608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148082</xdr:rowOff>
    </xdr:from>
    <xdr:to>
      <xdr:col>24</xdr:col>
      <xdr:colOff>63500</xdr:colOff>
      <xdr:row>38</xdr:row>
      <xdr:rowOff>11557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1732"/>
          <a:ext cx="8382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2032</xdr:rowOff>
    </xdr:from>
    <xdr:to>
      <xdr:col>19</xdr:col>
      <xdr:colOff>177800</xdr:colOff>
      <xdr:row>38</xdr:row>
      <xdr:rowOff>11557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1713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2032</xdr:rowOff>
    </xdr:from>
    <xdr:to>
      <xdr:col>15</xdr:col>
      <xdr:colOff>50800</xdr:colOff>
      <xdr:row>38</xdr:row>
      <xdr:rowOff>18542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17132"/>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14351</xdr:rowOff>
    </xdr:from>
    <xdr:to>
      <xdr:col>10</xdr:col>
      <xdr:colOff>114300</xdr:colOff>
      <xdr:row>38</xdr:row>
      <xdr:rowOff>18542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945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97282</xdr:rowOff>
    </xdr:from>
    <xdr:to>
      <xdr:col>24</xdr:col>
      <xdr:colOff>114300</xdr:colOff>
      <xdr:row>38</xdr:row>
      <xdr:rowOff>27432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75709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132207</xdr:rowOff>
    </xdr:from>
    <xdr:to>
      <xdr:col>20</xdr:col>
      <xdr:colOff>38100</xdr:colOff>
      <xdr:row>38</xdr:row>
      <xdr:rowOff>62357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53484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122682</xdr:rowOff>
    </xdr:from>
    <xdr:to>
      <xdr:col>15</xdr:col>
      <xdr:colOff>101600</xdr:colOff>
      <xdr:row>38</xdr:row>
      <xdr:rowOff>52832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43959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139192</xdr:rowOff>
    </xdr:from>
    <xdr:to>
      <xdr:col>10</xdr:col>
      <xdr:colOff>165100</xdr:colOff>
      <xdr:row>38</xdr:row>
      <xdr:rowOff>69342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60469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135001</xdr:rowOff>
    </xdr:from>
    <xdr:to>
      <xdr:col>6</xdr:col>
      <xdr:colOff>38100</xdr:colOff>
      <xdr:row>38</xdr:row>
      <xdr:rowOff>65151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56278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157017</xdr:rowOff>
    </xdr:from>
    <xdr:to>
      <xdr:col>24</xdr:col>
      <xdr:colOff>63500</xdr:colOff>
      <xdr:row>58</xdr:row>
      <xdr:rowOff>10062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9667"/>
          <a:ext cx="8382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140122</xdr:rowOff>
    </xdr:from>
    <xdr:to>
      <xdr:col>19</xdr:col>
      <xdr:colOff>177800</xdr:colOff>
      <xdr:row>58</xdr:row>
      <xdr:rowOff>10062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2772"/>
          <a:ext cx="889000" cy="4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140122</xdr:rowOff>
    </xdr:from>
    <xdr:to>
      <xdr:col>15</xdr:col>
      <xdr:colOff>50800</xdr:colOff>
      <xdr:row>58</xdr:row>
      <xdr:rowOff>24747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2772"/>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146514</xdr:rowOff>
    </xdr:from>
    <xdr:to>
      <xdr:col>10</xdr:col>
      <xdr:colOff>114300</xdr:colOff>
      <xdr:row>58</xdr:row>
      <xdr:rowOff>24747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9164"/>
          <a:ext cx="8890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106217</xdr:rowOff>
    </xdr:from>
    <xdr:to>
      <xdr:col>24</xdr:col>
      <xdr:colOff>114300</xdr:colOff>
      <xdr:row>58</xdr:row>
      <xdr:rowOff>36367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130712</xdr:rowOff>
    </xdr:from>
    <xdr:to>
      <xdr:col>20</xdr:col>
      <xdr:colOff>38100</xdr:colOff>
      <xdr:row>58</xdr:row>
      <xdr:rowOff>60862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51989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89322</xdr:rowOff>
    </xdr:from>
    <xdr:to>
      <xdr:col>15</xdr:col>
      <xdr:colOff>101600</xdr:colOff>
      <xdr:row>58</xdr:row>
      <xdr:rowOff>19472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5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145397</xdr:rowOff>
    </xdr:from>
    <xdr:to>
      <xdr:col>10</xdr:col>
      <xdr:colOff>165100</xdr:colOff>
      <xdr:row>58</xdr:row>
      <xdr:rowOff>75547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66674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95714</xdr:rowOff>
    </xdr:from>
    <xdr:to>
      <xdr:col>6</xdr:col>
      <xdr:colOff>38100</xdr:colOff>
      <xdr:row>58</xdr:row>
      <xdr:rowOff>25864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16991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100426</xdr:rowOff>
    </xdr:from>
    <xdr:to>
      <xdr:col>24</xdr:col>
      <xdr:colOff>63500</xdr:colOff>
      <xdr:row>77</xdr:row>
      <xdr:rowOff>7196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0626"/>
          <a:ext cx="838200" cy="7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7196</xdr:rowOff>
    </xdr:from>
    <xdr:to>
      <xdr:col>19</xdr:col>
      <xdr:colOff>177800</xdr:colOff>
      <xdr:row>77</xdr:row>
      <xdr:rowOff>59176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8846"/>
          <a:ext cx="889000" cy="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130149</xdr:rowOff>
    </xdr:from>
    <xdr:to>
      <xdr:col>15</xdr:col>
      <xdr:colOff>50800</xdr:colOff>
      <xdr:row>77</xdr:row>
      <xdr:rowOff>59176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0349"/>
          <a:ext cx="889000" cy="10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130149</xdr:rowOff>
    </xdr:from>
    <xdr:to>
      <xdr:col>10</xdr:col>
      <xdr:colOff>114300</xdr:colOff>
      <xdr:row>77</xdr:row>
      <xdr:rowOff>154578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0349"/>
          <a:ext cx="889000" cy="19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49626</xdr:rowOff>
    </xdr:from>
    <xdr:to>
      <xdr:col>24</xdr:col>
      <xdr:colOff>114300</xdr:colOff>
      <xdr:row>76</xdr:row>
      <xdr:rowOff>151226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72503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127846</xdr:rowOff>
    </xdr:from>
    <xdr:to>
      <xdr:col>20</xdr:col>
      <xdr:colOff>38100</xdr:colOff>
      <xdr:row>77</xdr:row>
      <xdr:rowOff>57996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49123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8376</xdr:rowOff>
    </xdr:from>
    <xdr:to>
      <xdr:col>15</xdr:col>
      <xdr:colOff>101600</xdr:colOff>
      <xdr:row>77</xdr:row>
      <xdr:rowOff>109976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101103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79349</xdr:rowOff>
    </xdr:from>
    <xdr:to>
      <xdr:col>10</xdr:col>
      <xdr:colOff>165100</xdr:colOff>
      <xdr:row>77</xdr:row>
      <xdr:rowOff>9499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26026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103778</xdr:rowOff>
    </xdr:from>
    <xdr:to>
      <xdr:col>6</xdr:col>
      <xdr:colOff>38100</xdr:colOff>
      <xdr:row>78</xdr:row>
      <xdr:rowOff>33928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25055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119791</xdr:rowOff>
    </xdr:from>
    <xdr:to>
      <xdr:col>24</xdr:col>
      <xdr:colOff>63500</xdr:colOff>
      <xdr:row>98</xdr:row>
      <xdr:rowOff>121126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21891"/>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113962</xdr:rowOff>
    </xdr:from>
    <xdr:to>
      <xdr:col>19</xdr:col>
      <xdr:colOff>177800</xdr:colOff>
      <xdr:row>98</xdr:row>
      <xdr:rowOff>119791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6062"/>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106679</xdr:rowOff>
    </xdr:from>
    <xdr:to>
      <xdr:col>15</xdr:col>
      <xdr:colOff>50800</xdr:colOff>
      <xdr:row>98</xdr:row>
      <xdr:rowOff>113962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8779"/>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106679</xdr:rowOff>
    </xdr:from>
    <xdr:to>
      <xdr:col>10</xdr:col>
      <xdr:colOff>114300</xdr:colOff>
      <xdr:row>98</xdr:row>
      <xdr:rowOff>115196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8779"/>
          <a:ext cx="889000" cy="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70326</xdr:rowOff>
    </xdr:from>
    <xdr:to>
      <xdr:col>24</xdr:col>
      <xdr:colOff>114300</xdr:colOff>
      <xdr:row>99</xdr:row>
      <xdr:rowOff>476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68991</xdr:rowOff>
    </xdr:from>
    <xdr:to>
      <xdr:col>20</xdr:col>
      <xdr:colOff>38100</xdr:colOff>
      <xdr:row>98</xdr:row>
      <xdr:rowOff>170591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161718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63162</xdr:rowOff>
    </xdr:from>
    <xdr:to>
      <xdr:col>15</xdr:col>
      <xdr:colOff>101600</xdr:colOff>
      <xdr:row>98</xdr:row>
      <xdr:rowOff>164762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155889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55879</xdr:rowOff>
    </xdr:from>
    <xdr:to>
      <xdr:col>10</xdr:col>
      <xdr:colOff>165100</xdr:colOff>
      <xdr:row>98</xdr:row>
      <xdr:rowOff>157479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64396</xdr:rowOff>
    </xdr:from>
    <xdr:to>
      <xdr:col>6</xdr:col>
      <xdr:colOff>38100</xdr:colOff>
      <xdr:row>98</xdr:row>
      <xdr:rowOff>165996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157123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115880</xdr:rowOff>
    </xdr:from>
    <xdr:to>
      <xdr:col>55</xdr:col>
      <xdr:colOff>0</xdr:colOff>
      <xdr:row>38</xdr:row>
      <xdr:rowOff>115925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30980"/>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115880</xdr:rowOff>
    </xdr:from>
    <xdr:to>
      <xdr:col>50</xdr:col>
      <xdr:colOff>114300</xdr:colOff>
      <xdr:row>38</xdr:row>
      <xdr:rowOff>115925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3098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115925</xdr:rowOff>
    </xdr:from>
    <xdr:to>
      <xdr:col>45</xdr:col>
      <xdr:colOff>177800</xdr:colOff>
      <xdr:row>38</xdr:row>
      <xdr:rowOff>116063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3102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116063</xdr:rowOff>
    </xdr:from>
    <xdr:to>
      <xdr:col>41</xdr:col>
      <xdr:colOff>50800</xdr:colOff>
      <xdr:row>38</xdr:row>
      <xdr:rowOff>116154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3116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65125</xdr:rowOff>
    </xdr:from>
    <xdr:to>
      <xdr:col>55</xdr:col>
      <xdr:colOff>50800</xdr:colOff>
      <xdr:row>38</xdr:row>
      <xdr:rowOff>166725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65080</xdr:rowOff>
    </xdr:from>
    <xdr:to>
      <xdr:col>50</xdr:col>
      <xdr:colOff>165100</xdr:colOff>
      <xdr:row>38</xdr:row>
      <xdr:rowOff>166680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157807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7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65125</xdr:rowOff>
    </xdr:from>
    <xdr:to>
      <xdr:col>46</xdr:col>
      <xdr:colOff>38100</xdr:colOff>
      <xdr:row>38</xdr:row>
      <xdr:rowOff>166725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157852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65263</xdr:rowOff>
    </xdr:from>
    <xdr:to>
      <xdr:col>41</xdr:col>
      <xdr:colOff>101600</xdr:colOff>
      <xdr:row>38</xdr:row>
      <xdr:rowOff>166863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8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157990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3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65354</xdr:rowOff>
    </xdr:from>
    <xdr:to>
      <xdr:col>36</xdr:col>
      <xdr:colOff>165100</xdr:colOff>
      <xdr:row>38</xdr:row>
      <xdr:rowOff>166954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158081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3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133977</xdr:rowOff>
    </xdr:from>
    <xdr:to>
      <xdr:col>55</xdr:col>
      <xdr:colOff>0</xdr:colOff>
      <xdr:row>57</xdr:row>
      <xdr:rowOff>143559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06627"/>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143559</xdr:rowOff>
    </xdr:from>
    <xdr:to>
      <xdr:col>50</xdr:col>
      <xdr:colOff>114300</xdr:colOff>
      <xdr:row>58</xdr:row>
      <xdr:rowOff>7520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6209"/>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167433</xdr:rowOff>
    </xdr:from>
    <xdr:to>
      <xdr:col>45</xdr:col>
      <xdr:colOff>177800</xdr:colOff>
      <xdr:row>58</xdr:row>
      <xdr:rowOff>7520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40083"/>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167433</xdr:rowOff>
    </xdr:from>
    <xdr:to>
      <xdr:col>41</xdr:col>
      <xdr:colOff>50800</xdr:colOff>
      <xdr:row>58</xdr:row>
      <xdr:rowOff>30852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40083"/>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83177</xdr:rowOff>
    </xdr:from>
    <xdr:to>
      <xdr:col>55</xdr:col>
      <xdr:colOff>50800</xdr:colOff>
      <xdr:row>58</xdr:row>
      <xdr:rowOff>13327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106054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92759</xdr:rowOff>
    </xdr:from>
    <xdr:to>
      <xdr:col>50</xdr:col>
      <xdr:colOff>165100</xdr:colOff>
      <xdr:row>58</xdr:row>
      <xdr:rowOff>22909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39436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128170</xdr:rowOff>
    </xdr:from>
    <xdr:to>
      <xdr:col>46</xdr:col>
      <xdr:colOff>38100</xdr:colOff>
      <xdr:row>58</xdr:row>
      <xdr:rowOff>58320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74847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7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116633</xdr:rowOff>
    </xdr:from>
    <xdr:to>
      <xdr:col>41</xdr:col>
      <xdr:colOff>101600</xdr:colOff>
      <xdr:row>58</xdr:row>
      <xdr:rowOff>46783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63310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151502</xdr:rowOff>
    </xdr:from>
    <xdr:to>
      <xdr:col>36</xdr:col>
      <xdr:colOff>165100</xdr:colOff>
      <xdr:row>58</xdr:row>
      <xdr:rowOff>81652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98179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160739</xdr:rowOff>
    </xdr:from>
    <xdr:to>
      <xdr:col>55</xdr:col>
      <xdr:colOff>0</xdr:colOff>
      <xdr:row>79</xdr:row>
      <xdr:rowOff>13536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33839"/>
          <a:ext cx="838200" cy="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160739</xdr:rowOff>
    </xdr:from>
    <xdr:to>
      <xdr:col>50</xdr:col>
      <xdr:colOff>114300</xdr:colOff>
      <xdr:row>78</xdr:row>
      <xdr:rowOff>163528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33839"/>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162747</xdr:rowOff>
    </xdr:from>
    <xdr:to>
      <xdr:col>45</xdr:col>
      <xdr:colOff>177800</xdr:colOff>
      <xdr:row>78</xdr:row>
      <xdr:rowOff>163528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35847"/>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142808</xdr:rowOff>
    </xdr:from>
    <xdr:to>
      <xdr:col>41</xdr:col>
      <xdr:colOff>50800</xdr:colOff>
      <xdr:row>78</xdr:row>
      <xdr:rowOff>162747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15908"/>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134186</xdr:rowOff>
    </xdr:from>
    <xdr:to>
      <xdr:col>55</xdr:col>
      <xdr:colOff>50800</xdr:colOff>
      <xdr:row>79</xdr:row>
      <xdr:rowOff>64336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0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49113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2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109939</xdr:rowOff>
    </xdr:from>
    <xdr:to>
      <xdr:col>50</xdr:col>
      <xdr:colOff>165100</xdr:colOff>
      <xdr:row>79</xdr:row>
      <xdr:rowOff>40089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31216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112728</xdr:rowOff>
    </xdr:from>
    <xdr:to>
      <xdr:col>46</xdr:col>
      <xdr:colOff>38100</xdr:colOff>
      <xdr:row>79</xdr:row>
      <xdr:rowOff>42878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34005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111947</xdr:rowOff>
    </xdr:from>
    <xdr:to>
      <xdr:col>41</xdr:col>
      <xdr:colOff>101600</xdr:colOff>
      <xdr:row>79</xdr:row>
      <xdr:rowOff>42097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33224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92008</xdr:rowOff>
    </xdr:from>
    <xdr:to>
      <xdr:col>36</xdr:col>
      <xdr:colOff>165100</xdr:colOff>
      <xdr:row>79</xdr:row>
      <xdr:rowOff>22158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13285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59630</xdr:rowOff>
    </xdr:from>
    <xdr:to>
      <xdr:col>55</xdr:col>
      <xdr:colOff>0</xdr:colOff>
      <xdr:row>96</xdr:row>
      <xdr:rowOff>149543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18830"/>
          <a:ext cx="838200" cy="8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149543</xdr:rowOff>
    </xdr:from>
    <xdr:to>
      <xdr:col>50</xdr:col>
      <xdr:colOff>114300</xdr:colOff>
      <xdr:row>97</xdr:row>
      <xdr:rowOff>19996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08743"/>
          <a:ext cx="889000" cy="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154490</xdr:rowOff>
    </xdr:from>
    <xdr:to>
      <xdr:col>45</xdr:col>
      <xdr:colOff>177800</xdr:colOff>
      <xdr:row>97</xdr:row>
      <xdr:rowOff>19996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13690"/>
          <a:ext cx="8890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146434</xdr:rowOff>
    </xdr:from>
    <xdr:to>
      <xdr:col>41</xdr:col>
      <xdr:colOff>50800</xdr:colOff>
      <xdr:row>96</xdr:row>
      <xdr:rowOff>154490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34184"/>
          <a:ext cx="889000" cy="17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8830</xdr:rowOff>
    </xdr:from>
    <xdr:to>
      <xdr:col>55</xdr:col>
      <xdr:colOff>50800</xdr:colOff>
      <xdr:row>96</xdr:row>
      <xdr:rowOff>110430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6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158707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98743</xdr:rowOff>
    </xdr:from>
    <xdr:to>
      <xdr:col>50</xdr:col>
      <xdr:colOff>165100</xdr:colOff>
      <xdr:row>97</xdr:row>
      <xdr:rowOff>28893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20020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140646</xdr:rowOff>
    </xdr:from>
    <xdr:to>
      <xdr:col>46</xdr:col>
      <xdr:colOff>38100</xdr:colOff>
      <xdr:row>97</xdr:row>
      <xdr:rowOff>70796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61923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9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103690</xdr:rowOff>
    </xdr:from>
    <xdr:to>
      <xdr:col>41</xdr:col>
      <xdr:colOff>101600</xdr:colOff>
      <xdr:row>97</xdr:row>
      <xdr:rowOff>33840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24967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95634</xdr:rowOff>
    </xdr:from>
    <xdr:to>
      <xdr:col>36</xdr:col>
      <xdr:colOff>165100</xdr:colOff>
      <xdr:row>96</xdr:row>
      <xdr:rowOff>25784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42311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21329</xdr:rowOff>
    </xdr:from>
    <xdr:to>
      <xdr:col>85</xdr:col>
      <xdr:colOff>127000</xdr:colOff>
      <xdr:row>38</xdr:row>
      <xdr:rowOff>26108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36429"/>
          <a:ext cx="838200" cy="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62629</xdr:rowOff>
    </xdr:from>
    <xdr:to>
      <xdr:col>81</xdr:col>
      <xdr:colOff>50800</xdr:colOff>
      <xdr:row>38</xdr:row>
      <xdr:rowOff>26108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06279"/>
          <a:ext cx="889000" cy="1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135770</xdr:rowOff>
    </xdr:from>
    <xdr:to>
      <xdr:col>76</xdr:col>
      <xdr:colOff>114300</xdr:colOff>
      <xdr:row>37</xdr:row>
      <xdr:rowOff>62629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07970"/>
          <a:ext cx="889000" cy="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135770</xdr:rowOff>
    </xdr:from>
    <xdr:to>
      <xdr:col>71</xdr:col>
      <xdr:colOff>177800</xdr:colOff>
      <xdr:row>38</xdr:row>
      <xdr:rowOff>49381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07970"/>
          <a:ext cx="889000" cy="25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141979</xdr:rowOff>
    </xdr:from>
    <xdr:to>
      <xdr:col>85</xdr:col>
      <xdr:colOff>177800</xdr:colOff>
      <xdr:row>38</xdr:row>
      <xdr:rowOff>72129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56906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146758</xdr:rowOff>
    </xdr:from>
    <xdr:to>
      <xdr:col>81</xdr:col>
      <xdr:colOff>101600</xdr:colOff>
      <xdr:row>38</xdr:row>
      <xdr:rowOff>76908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68035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8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11829</xdr:rowOff>
    </xdr:from>
    <xdr:to>
      <xdr:col>76</xdr:col>
      <xdr:colOff>165100</xdr:colOff>
      <xdr:row>37</xdr:row>
      <xdr:rowOff>113429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104556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84970</xdr:rowOff>
    </xdr:from>
    <xdr:to>
      <xdr:col>72</xdr:col>
      <xdr:colOff>38100</xdr:colOff>
      <xdr:row>37</xdr:row>
      <xdr:rowOff>15120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5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31647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170031</xdr:rowOff>
    </xdr:from>
    <xdr:to>
      <xdr:col>67</xdr:col>
      <xdr:colOff>101600</xdr:colOff>
      <xdr:row>38</xdr:row>
      <xdr:rowOff>100181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91308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93085</xdr:rowOff>
    </xdr:from>
    <xdr:to>
      <xdr:col>85</xdr:col>
      <xdr:colOff>127000</xdr:colOff>
      <xdr:row>58</xdr:row>
      <xdr:rowOff>108728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37185"/>
          <a:ext cx="8382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108728</xdr:rowOff>
    </xdr:from>
    <xdr:to>
      <xdr:col>81</xdr:col>
      <xdr:colOff>50800</xdr:colOff>
      <xdr:row>58</xdr:row>
      <xdr:rowOff>110374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5282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110374</xdr:rowOff>
    </xdr:from>
    <xdr:to>
      <xdr:col>76</xdr:col>
      <xdr:colOff>114300</xdr:colOff>
      <xdr:row>58</xdr:row>
      <xdr:rowOff>110393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5447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110393</xdr:rowOff>
    </xdr:from>
    <xdr:to>
      <xdr:col>71</xdr:col>
      <xdr:colOff>177800</xdr:colOff>
      <xdr:row>58</xdr:row>
      <xdr:rowOff>111585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54493"/>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42285</xdr:rowOff>
    </xdr:from>
    <xdr:to>
      <xdr:col>85</xdr:col>
      <xdr:colOff>177800</xdr:colOff>
      <xdr:row>58</xdr:row>
      <xdr:rowOff>143885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128662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57928</xdr:rowOff>
    </xdr:from>
    <xdr:to>
      <xdr:col>81</xdr:col>
      <xdr:colOff>101600</xdr:colOff>
      <xdr:row>58</xdr:row>
      <xdr:rowOff>159528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0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150655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9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59574</xdr:rowOff>
    </xdr:from>
    <xdr:to>
      <xdr:col>76</xdr:col>
      <xdr:colOff>165100</xdr:colOff>
      <xdr:row>58</xdr:row>
      <xdr:rowOff>161174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152301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59593</xdr:rowOff>
    </xdr:from>
    <xdr:to>
      <xdr:col>72</xdr:col>
      <xdr:colOff>38100</xdr:colOff>
      <xdr:row>58</xdr:row>
      <xdr:rowOff>161193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152320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60785</xdr:rowOff>
    </xdr:from>
    <xdr:to>
      <xdr:col>67</xdr:col>
      <xdr:colOff>101600</xdr:colOff>
      <xdr:row>58</xdr:row>
      <xdr:rowOff>162385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153512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9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132893</xdr:rowOff>
    </xdr:from>
    <xdr:to>
      <xdr:col>85</xdr:col>
      <xdr:colOff>127000</xdr:colOff>
      <xdr:row>78</xdr:row>
      <xdr:rowOff>139275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5993"/>
          <a:ext cx="8382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100715</xdr:rowOff>
    </xdr:from>
    <xdr:to>
      <xdr:col>81</xdr:col>
      <xdr:colOff>50800</xdr:colOff>
      <xdr:row>78</xdr:row>
      <xdr:rowOff>139275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73815"/>
          <a:ext cx="8890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100715</xdr:rowOff>
    </xdr:from>
    <xdr:to>
      <xdr:col>76</xdr:col>
      <xdr:colOff>114300</xdr:colOff>
      <xdr:row>78</xdr:row>
      <xdr:rowOff>120726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73815"/>
          <a:ext cx="8890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96303</xdr:rowOff>
    </xdr:from>
    <xdr:to>
      <xdr:col>71</xdr:col>
      <xdr:colOff>177800</xdr:colOff>
      <xdr:row>78</xdr:row>
      <xdr:rowOff>120726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69403"/>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88475</xdr:rowOff>
    </xdr:from>
    <xdr:to>
      <xdr:col>81</xdr:col>
      <xdr:colOff>101600</xdr:colOff>
      <xdr:row>79</xdr:row>
      <xdr:rowOff>18625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9752</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554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49915</xdr:rowOff>
    </xdr:from>
    <xdr:to>
      <xdr:col>76</xdr:col>
      <xdr:colOff>165100</xdr:colOff>
      <xdr:row>78</xdr:row>
      <xdr:rowOff>151515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168042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69926</xdr:rowOff>
    </xdr:from>
    <xdr:to>
      <xdr:col>72</xdr:col>
      <xdr:colOff>38100</xdr:colOff>
      <xdr:row>79</xdr:row>
      <xdr:rowOff>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162653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45503</xdr:rowOff>
    </xdr:from>
    <xdr:to>
      <xdr:col>67</xdr:col>
      <xdr:colOff>101600</xdr:colOff>
      <xdr:row>78</xdr:row>
      <xdr:rowOff>147103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138230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1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18526</xdr:rowOff>
    </xdr:from>
    <xdr:to>
      <xdr:col>85</xdr:col>
      <xdr:colOff>127000</xdr:colOff>
      <xdr:row>98</xdr:row>
      <xdr:rowOff>25442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20626"/>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25442</xdr:rowOff>
    </xdr:from>
    <xdr:to>
      <xdr:col>81</xdr:col>
      <xdr:colOff>50800</xdr:colOff>
      <xdr:row>98</xdr:row>
      <xdr:rowOff>40067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27542"/>
          <a:ext cx="889000" cy="1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39008</xdr:rowOff>
    </xdr:from>
    <xdr:to>
      <xdr:col>76</xdr:col>
      <xdr:colOff>114300</xdr:colOff>
      <xdr:row>98</xdr:row>
      <xdr:rowOff>40067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41108"/>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38622</xdr:rowOff>
    </xdr:from>
    <xdr:to>
      <xdr:col>71</xdr:col>
      <xdr:colOff>177800</xdr:colOff>
      <xdr:row>98</xdr:row>
      <xdr:rowOff>39008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40722"/>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139176</xdr:rowOff>
    </xdr:from>
    <xdr:to>
      <xdr:col>85</xdr:col>
      <xdr:colOff>177800</xdr:colOff>
      <xdr:row>98</xdr:row>
      <xdr:rowOff>69326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54103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146092</xdr:rowOff>
    </xdr:from>
    <xdr:to>
      <xdr:col>81</xdr:col>
      <xdr:colOff>101600</xdr:colOff>
      <xdr:row>98</xdr:row>
      <xdr:rowOff>76242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67369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6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160717</xdr:rowOff>
    </xdr:from>
    <xdr:to>
      <xdr:col>76</xdr:col>
      <xdr:colOff>165100</xdr:colOff>
      <xdr:row>98</xdr:row>
      <xdr:rowOff>90867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9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8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159658</xdr:rowOff>
    </xdr:from>
    <xdr:to>
      <xdr:col>72</xdr:col>
      <xdr:colOff>38100</xdr:colOff>
      <xdr:row>98</xdr:row>
      <xdr:rowOff>89808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80935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159272</xdr:rowOff>
    </xdr:from>
    <xdr:to>
      <xdr:col>67</xdr:col>
      <xdr:colOff>101600</xdr:colOff>
      <xdr:row>98</xdr:row>
      <xdr:rowOff>89422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80549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220,308</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20,530</a:t>
          </a:r>
          <a:r>
            <a:rPr kumimoji="1" lang="ja-JP" altLang="en-US" sz="1300">
              <a:latin typeface="ＭＳ Ｐゴシック" panose="020B0600070205080204" pitchFamily="50" charset="-128"/>
              <a:ea typeface="ＭＳ Ｐゴシック" panose="020B0600070205080204" pitchFamily="50" charset="-128"/>
            </a:rPr>
            <a:t>円増加した。障害児通所支援事業、定額減税・調整給付金事業等が主な要因である。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教育費は、住民一人当たりのコストが</a:t>
          </a:r>
          <a:r>
            <a:rPr kumimoji="1" lang="en-US" altLang="ja-JP" sz="1300">
              <a:latin typeface="ＭＳ Ｐゴシック" panose="020B0600070205080204" pitchFamily="50" charset="-128"/>
              <a:ea typeface="ＭＳ Ｐゴシック" panose="020B0600070205080204" pitchFamily="50" charset="-128"/>
            </a:rPr>
            <a:t>54,274</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4,790</a:t>
          </a:r>
          <a:r>
            <a:rPr kumimoji="1" lang="ja-JP" altLang="en-US" sz="1300">
              <a:latin typeface="ＭＳ Ｐゴシック" panose="020B0600070205080204" pitchFamily="50" charset="-128"/>
              <a:ea typeface="ＭＳ Ｐゴシック" panose="020B0600070205080204" pitchFamily="50" charset="-128"/>
            </a:rPr>
            <a:t>円増加した。</a:t>
          </a:r>
          <a:r>
            <a:rPr kumimoji="1" lang="en-US" altLang="ja-JP" sz="1300">
              <a:latin typeface="ＭＳ Ｐゴシック" panose="020B0600070205080204" pitchFamily="50" charset="-128"/>
              <a:ea typeface="ＭＳ Ｐゴシック" panose="020B0600070205080204" pitchFamily="50" charset="-128"/>
            </a:rPr>
            <a:t>SAGA2024</a:t>
          </a:r>
          <a:r>
            <a:rPr kumimoji="1" lang="ja-JP" altLang="en-US" sz="1300">
              <a:latin typeface="ＭＳ Ｐゴシック" panose="020B0600070205080204" pitchFamily="50" charset="-128"/>
              <a:ea typeface="ＭＳ Ｐゴシック" panose="020B0600070205080204" pitchFamily="50" charset="-128"/>
            </a:rPr>
            <a:t>国民スポーツ大会事業が主な要因である。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土木費は、住民一人当たりのコストが</a:t>
          </a:r>
          <a:r>
            <a:rPr kumimoji="1" lang="en-US" altLang="ja-JP" sz="1300">
              <a:latin typeface="ＭＳ Ｐゴシック" panose="020B0600070205080204" pitchFamily="50" charset="-128"/>
              <a:ea typeface="ＭＳ Ｐゴシック" panose="020B0600070205080204" pitchFamily="50" charset="-128"/>
            </a:rPr>
            <a:t>92,513</a:t>
          </a:r>
          <a:r>
            <a:rPr kumimoji="1" lang="ja-JP" altLang="en-US" sz="1300">
              <a:latin typeface="ＭＳ Ｐゴシック" panose="020B0600070205080204" pitchFamily="50" charset="-128"/>
              <a:ea typeface="ＭＳ Ｐゴシック" panose="020B0600070205080204" pitchFamily="50" charset="-128"/>
            </a:rPr>
            <a:t>円となっており、昨年度より</a:t>
          </a:r>
          <a:r>
            <a:rPr kumimoji="1" lang="en-US" altLang="ja-JP" sz="1300">
              <a:latin typeface="ＭＳ Ｐゴシック" panose="020B0600070205080204" pitchFamily="50" charset="-128"/>
              <a:ea typeface="ＭＳ Ｐゴシック" panose="020B0600070205080204" pitchFamily="50" charset="-128"/>
            </a:rPr>
            <a:t>19,666</a:t>
          </a:r>
          <a:r>
            <a:rPr kumimoji="1" lang="ja-JP" altLang="en-US" sz="1300">
              <a:latin typeface="ＭＳ Ｐゴシック" panose="020B0600070205080204" pitchFamily="50" charset="-128"/>
              <a:ea typeface="ＭＳ Ｐゴシック" panose="020B0600070205080204" pitchFamily="50" charset="-128"/>
            </a:rPr>
            <a:t>円増加した。駅自由通路改修事業や通学路交通安全対策事業が主な要因である。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財政調整基金残高は、適切な財源の確保と歳出の精査により、決算剰余金積立を下回る取崩となり、前年度比より増加した。</a:t>
          </a:r>
        </a:p>
        <a:p>
          <a:r>
            <a:rPr kumimoji="1" lang="ja-JP" altLang="en-US" sz="1400">
              <a:latin typeface="ＭＳ ゴシック" pitchFamily="49" charset="-128"/>
              <a:ea typeface="ＭＳ ゴシック" pitchFamily="49" charset="-128"/>
            </a:rPr>
            <a:t>単年度収支は交付税の増加や、繰越事業の減少により黒字となった。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佐賀県江北町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一般会計においては、繰越金の増加により高い比率となった。的確な決算見込額の把握により比率の改善に努めていく。</a:t>
          </a:r>
        </a:p>
        <a:p>
          <a:r>
            <a:rPr kumimoji="1" lang="ja-JP" altLang="en-US" sz="1400">
              <a:latin typeface="ＭＳ ゴシック" pitchFamily="49" charset="-128"/>
              <a:ea typeface="ＭＳ ゴシック" pitchFamily="49" charset="-128"/>
            </a:rPr>
            <a:t>なお、令和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年度から下水道事業の法的化に伴い追加となっている。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0" zoomScaleNormal="5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7510465</v>
      </c>
      <c r="BO4" s="436"/>
      <c r="BP4" s="436"/>
      <c r="BQ4" s="436"/>
      <c r="BR4" s="436"/>
      <c r="BS4" s="436"/>
      <c r="BT4" s="436"/>
      <c r="BU4" s="437"/>
      <c r="BV4" s="435">
        <v>6914640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v>
      </c>
      <c r="CU4" s="576"/>
      <c r="CV4" s="576"/>
      <c r="CW4" s="576"/>
      <c r="CX4" s="576"/>
      <c r="CY4" s="576"/>
      <c r="CZ4" s="576"/>
      <c r="DA4" s="577"/>
      <c r="DB4" s="575">
        <v>2.9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7207745</v>
      </c>
      <c r="BO5" s="407"/>
      <c r="BP5" s="407"/>
      <c r="BQ5" s="407"/>
      <c r="BR5" s="407"/>
      <c r="BS5" s="407"/>
      <c r="BT5" s="407"/>
      <c r="BU5" s="408"/>
      <c r="BV5" s="406">
        <v>6588820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83.8</v>
      </c>
      <c r="CU5" s="404"/>
      <c r="CV5" s="404"/>
      <c r="CW5" s="404"/>
      <c r="CX5" s="404"/>
      <c r="CY5" s="404"/>
      <c r="CZ5" s="404"/>
      <c r="DA5" s="405"/>
      <c r="DB5" s="403">
        <v>90.1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302720</v>
      </c>
      <c r="BO6" s="407"/>
      <c r="BP6" s="407"/>
      <c r="BQ6" s="407"/>
      <c r="BR6" s="407"/>
      <c r="BS6" s="407"/>
      <c r="BT6" s="407"/>
      <c r="BU6" s="408"/>
      <c r="BV6" s="406">
        <v>325820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83.8</v>
      </c>
      <c r="CU6" s="550"/>
      <c r="CV6" s="550"/>
      <c r="CW6" s="550"/>
      <c r="CX6" s="550"/>
      <c r="CY6" s="550"/>
      <c r="CZ6" s="550"/>
      <c r="DA6" s="551"/>
      <c r="DB6" s="549">
        <v>90.1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21672</v>
      </c>
      <c r="BO7" s="407"/>
      <c r="BP7" s="407"/>
      <c r="BQ7" s="407"/>
      <c r="BR7" s="407"/>
      <c r="BS7" s="407"/>
      <c r="BT7" s="407"/>
      <c r="BU7" s="408"/>
      <c r="BV7" s="406">
        <v>230678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3506874</v>
      </c>
      <c r="CU7" s="407"/>
      <c r="CV7" s="407"/>
      <c r="CW7" s="407"/>
      <c r="CX7" s="407"/>
      <c r="CY7" s="407"/>
      <c r="CZ7" s="407"/>
      <c r="DA7" s="408"/>
      <c r="DB7" s="406">
        <v>3338016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281048</v>
      </c>
      <c r="BO8" s="407"/>
      <c r="BP8" s="407"/>
      <c r="BQ8" s="407"/>
      <c r="BR8" s="407"/>
      <c r="BS8" s="407"/>
      <c r="BT8" s="407"/>
      <c r="BU8" s="408"/>
      <c r="BV8" s="406">
        <v>95142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9566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185906</v>
      </c>
      <c r="BO9" s="407"/>
      <c r="BP9" s="407"/>
      <c r="BQ9" s="407"/>
      <c r="BR9" s="407"/>
      <c r="BS9" s="407"/>
      <c r="BT9" s="407"/>
      <c r="BU9" s="408"/>
      <c r="BV9" s="406">
        <v>-227443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11.8</v>
      </c>
      <c r="CU9" s="404"/>
      <c r="CV9" s="404"/>
      <c r="CW9" s="404"/>
      <c r="CX9" s="404"/>
      <c r="CY9" s="404"/>
      <c r="CZ9" s="404"/>
      <c r="DA9" s="405"/>
      <c r="DB9" s="403">
        <v>11.4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9583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4299</v>
      </c>
      <c r="BO10" s="407"/>
      <c r="BP10" s="407"/>
      <c r="BQ10" s="407"/>
      <c r="BR10" s="407"/>
      <c r="BS10" s="407"/>
      <c r="BT10" s="407"/>
      <c r="BU10" s="408"/>
      <c r="BV10" s="406">
        <v>4173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9617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120000</v>
      </c>
      <c r="BO12" s="407"/>
      <c r="BP12" s="407"/>
      <c r="BQ12" s="407"/>
      <c r="BR12" s="407"/>
      <c r="BS12" s="407"/>
      <c r="BT12" s="407"/>
      <c r="BU12" s="408"/>
      <c r="BV12" s="406">
        <v>80000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9517</v>
      </c>
      <c r="S13" s="494"/>
      <c r="T13" s="494"/>
      <c r="U13" s="494"/>
      <c r="V13" s="495"/>
      <c r="W13" s="496" t="s">
        <v>131</v>
      </c>
      <c r="X13" s="392"/>
      <c r="Y13" s="392"/>
      <c r="Z13" s="392"/>
      <c r="AA13" s="392"/>
      <c r="AB13" s="393"/>
      <c r="AC13" s="359">
        <v>519</v>
      </c>
      <c r="AD13" s="360"/>
      <c r="AE13" s="360"/>
      <c r="AF13" s="360"/>
      <c r="AG13" s="361"/>
      <c r="AH13" s="359">
        <v>590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70205</v>
      </c>
      <c r="BO13" s="407"/>
      <c r="BP13" s="407"/>
      <c r="BQ13" s="407"/>
      <c r="BR13" s="407"/>
      <c r="BS13" s="407"/>
      <c r="BT13" s="407"/>
      <c r="BU13" s="408"/>
      <c r="BV13" s="406">
        <v>-303270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12.1</v>
      </c>
      <c r="CU13" s="404"/>
      <c r="CV13" s="404"/>
      <c r="CW13" s="404"/>
      <c r="CX13" s="404"/>
      <c r="CY13" s="404"/>
      <c r="CZ13" s="404"/>
      <c r="DA13" s="405"/>
      <c r="DB13" s="403">
        <v>12.1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9593</v>
      </c>
      <c r="S14" s="494"/>
      <c r="T14" s="494"/>
      <c r="U14" s="494"/>
      <c r="V14" s="495"/>
      <c r="W14" s="497"/>
      <c r="X14" s="395"/>
      <c r="Y14" s="395"/>
      <c r="Z14" s="395"/>
      <c r="AA14" s="395"/>
      <c r="AB14" s="396"/>
      <c r="AC14" s="486">
        <v>10.3</v>
      </c>
      <c r="AD14" s="487"/>
      <c r="AE14" s="487"/>
      <c r="AF14" s="487"/>
      <c r="AG14" s="488"/>
      <c r="AH14" s="486">
        <v>11.9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9516</v>
      </c>
      <c r="S15" s="494"/>
      <c r="T15" s="494"/>
      <c r="U15" s="494"/>
      <c r="V15" s="495"/>
      <c r="W15" s="496" t="s">
        <v>137</v>
      </c>
      <c r="X15" s="392"/>
      <c r="Y15" s="392"/>
      <c r="Z15" s="392"/>
      <c r="AA15" s="392"/>
      <c r="AB15" s="393"/>
      <c r="AC15" s="359">
        <v>1347</v>
      </c>
      <c r="AD15" s="360"/>
      <c r="AE15" s="360"/>
      <c r="AF15" s="360"/>
      <c r="AG15" s="361"/>
      <c r="AH15" s="359">
        <v>1347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1196289</v>
      </c>
      <c r="BO15" s="436"/>
      <c r="BP15" s="436"/>
      <c r="BQ15" s="436"/>
      <c r="BR15" s="436"/>
      <c r="BS15" s="436"/>
      <c r="BT15" s="436"/>
      <c r="BU15" s="437"/>
      <c r="BV15" s="435">
        <v>1160167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26.7</v>
      </c>
      <c r="AD16" s="487"/>
      <c r="AE16" s="487"/>
      <c r="AF16" s="487"/>
      <c r="AG16" s="488"/>
      <c r="AH16" s="486">
        <v>27.3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3177374</v>
      </c>
      <c r="BO16" s="407"/>
      <c r="BP16" s="407"/>
      <c r="BQ16" s="407"/>
      <c r="BR16" s="407"/>
      <c r="BS16" s="407"/>
      <c r="BT16" s="407"/>
      <c r="BU16" s="408"/>
      <c r="BV16" s="406">
        <v>3024870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3182</v>
      </c>
      <c r="AD17" s="360"/>
      <c r="AE17" s="360"/>
      <c r="AF17" s="360"/>
      <c r="AG17" s="361"/>
      <c r="AH17" s="359">
        <v>3003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1503878</v>
      </c>
      <c r="BO17" s="407"/>
      <c r="BP17" s="407"/>
      <c r="BQ17" s="407"/>
      <c r="BR17" s="407"/>
      <c r="BS17" s="407"/>
      <c r="BT17" s="407"/>
      <c r="BU17" s="408"/>
      <c r="BV17" s="406">
        <v>1453849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24.88</v>
      </c>
      <c r="M18" s="459"/>
      <c r="N18" s="459"/>
      <c r="O18" s="459"/>
      <c r="P18" s="459"/>
      <c r="Q18" s="459"/>
      <c r="R18" s="460"/>
      <c r="S18" s="460"/>
      <c r="T18" s="460"/>
      <c r="U18" s="460"/>
      <c r="V18" s="461"/>
      <c r="W18" s="477"/>
      <c r="X18" s="478"/>
      <c r="Y18" s="478"/>
      <c r="Z18" s="478"/>
      <c r="AA18" s="478"/>
      <c r="AB18" s="502"/>
      <c r="AC18" s="376">
        <v>63</v>
      </c>
      <c r="AD18" s="377"/>
      <c r="AE18" s="377"/>
      <c r="AF18" s="377"/>
      <c r="AG18" s="462"/>
      <c r="AH18" s="376">
        <v>60.8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2913801</v>
      </c>
      <c r="BO18" s="407"/>
      <c r="BP18" s="407"/>
      <c r="BQ18" s="407"/>
      <c r="BR18" s="407"/>
      <c r="BS18" s="407"/>
      <c r="BT18" s="407"/>
      <c r="BU18" s="408"/>
      <c r="BV18" s="406">
        <v>3013654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4160251</v>
      </c>
      <c r="BO19" s="407"/>
      <c r="BP19" s="407"/>
      <c r="BQ19" s="407"/>
      <c r="BR19" s="407"/>
      <c r="BS19" s="407"/>
      <c r="BT19" s="407"/>
      <c r="BU19" s="408"/>
      <c r="BV19" s="406">
        <v>4016636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3433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4486608</v>
      </c>
      <c r="BO22" s="436"/>
      <c r="BP22" s="436"/>
      <c r="BQ22" s="436"/>
      <c r="BR22" s="436"/>
      <c r="BS22" s="436"/>
      <c r="BT22" s="436"/>
      <c r="BU22" s="437"/>
      <c r="BV22" s="435">
        <v>4737046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4306096</v>
      </c>
      <c r="BO23" s="407"/>
      <c r="BP23" s="407"/>
      <c r="BQ23" s="407"/>
      <c r="BR23" s="407"/>
      <c r="BS23" s="407"/>
      <c r="BT23" s="407"/>
      <c r="BU23" s="408"/>
      <c r="BV23" s="406">
        <v>4543746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7940</v>
      </c>
      <c r="R24" s="360"/>
      <c r="S24" s="360"/>
      <c r="T24" s="360"/>
      <c r="U24" s="360"/>
      <c r="V24" s="361"/>
      <c r="W24" s="449"/>
      <c r="X24" s="386"/>
      <c r="Y24" s="387"/>
      <c r="Z24" s="362" t="s">
        <v>162</v>
      </c>
      <c r="AA24" s="363"/>
      <c r="AB24" s="363"/>
      <c r="AC24" s="363"/>
      <c r="AD24" s="363"/>
      <c r="AE24" s="363"/>
      <c r="AF24" s="363"/>
      <c r="AG24" s="364"/>
      <c r="AH24" s="359">
        <v>83</v>
      </c>
      <c r="AI24" s="360"/>
      <c r="AJ24" s="360"/>
      <c r="AK24" s="360"/>
      <c r="AL24" s="361"/>
      <c r="AM24" s="359">
        <v>256387</v>
      </c>
      <c r="AN24" s="360"/>
      <c r="AO24" s="360"/>
      <c r="AP24" s="360"/>
      <c r="AQ24" s="360"/>
      <c r="AR24" s="361"/>
      <c r="AS24" s="359">
        <v>3089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3130272</v>
      </c>
      <c r="BO24" s="407"/>
      <c r="BP24" s="407"/>
      <c r="BQ24" s="407"/>
      <c r="BR24" s="407"/>
      <c r="BS24" s="407"/>
      <c r="BT24" s="407"/>
      <c r="BU24" s="408"/>
      <c r="BV24" s="406">
        <v>3221146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773676</v>
      </c>
      <c r="BO25" s="436"/>
      <c r="BP25" s="436"/>
      <c r="BQ25" s="436"/>
      <c r="BR25" s="436"/>
      <c r="BS25" s="436"/>
      <c r="BT25" s="436"/>
      <c r="BU25" s="437"/>
      <c r="BV25" s="435">
        <v>898689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3260</v>
      </c>
      <c r="R27" s="360"/>
      <c r="S27" s="360"/>
      <c r="T27" s="360"/>
      <c r="U27" s="360"/>
      <c r="V27" s="361"/>
      <c r="W27" s="449"/>
      <c r="X27" s="386"/>
      <c r="Y27" s="387"/>
      <c r="Z27" s="362" t="s">
        <v>172</v>
      </c>
      <c r="AA27" s="363"/>
      <c r="AB27" s="363"/>
      <c r="AC27" s="363"/>
      <c r="AD27" s="363"/>
      <c r="AE27" s="363"/>
      <c r="AF27" s="363"/>
      <c r="AG27" s="364"/>
      <c r="AH27" s="359">
        <v>4</v>
      </c>
      <c r="AI27" s="360"/>
      <c r="AJ27" s="360"/>
      <c r="AK27" s="360"/>
      <c r="AL27" s="361"/>
      <c r="AM27" s="359">
        <v>13327</v>
      </c>
      <c r="AN27" s="360"/>
      <c r="AO27" s="360"/>
      <c r="AP27" s="360"/>
      <c r="AQ27" s="360"/>
      <c r="AR27" s="361"/>
      <c r="AS27" s="359">
        <v>3332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782934</v>
      </c>
      <c r="BO27" s="441"/>
      <c r="BP27" s="441"/>
      <c r="BQ27" s="441"/>
      <c r="BR27" s="441"/>
      <c r="BS27" s="441"/>
      <c r="BT27" s="441"/>
      <c r="BU27" s="442"/>
      <c r="BV27" s="440">
        <v>774413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2710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978061</v>
      </c>
      <c r="BO28" s="436"/>
      <c r="BP28" s="436"/>
      <c r="BQ28" s="436"/>
      <c r="BR28" s="436"/>
      <c r="BS28" s="436"/>
      <c r="BT28" s="436"/>
      <c r="BU28" s="437"/>
      <c r="BV28" s="435">
        <v>953763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8</v>
      </c>
      <c r="M29" s="360"/>
      <c r="N29" s="360"/>
      <c r="O29" s="360"/>
      <c r="P29" s="361"/>
      <c r="Q29" s="359">
        <v>2540</v>
      </c>
      <c r="R29" s="360"/>
      <c r="S29" s="360"/>
      <c r="T29" s="360"/>
      <c r="U29" s="360"/>
      <c r="V29" s="361"/>
      <c r="W29" s="450"/>
      <c r="X29" s="451"/>
      <c r="Y29" s="452"/>
      <c r="Z29" s="362" t="s">
        <v>178</v>
      </c>
      <c r="AA29" s="363"/>
      <c r="AB29" s="363"/>
      <c r="AC29" s="363"/>
      <c r="AD29" s="363"/>
      <c r="AE29" s="363"/>
      <c r="AF29" s="363"/>
      <c r="AG29" s="364"/>
      <c r="AH29" s="359">
        <v>87</v>
      </c>
      <c r="AI29" s="360"/>
      <c r="AJ29" s="360"/>
      <c r="AK29" s="360"/>
      <c r="AL29" s="361"/>
      <c r="AM29" s="359">
        <v>269714</v>
      </c>
      <c r="AN29" s="360"/>
      <c r="AO29" s="360"/>
      <c r="AP29" s="360"/>
      <c r="AQ29" s="360"/>
      <c r="AR29" s="361"/>
      <c r="AS29" s="359">
        <v>3100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1263018</v>
      </c>
      <c r="BO29" s="407"/>
      <c r="BP29" s="407"/>
      <c r="BQ29" s="407"/>
      <c r="BR29" s="407"/>
      <c r="BS29" s="407"/>
      <c r="BT29" s="407"/>
      <c r="BU29" s="408"/>
      <c r="BV29" s="406">
        <v>1193583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11765833</v>
      </c>
      <c r="BO30" s="441"/>
      <c r="BP30" s="441"/>
      <c r="BQ30" s="441"/>
      <c r="BR30" s="441"/>
      <c r="BS30" s="441"/>
      <c r="BT30" s="441"/>
      <c r="BU30" s="442"/>
      <c r="BV30" s="440">
        <v>11324656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江北町国民健康保険事業特別会計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IF('各会計、関係団体の財政状況及び健全化判断比率'!B30="","",'各会計、関係団体の財政状況及び健全化判断比率'!B30)</f>
        <v>江北町下水道事業会計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杵藤地区広域市町村圏組合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江北町土地開発公社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江北町無資力臨鉱ポンプ等維持管理事業特別会計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江北町後期高齢者医療特別会計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杵藤地区広域市町村圏組合　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佐賀西部広域水道企業団　水道用水供給事業会計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佐賀西部広域水道企業団　水道事業会計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杵島工業用水道企業団</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杵東地区衛生処理場組合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佐賀県後期高齢者医療広域連合　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佐賀県後期高齢者医療広域連合　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佐賀県西部広域環境組合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佐賀県市町総合事務組合　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0WnB428VbgHSWojPamJrrTThXynLhALAl03rKmgXBOuQIBDMwqMcO57UaaTKy3gw+9QGlTyjX7zbtFQF5fFQKg==" saltValue="pinD58R047gB4MIikmp/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7" t="s">
        <v>533</v>
      </c>
      <c r="D34" s="1137"/>
      <c r="E34" s="1138"/>
      <c r="F34" s="32">
        <v>6.8</v>
      </c>
      <c r="G34" s="33">
        <v>7.97</v>
      </c>
      <c r="H34" s="33">
        <v>9.86</v>
      </c>
      <c r="I34" s="33">
        <v>5.43</v>
      </c>
      <c r="J34" s="34">
        <v>7.91</v>
      </c>
      <c r="K34" s="22"/>
      <c r="L34" s="22"/>
      <c r="M34" s="22"/>
      <c r="N34" s="22"/>
      <c r="O34" s="22"/>
      <c r="P34" s="22"/>
    </row>
    <row r="35" spans="1:16" ht="39" customHeight="1" x14ac:dyDescent="0.2">
      <c r="A35" s="22"/>
      <c r="B35" s="35"/>
      <c r="C35" s="1133" t="s">
        <v>534</v>
      </c>
      <c r="D35" s="1133"/>
      <c r="E35" s="1134"/>
      <c r="F35" s="36">
        <v>2.82</v>
      </c>
      <c r="G35" s="37">
        <v>2</v>
      </c>
      <c r="H35" s="37">
        <v>1.74</v>
      </c>
      <c r="I35" s="37">
        <v>1.8</v>
      </c>
      <c r="J35" s="38">
        <v>1.51</v>
      </c>
      <c r="K35" s="22"/>
      <c r="L35" s="22"/>
      <c r="M35" s="22"/>
      <c r="N35" s="22"/>
      <c r="O35" s="22"/>
      <c r="P35" s="22"/>
    </row>
    <row r="36" spans="1:16" ht="39" customHeight="1" x14ac:dyDescent="0.2">
      <c r="A36" s="22"/>
      <c r="B36" s="35"/>
      <c r="C36" s="1133" t="s">
        <v>535</v>
      </c>
      <c r="D36" s="1133"/>
      <c r="E36" s="1134"/>
      <c r="F36" s="36" t="s">
        <v>485</v>
      </c>
      <c r="G36" s="37" t="s">
        <v>485</v>
      </c>
      <c r="H36" s="37" t="s">
        <v>485</v>
      </c>
      <c r="I36" s="37" t="s">
        <v>485</v>
      </c>
      <c r="J36" s="38">
        <v>0.9</v>
      </c>
      <c r="K36" s="22"/>
      <c r="L36" s="22"/>
      <c r="M36" s="22"/>
      <c r="N36" s="22"/>
      <c r="O36" s="22"/>
      <c r="P36" s="22"/>
    </row>
    <row r="37" spans="1:16" ht="39" customHeight="1" x14ac:dyDescent="0.2">
      <c r="A37" s="22"/>
      <c r="B37" s="35"/>
      <c r="C37" s="1133" t="s">
        <v>536</v>
      </c>
      <c r="D37" s="1133"/>
      <c r="E37" s="1134"/>
      <c r="F37" s="36">
        <v>0.08</v>
      </c>
      <c r="G37" s="37">
        <v>0.08</v>
      </c>
      <c r="H37" s="37">
        <v>7.0000000000000007E-2</v>
      </c>
      <c r="I37" s="37" t="s">
        <v>537</v>
      </c>
      <c r="J37" s="38">
        <v>0.09</v>
      </c>
      <c r="K37" s="22"/>
      <c r="L37" s="22"/>
      <c r="M37" s="22"/>
      <c r="N37" s="22"/>
      <c r="O37" s="22"/>
      <c r="P37" s="22"/>
    </row>
    <row r="38" spans="1:16" ht="39" customHeight="1" x14ac:dyDescent="0.2">
      <c r="A38" s="22"/>
      <c r="B38" s="35"/>
      <c r="C38" s="1133" t="s">
        <v>538</v>
      </c>
      <c r="D38" s="1133"/>
      <c r="E38" s="1134"/>
      <c r="F38" s="36">
        <v>0.01</v>
      </c>
      <c r="G38" s="37">
        <v>0.04</v>
      </c>
      <c r="H38" s="37">
        <v>0.01</v>
      </c>
      <c r="I38" s="37">
        <v>0.02</v>
      </c>
      <c r="J38" s="38">
        <v>0.02</v>
      </c>
      <c r="K38" s="22"/>
      <c r="L38" s="22"/>
      <c r="M38" s="22"/>
      <c r="N38" s="22"/>
      <c r="O38" s="22"/>
      <c r="P38" s="22"/>
    </row>
    <row r="39" spans="1:16" ht="39" customHeight="1" x14ac:dyDescent="0.2">
      <c r="A39" s="22"/>
      <c r="B39" s="35"/>
      <c r="C39" s="1133"/>
      <c r="D39" s="1133"/>
      <c r="E39" s="1134"/>
      <c r="F39" s="36"/>
      <c r="G39" s="37"/>
      <c r="H39" s="37"/>
      <c r="I39" s="37"/>
      <c r="J39" s="38"/>
      <c r="K39" s="22"/>
      <c r="L39" s="22"/>
      <c r="M39" s="22"/>
      <c r="N39" s="22"/>
      <c r="O39" s="22"/>
      <c r="P39" s="22"/>
    </row>
    <row r="40" spans="1:16" ht="39" customHeight="1" x14ac:dyDescent="0.2">
      <c r="A40" s="22"/>
      <c r="B40" s="35"/>
      <c r="C40" s="1133"/>
      <c r="D40" s="1133"/>
      <c r="E40" s="1134"/>
      <c r="F40" s="36"/>
      <c r="G40" s="37"/>
      <c r="H40" s="37"/>
      <c r="I40" s="37"/>
      <c r="J40" s="38"/>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539</v>
      </c>
      <c r="D42" s="1133"/>
      <c r="E42" s="1134"/>
      <c r="F42" s="36" t="s">
        <v>485</v>
      </c>
      <c r="G42" s="37" t="s">
        <v>485</v>
      </c>
      <c r="H42" s="37" t="s">
        <v>485</v>
      </c>
      <c r="I42" s="37" t="s">
        <v>485</v>
      </c>
      <c r="J42" s="38" t="s">
        <v>485</v>
      </c>
      <c r="K42" s="22"/>
      <c r="L42" s="22"/>
      <c r="M42" s="22"/>
      <c r="N42" s="22"/>
      <c r="O42" s="22"/>
      <c r="P42" s="22"/>
    </row>
    <row r="43" spans="1:16" ht="39" customHeight="1" thickBot="1" x14ac:dyDescent="0.25">
      <c r="A43" s="22"/>
      <c r="B43" s="40"/>
      <c r="C43" s="1135" t="s">
        <v>540</v>
      </c>
      <c r="D43" s="1135"/>
      <c r="E43" s="1136"/>
      <c r="F43" s="41">
        <v>0.39</v>
      </c>
      <c r="G43" s="42">
        <v>0.41</v>
      </c>
      <c r="H43" s="42">
        <v>0.51</v>
      </c>
      <c r="I43" s="42">
        <v>1.21</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yTLx5rgu8LDhsU97SUvVe01efs6H/2Bdevf+A+aOshQi1A41Sgl8aFAOmBfp0NkzCgJsRWdw/JC9MLK3CGoDQ==" saltValue="ABC4Kqyn9ScwZ2s3LthT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429</v>
      </c>
      <c r="L45" s="58">
        <v>426</v>
      </c>
      <c r="M45" s="58">
        <v>419</v>
      </c>
      <c r="N45" s="58">
        <v>479</v>
      </c>
      <c r="O45" s="59">
        <v>509</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485</v>
      </c>
      <c r="L46" s="62" t="s">
        <v>485</v>
      </c>
      <c r="M46" s="62" t="s">
        <v>485</v>
      </c>
      <c r="N46" s="62" t="s">
        <v>485</v>
      </c>
      <c r="O46" s="63" t="s">
        <v>485</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485</v>
      </c>
      <c r="L47" s="62" t="s">
        <v>485</v>
      </c>
      <c r="M47" s="62" t="s">
        <v>485</v>
      </c>
      <c r="N47" s="62" t="s">
        <v>485</v>
      </c>
      <c r="O47" s="63" t="s">
        <v>485</v>
      </c>
      <c r="P47" s="46"/>
      <c r="Q47" s="46"/>
      <c r="R47" s="46"/>
      <c r="S47" s="46"/>
      <c r="T47" s="46"/>
      <c r="U47" s="46"/>
    </row>
    <row r="48" spans="1:21" ht="30.75" customHeight="1" x14ac:dyDescent="0.2">
      <c r="A48" s="46"/>
      <c r="B48" s="1164"/>
      <c r="C48" s="1165"/>
      <c r="D48" s="60"/>
      <c r="E48" s="1141" t="s">
        <v>13</v>
      </c>
      <c r="F48" s="1141"/>
      <c r="G48" s="1141"/>
      <c r="H48" s="1141"/>
      <c r="I48" s="1141"/>
      <c r="J48" s="1142"/>
      <c r="K48" s="61">
        <v>395</v>
      </c>
      <c r="L48" s="62">
        <v>384</v>
      </c>
      <c r="M48" s="62">
        <v>401</v>
      </c>
      <c r="N48" s="62">
        <v>410</v>
      </c>
      <c r="O48" s="63">
        <v>366</v>
      </c>
      <c r="P48" s="46"/>
      <c r="Q48" s="46"/>
      <c r="R48" s="46"/>
      <c r="S48" s="46"/>
      <c r="T48" s="46"/>
      <c r="U48" s="46"/>
    </row>
    <row r="49" spans="1:21" ht="30.75" customHeight="1" x14ac:dyDescent="0.2">
      <c r="A49" s="46"/>
      <c r="B49" s="1164"/>
      <c r="C49" s="1165"/>
      <c r="D49" s="60"/>
      <c r="E49" s="1141" t="s">
        <v>14</v>
      </c>
      <c r="F49" s="1141"/>
      <c r="G49" s="1141"/>
      <c r="H49" s="1141"/>
      <c r="I49" s="1141"/>
      <c r="J49" s="1142"/>
      <c r="K49" s="61">
        <v>50</v>
      </c>
      <c r="L49" s="62">
        <v>52</v>
      </c>
      <c r="M49" s="62">
        <v>54</v>
      </c>
      <c r="N49" s="62">
        <v>54</v>
      </c>
      <c r="O49" s="63">
        <v>55</v>
      </c>
      <c r="P49" s="46"/>
      <c r="Q49" s="46"/>
      <c r="R49" s="46"/>
      <c r="S49" s="46"/>
      <c r="T49" s="46"/>
      <c r="U49" s="46"/>
    </row>
    <row r="50" spans="1:21" ht="30.75" customHeight="1" x14ac:dyDescent="0.2">
      <c r="A50" s="46"/>
      <c r="B50" s="1164"/>
      <c r="C50" s="1165"/>
      <c r="D50" s="60"/>
      <c r="E50" s="1141" t="s">
        <v>15</v>
      </c>
      <c r="F50" s="1141"/>
      <c r="G50" s="1141"/>
      <c r="H50" s="1141"/>
      <c r="I50" s="1141"/>
      <c r="J50" s="1142"/>
      <c r="K50" s="61">
        <v>0</v>
      </c>
      <c r="L50" s="62">
        <v>0</v>
      </c>
      <c r="M50" s="62">
        <v>0</v>
      </c>
      <c r="N50" s="62">
        <v>0</v>
      </c>
      <c r="O50" s="63">
        <v>0</v>
      </c>
      <c r="P50" s="46"/>
      <c r="Q50" s="46"/>
      <c r="R50" s="46"/>
      <c r="S50" s="46"/>
      <c r="T50" s="46"/>
      <c r="U50" s="46"/>
    </row>
    <row r="51" spans="1:21" ht="30.75" customHeight="1" x14ac:dyDescent="0.2">
      <c r="A51" s="46"/>
      <c r="B51" s="1166"/>
      <c r="C51" s="1167"/>
      <c r="D51" s="64"/>
      <c r="E51" s="1141" t="s">
        <v>16</v>
      </c>
      <c r="F51" s="1141"/>
      <c r="G51" s="1141"/>
      <c r="H51" s="1141"/>
      <c r="I51" s="1141"/>
      <c r="J51" s="1142"/>
      <c r="K51" s="61">
        <v>0</v>
      </c>
      <c r="L51" s="62">
        <v>0</v>
      </c>
      <c r="M51" s="62">
        <v>0</v>
      </c>
      <c r="N51" s="62">
        <v>0</v>
      </c>
      <c r="O51" s="63">
        <v>0</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556</v>
      </c>
      <c r="L52" s="62">
        <v>550</v>
      </c>
      <c r="M52" s="62">
        <v>547</v>
      </c>
      <c r="N52" s="62">
        <v>578</v>
      </c>
      <c r="O52" s="63">
        <v>597</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318</v>
      </c>
      <c r="L53" s="67">
        <v>312</v>
      </c>
      <c r="M53" s="67">
        <v>327</v>
      </c>
      <c r="N53" s="67">
        <v>365</v>
      </c>
      <c r="O53" s="68">
        <v>333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c r="L59" s="85"/>
      <c r="M59" s="85"/>
      <c r="N59" s="85"/>
      <c r="O59" s="86"/>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r3KhoLeQF2n2Bxhbw3Fyb2AXb8JQ24qKwqFqBBFjP0T56IblOH58+7rNdPIXfmJn3E4yRxkeGJHeuj+bZu/yw==" saltValue="cEyKPdpsTvdZRAZR1il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2" t="s">
        <v>30</v>
      </c>
      <c r="C41" s="1183"/>
      <c r="D41" s="103"/>
      <c r="E41" s="1184" t="s">
        <v>31</v>
      </c>
      <c r="F41" s="1184"/>
      <c r="G41" s="1184"/>
      <c r="H41" s="1185"/>
      <c r="I41" s="330">
        <v>4870</v>
      </c>
      <c r="J41" s="331">
        <v>5189</v>
      </c>
      <c r="K41" s="331">
        <v>5061</v>
      </c>
      <c r="L41" s="331">
        <v>4737</v>
      </c>
      <c r="M41" s="332">
        <v>4487</v>
      </c>
    </row>
    <row r="42" spans="2:13" ht="27.75" customHeight="1" x14ac:dyDescent="0.2">
      <c r="B42" s="1172"/>
      <c r="C42" s="1173"/>
      <c r="D42" s="104"/>
      <c r="E42" s="1176" t="s">
        <v>32</v>
      </c>
      <c r="F42" s="1176"/>
      <c r="G42" s="1176"/>
      <c r="H42" s="1177"/>
      <c r="I42" s="333">
        <v>7</v>
      </c>
      <c r="J42" s="334">
        <v>7</v>
      </c>
      <c r="K42" s="334">
        <v>7</v>
      </c>
      <c r="L42" s="334">
        <v>7</v>
      </c>
      <c r="M42" s="335">
        <v>7</v>
      </c>
    </row>
    <row r="43" spans="2:13" ht="27.75" customHeight="1" x14ac:dyDescent="0.2">
      <c r="B43" s="1172"/>
      <c r="C43" s="1173"/>
      <c r="D43" s="104"/>
      <c r="E43" s="1176" t="s">
        <v>33</v>
      </c>
      <c r="F43" s="1176"/>
      <c r="G43" s="1176"/>
      <c r="H43" s="1177"/>
      <c r="I43" s="333">
        <v>4854</v>
      </c>
      <c r="J43" s="334">
        <v>4500</v>
      </c>
      <c r="K43" s="334">
        <v>4212</v>
      </c>
      <c r="L43" s="334">
        <v>3940</v>
      </c>
      <c r="M43" s="335">
        <v>3504</v>
      </c>
    </row>
    <row r="44" spans="2:13" ht="27.75" customHeight="1" x14ac:dyDescent="0.2">
      <c r="B44" s="1172"/>
      <c r="C44" s="1173"/>
      <c r="D44" s="104"/>
      <c r="E44" s="1176" t="s">
        <v>34</v>
      </c>
      <c r="F44" s="1176"/>
      <c r="G44" s="1176"/>
      <c r="H44" s="1177"/>
      <c r="I44" s="333">
        <v>457</v>
      </c>
      <c r="J44" s="334">
        <v>465</v>
      </c>
      <c r="K44" s="334">
        <v>504</v>
      </c>
      <c r="L44" s="334">
        <v>456</v>
      </c>
      <c r="M44" s="335">
        <v>738</v>
      </c>
    </row>
    <row r="45" spans="2:13" ht="27.75" customHeight="1" x14ac:dyDescent="0.2">
      <c r="B45" s="1172"/>
      <c r="C45" s="1173"/>
      <c r="D45" s="104"/>
      <c r="E45" s="1176" t="s">
        <v>35</v>
      </c>
      <c r="F45" s="1176"/>
      <c r="G45" s="1176"/>
      <c r="H45" s="1177"/>
      <c r="I45" s="333">
        <v>735</v>
      </c>
      <c r="J45" s="334">
        <v>696</v>
      </c>
      <c r="K45" s="334">
        <v>688</v>
      </c>
      <c r="L45" s="334">
        <v>625</v>
      </c>
      <c r="M45" s="335">
        <v>572</v>
      </c>
    </row>
    <row r="46" spans="2:13" ht="27.75" customHeight="1" x14ac:dyDescent="0.2">
      <c r="B46" s="1172"/>
      <c r="C46" s="1173"/>
      <c r="D46" s="105"/>
      <c r="E46" s="1176" t="s">
        <v>36</v>
      </c>
      <c r="F46" s="1176"/>
      <c r="G46" s="1176"/>
      <c r="H46" s="1177"/>
      <c r="I46" s="333" t="s">
        <v>485</v>
      </c>
      <c r="J46" s="334" t="s">
        <v>485</v>
      </c>
      <c r="K46" s="334" t="s">
        <v>485</v>
      </c>
      <c r="L46" s="334" t="s">
        <v>485</v>
      </c>
      <c r="M46" s="335" t="s">
        <v>485</v>
      </c>
    </row>
    <row r="47" spans="2:13" ht="27.75" customHeight="1" x14ac:dyDescent="0.2">
      <c r="B47" s="1172"/>
      <c r="C47" s="1173"/>
      <c r="D47" s="106"/>
      <c r="E47" s="1186" t="s">
        <v>37</v>
      </c>
      <c r="F47" s="1187"/>
      <c r="G47" s="1187"/>
      <c r="H47" s="1188"/>
      <c r="I47" s="333" t="s">
        <v>485</v>
      </c>
      <c r="J47" s="334" t="s">
        <v>485</v>
      </c>
      <c r="K47" s="334" t="s">
        <v>485</v>
      </c>
      <c r="L47" s="334" t="s">
        <v>485</v>
      </c>
      <c r="M47" s="335" t="s">
        <v>485</v>
      </c>
    </row>
    <row r="48" spans="2:13" ht="27.75" customHeight="1" x14ac:dyDescent="0.2">
      <c r="B48" s="1172"/>
      <c r="C48" s="1173"/>
      <c r="D48" s="104"/>
      <c r="E48" s="1176" t="s">
        <v>38</v>
      </c>
      <c r="F48" s="1176"/>
      <c r="G48" s="1176"/>
      <c r="H48" s="1177"/>
      <c r="I48" s="333" t="s">
        <v>485</v>
      </c>
      <c r="J48" s="334" t="s">
        <v>485</v>
      </c>
      <c r="K48" s="334" t="s">
        <v>485</v>
      </c>
      <c r="L48" s="334" t="s">
        <v>485</v>
      </c>
      <c r="M48" s="335" t="s">
        <v>485</v>
      </c>
    </row>
    <row r="49" spans="2:13" ht="27.75" customHeight="1" x14ac:dyDescent="0.2">
      <c r="B49" s="1174"/>
      <c r="C49" s="1175"/>
      <c r="D49" s="104"/>
      <c r="E49" s="1176" t="s">
        <v>39</v>
      </c>
      <c r="F49" s="1176"/>
      <c r="G49" s="1176"/>
      <c r="H49" s="1177"/>
      <c r="I49" s="333" t="s">
        <v>485</v>
      </c>
      <c r="J49" s="334" t="s">
        <v>485</v>
      </c>
      <c r="K49" s="334" t="s">
        <v>485</v>
      </c>
      <c r="L49" s="334" t="s">
        <v>485</v>
      </c>
      <c r="M49" s="335" t="s">
        <v>485</v>
      </c>
    </row>
    <row r="50" spans="2:13" ht="27.75" customHeight="1" x14ac:dyDescent="0.2">
      <c r="B50" s="1170" t="s">
        <v>40</v>
      </c>
      <c r="C50" s="1171"/>
      <c r="D50" s="107"/>
      <c r="E50" s="1176" t="s">
        <v>41</v>
      </c>
      <c r="F50" s="1176"/>
      <c r="G50" s="1176"/>
      <c r="H50" s="1177"/>
      <c r="I50" s="333">
        <v>12759</v>
      </c>
      <c r="J50" s="334">
        <v>13217</v>
      </c>
      <c r="K50" s="334">
        <v>13756</v>
      </c>
      <c r="L50" s="334">
        <v>14271</v>
      </c>
      <c r="M50" s="335">
        <v>14815</v>
      </c>
    </row>
    <row r="51" spans="2:13" ht="27.75" customHeight="1" x14ac:dyDescent="0.2">
      <c r="B51" s="1172"/>
      <c r="C51" s="1173"/>
      <c r="D51" s="104"/>
      <c r="E51" s="1176" t="s">
        <v>42</v>
      </c>
      <c r="F51" s="1176"/>
      <c r="G51" s="1176"/>
      <c r="H51" s="1177"/>
      <c r="I51" s="333">
        <v>85</v>
      </c>
      <c r="J51" s="334">
        <v>64</v>
      </c>
      <c r="K51" s="334">
        <v>38</v>
      </c>
      <c r="L51" s="334">
        <v>17</v>
      </c>
      <c r="M51" s="335">
        <v>8</v>
      </c>
    </row>
    <row r="52" spans="2:13" ht="27.75" customHeight="1" x14ac:dyDescent="0.2">
      <c r="B52" s="1174"/>
      <c r="C52" s="1175"/>
      <c r="D52" s="104"/>
      <c r="E52" s="1176" t="s">
        <v>43</v>
      </c>
      <c r="F52" s="1176"/>
      <c r="G52" s="1176"/>
      <c r="H52" s="1177"/>
      <c r="I52" s="333">
        <v>5485</v>
      </c>
      <c r="J52" s="334">
        <v>6024</v>
      </c>
      <c r="K52" s="334">
        <v>5706</v>
      </c>
      <c r="L52" s="334">
        <v>5327</v>
      </c>
      <c r="M52" s="335">
        <v>4940</v>
      </c>
    </row>
    <row r="53" spans="2:13" ht="27.75" customHeight="1" thickBot="1" x14ac:dyDescent="0.25">
      <c r="B53" s="1178" t="s">
        <v>19</v>
      </c>
      <c r="C53" s="1179"/>
      <c r="D53" s="108"/>
      <c r="E53" s="1180" t="s">
        <v>44</v>
      </c>
      <c r="F53" s="1180"/>
      <c r="G53" s="1180"/>
      <c r="H53" s="1181"/>
      <c r="I53" s="336">
        <v>-7405</v>
      </c>
      <c r="J53" s="337">
        <v>-8448</v>
      </c>
      <c r="K53" s="337">
        <v>-9029</v>
      </c>
      <c r="L53" s="337">
        <v>-9850</v>
      </c>
      <c r="M53" s="338">
        <v>-10456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7YazX370V/pS5fXVGpjHEY8YlgW48rkrsX973O+AzU1erU48D1ATddmTM1d9sai6QZgTlya79J+4weiHotayQ==" saltValue="qiURVq4iHHjQzDYyLIzn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1" zoomScale="50" zoomScaleNormal="5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1" t="s">
        <v>46</v>
      </c>
      <c r="D55" s="1191"/>
      <c r="E55" s="1192"/>
      <c r="F55" s="339">
        <v>860</v>
      </c>
      <c r="G55" s="339">
        <v>954</v>
      </c>
      <c r="H55" s="340">
        <v>978</v>
      </c>
    </row>
    <row r="56" spans="2:8" ht="52.5" customHeight="1" x14ac:dyDescent="0.2">
      <c r="B56" s="120"/>
      <c r="C56" s="1193" t="s">
        <v>47</v>
      </c>
      <c r="D56" s="1193"/>
      <c r="E56" s="1194"/>
      <c r="F56" s="341">
        <v>1150</v>
      </c>
      <c r="G56" s="341">
        <v>1194</v>
      </c>
      <c r="H56" s="342">
        <v>1263</v>
      </c>
    </row>
    <row r="57" spans="2:8" ht="53.25" customHeight="1" x14ac:dyDescent="0.2">
      <c r="B57" s="120"/>
      <c r="C57" s="1195" t="s">
        <v>48</v>
      </c>
      <c r="D57" s="1195"/>
      <c r="E57" s="1196"/>
      <c r="F57" s="343">
        <v>10972</v>
      </c>
      <c r="G57" s="343">
        <v>11325</v>
      </c>
      <c r="H57" s="344">
        <v>11766</v>
      </c>
    </row>
    <row r="58" spans="2:8" ht="45.75" customHeight="1" x14ac:dyDescent="0.2">
      <c r="B58" s="121"/>
      <c r="C58" s="1197" t="s">
        <v>561</v>
      </c>
      <c r="D58" s="1198"/>
      <c r="E58" s="1199"/>
      <c r="F58" s="345">
        <v>8523</v>
      </c>
      <c r="G58" s="345">
        <v>8545</v>
      </c>
      <c r="H58" s="346">
        <v>8596</v>
      </c>
    </row>
    <row r="59" spans="2:8" ht="45.75" customHeight="1" x14ac:dyDescent="0.2">
      <c r="B59" s="121"/>
      <c r="C59" s="1197" t="s">
        <v>562</v>
      </c>
      <c r="D59" s="1198"/>
      <c r="E59" s="1199"/>
      <c r="F59" s="345">
        <v>1020</v>
      </c>
      <c r="G59" s="345">
        <v>1310</v>
      </c>
      <c r="H59" s="346">
        <v>1580</v>
      </c>
    </row>
    <row r="60" spans="2:8" ht="45.75" customHeight="1" x14ac:dyDescent="0.2">
      <c r="B60" s="121"/>
      <c r="C60" s="1197" t="s">
        <v>563</v>
      </c>
      <c r="D60" s="1198"/>
      <c r="E60" s="1199"/>
      <c r="F60" s="345">
        <v>1025</v>
      </c>
      <c r="G60" s="345">
        <v>1037</v>
      </c>
      <c r="H60" s="346">
        <v>1139</v>
      </c>
    </row>
    <row r="61" spans="2:8" ht="45.75" customHeight="1" x14ac:dyDescent="0.2">
      <c r="B61" s="121"/>
      <c r="C61" s="1197" t="s">
        <v>564</v>
      </c>
      <c r="D61" s="1198"/>
      <c r="E61" s="1199"/>
      <c r="F61" s="345">
        <v>190</v>
      </c>
      <c r="G61" s="345">
        <v>190</v>
      </c>
      <c r="H61" s="346">
        <v>190</v>
      </c>
    </row>
    <row r="62" spans="2:8" ht="45.75" customHeight="1" thickBot="1" x14ac:dyDescent="0.25">
      <c r="B62" s="122"/>
      <c r="C62" s="1200" t="s">
        <v>565</v>
      </c>
      <c r="D62" s="1201"/>
      <c r="E62" s="1202"/>
      <c r="F62" s="347">
        <v>123</v>
      </c>
      <c r="G62" s="347">
        <v>140</v>
      </c>
      <c r="H62" s="348">
        <v>157</v>
      </c>
    </row>
    <row r="63" spans="2:8" ht="52.5" customHeight="1" thickBot="1" x14ac:dyDescent="0.25">
      <c r="B63" s="123"/>
      <c r="C63" s="1189" t="s">
        <v>49</v>
      </c>
      <c r="D63" s="1189"/>
      <c r="E63" s="1190"/>
      <c r="F63" s="349">
        <v>12982</v>
      </c>
      <c r="G63" s="349">
        <v>13472</v>
      </c>
      <c r="H63" s="350">
        <v>14007</v>
      </c>
    </row>
    <row r="64" spans="2:8" ht="13.2" x14ac:dyDescent="0.2"/>
  </sheetData>
  <sheetProtection algorithmName="SHA-512" hashValue="ifWgoVqpL90PK2YEZ2gWp6wGZYP+uei2suI/HS/0BBdjYVAiIDpmiaZjSYRKvLnSsxEvsZBbyCIs+/IO5JfkUg==" saltValue="kiaGk1Ma7OpDiHsq+/9C5A=="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69353</v>
      </c>
      <c r="E3" s="142"/>
      <c r="F3" s="143">
        <v>125391</v>
      </c>
      <c r="G3" s="144"/>
      <c r="H3" s="145"/>
    </row>
    <row r="4" spans="1:8" x14ac:dyDescent="0.2">
      <c r="A4" s="146"/>
      <c r="B4" s="147"/>
      <c r="C4" s="148"/>
      <c r="D4" s="149">
        <v>37734</v>
      </c>
      <c r="E4" s="150"/>
      <c r="F4" s="151">
        <v>68516</v>
      </c>
      <c r="G4" s="152"/>
      <c r="H4" s="153"/>
    </row>
    <row r="5" spans="1:8" x14ac:dyDescent="0.2">
      <c r="A5" s="134" t="s">
        <v>518</v>
      </c>
      <c r="B5" s="139"/>
      <c r="C5" s="140"/>
      <c r="D5" s="141">
        <v>99467</v>
      </c>
      <c r="E5" s="142"/>
      <c r="F5" s="143">
        <v>138402</v>
      </c>
      <c r="G5" s="144"/>
      <c r="H5" s="145"/>
    </row>
    <row r="6" spans="1:8" x14ac:dyDescent="0.2">
      <c r="A6" s="146"/>
      <c r="B6" s="147"/>
      <c r="C6" s="148"/>
      <c r="D6" s="149">
        <v>56595</v>
      </c>
      <c r="E6" s="150"/>
      <c r="F6" s="151">
        <v>70652</v>
      </c>
      <c r="G6" s="152"/>
      <c r="H6" s="153"/>
    </row>
    <row r="7" spans="1:8" x14ac:dyDescent="0.2">
      <c r="A7" s="134" t="s">
        <v>519</v>
      </c>
      <c r="B7" s="139"/>
      <c r="C7" s="140"/>
      <c r="D7" s="141">
        <v>44239</v>
      </c>
      <c r="E7" s="142"/>
      <c r="F7" s="143">
        <v>146367</v>
      </c>
      <c r="G7" s="144"/>
      <c r="H7" s="145"/>
    </row>
    <row r="8" spans="1:8" x14ac:dyDescent="0.2">
      <c r="A8" s="146"/>
      <c r="B8" s="147"/>
      <c r="C8" s="148"/>
      <c r="D8" s="149">
        <v>36503</v>
      </c>
      <c r="E8" s="150"/>
      <c r="F8" s="151">
        <v>79441</v>
      </c>
      <c r="G8" s="152"/>
      <c r="H8" s="153"/>
    </row>
    <row r="9" spans="1:8" x14ac:dyDescent="0.2">
      <c r="A9" s="134" t="s">
        <v>520</v>
      </c>
      <c r="B9" s="139"/>
      <c r="C9" s="140"/>
      <c r="D9" s="141">
        <v>40433</v>
      </c>
      <c r="E9" s="142"/>
      <c r="F9" s="143">
        <v>165181</v>
      </c>
      <c r="G9" s="144"/>
      <c r="H9" s="145"/>
    </row>
    <row r="10" spans="1:8" x14ac:dyDescent="0.2">
      <c r="A10" s="146"/>
      <c r="B10" s="147"/>
      <c r="C10" s="148"/>
      <c r="D10" s="149">
        <v>28050</v>
      </c>
      <c r="E10" s="150"/>
      <c r="F10" s="151">
        <v>82246</v>
      </c>
      <c r="G10" s="152"/>
      <c r="H10" s="153"/>
    </row>
    <row r="11" spans="1:8" x14ac:dyDescent="0.2">
      <c r="A11" s="134" t="s">
        <v>521</v>
      </c>
      <c r="B11" s="139"/>
      <c r="C11" s="140"/>
      <c r="D11" s="141">
        <v>59981</v>
      </c>
      <c r="E11" s="142"/>
      <c r="F11" s="143">
        <v>166234</v>
      </c>
      <c r="G11" s="144"/>
      <c r="H11" s="145"/>
    </row>
    <row r="12" spans="1:8" x14ac:dyDescent="0.2">
      <c r="A12" s="146"/>
      <c r="B12" s="147"/>
      <c r="C12" s="154"/>
      <c r="D12" s="149">
        <v>50748</v>
      </c>
      <c r="E12" s="150"/>
      <c r="F12" s="151">
        <v>89789</v>
      </c>
      <c r="G12" s="152"/>
      <c r="H12" s="153"/>
    </row>
    <row r="13" spans="1:8" x14ac:dyDescent="0.2">
      <c r="A13" s="134"/>
      <c r="B13" s="139"/>
      <c r="C13" s="140"/>
      <c r="D13" s="141">
        <v>62695</v>
      </c>
      <c r="E13" s="142"/>
      <c r="F13" s="143">
        <v>148315</v>
      </c>
      <c r="G13" s="155"/>
      <c r="H13" s="145"/>
    </row>
    <row r="14" spans="1:8" x14ac:dyDescent="0.2">
      <c r="A14" s="146"/>
      <c r="B14" s="147"/>
      <c r="C14" s="148"/>
      <c r="D14" s="149">
        <v>41926</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6.89</v>
      </c>
      <c r="C19" s="156">
        <f>ROUND(VALUE(SUBSTITUTE(実質収支比率等に係る経年分析!G$48,"▲","-")),2)</f>
        <v>8.06</v>
      </c>
      <c r="D19" s="156">
        <f>ROUND(VALUE(SUBSTITUTE(実質収支比率等に係る経年分析!H$48,"▲","-")),2)</f>
        <v>9.94</v>
      </c>
      <c r="E19" s="156">
        <f>ROUND(VALUE(SUBSTITUTE(実質収支比率等に係る経年分析!I$48,"▲","-")),2)</f>
        <v>2.85</v>
      </c>
      <c r="F19" s="156">
        <f>ROUND(VALUE(SUBSTITUTE(実質収支比率等に係る経年分析!J$48,"▲","-")),2)</f>
        <v>8.01</v>
      </c>
    </row>
    <row r="20" spans="1:11" x14ac:dyDescent="0.2">
      <c r="A20" s="156" t="s">
        <v>53</v>
      </c>
      <c r="B20" s="156">
        <f>ROUND(VALUE(SUBSTITUTE(実質収支比率等に係る経年分析!F$47,"▲","-")),2)</f>
        <v>26.28</v>
      </c>
      <c r="C20" s="156">
        <f>ROUND(VALUE(SUBSTITUTE(実質収支比率等に係る経年分析!G$47,"▲","-")),2)</f>
        <v>24.45</v>
      </c>
      <c r="D20" s="156">
        <f>ROUND(VALUE(SUBSTITUTE(実質収支比率等に係る経年分析!H$47,"▲","-")),2)</f>
        <v>26.48</v>
      </c>
      <c r="E20" s="156">
        <f>ROUND(VALUE(SUBSTITUTE(実質収支比率等に係る経年分析!I$47,"▲","-")),2)</f>
        <v>28.57</v>
      </c>
      <c r="F20" s="156">
        <f>ROUND(VALUE(SUBSTITUTE(実質収支比率等に係る経年分析!J$47,"▲","-")),2)</f>
        <v>27.89</v>
      </c>
    </row>
    <row r="21" spans="1:11" x14ac:dyDescent="0.2">
      <c r="A21" s="156" t="s">
        <v>54</v>
      </c>
      <c r="B21" s="156">
        <f>IF(ISNUMBER(VALUE(SUBSTITUTE(実質収支比率等に係る経年分析!F$49,"▲","-"))),ROUND(VALUE(SUBSTITUTE(実質収支比率等に係る経年分析!F$49,"▲","-")),2),NA())</f>
        <v>-1.66</v>
      </c>
      <c r="C21" s="156">
        <f>IF(ISNUMBER(VALUE(SUBSTITUTE(実質収支比率等に係る経年分析!G$49,"▲","-"))),ROUND(VALUE(SUBSTITUTE(実質収支比率等に係る経年分析!G$49,"▲","-")),2),NA())</f>
        <v>-1.21</v>
      </c>
      <c r="D21" s="156">
        <f>IF(ISNUMBER(VALUE(SUBSTITUTE(実質収支比率等に係る経年分析!H$49,"▲","-"))),ROUND(VALUE(SUBSTITUTE(実質収支比率等に係る経年分析!H$49,"▲","-")),2),NA())</f>
        <v>-1.22</v>
      </c>
      <c r="E21" s="156">
        <f>IF(ISNUMBER(VALUE(SUBSTITUTE(実質収支比率等に係る経年分析!I$49,"▲","-"))),ROUND(VALUE(SUBSTITUTE(実質収支比率等に係る経年分析!I$49,"▲","-")),2),NA())</f>
        <v>-9.09</v>
      </c>
      <c r="F21" s="156">
        <f>IF(ISNUMBER(VALUE(SUBSTITUTE(実質収支比率等に係る経年分析!J$49,"▲","-"))),ROUND(VALUE(SUBSTITUTE(実質収支比率等に係る経年分析!J$49,"▲","-")),2),NA())</f>
        <v>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江北町後期高齢者医療特別会計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2">
      <c r="A33" s="157" t="str">
        <f>IF(連結実質赤字比率に係る赤字・黒字の構成分析!C$37="",NA(),連結実質赤字比率に係る赤字・黒字の構成分析!C$37)</f>
        <v>江北町無資力臨鉱ポンプ等維持管理事業特別会計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f>IF(ROUND(VALUE(SUBSTITUTE(連結実質赤字比率に係る赤字・黒字の構成分析!I$37,"▲", "-")), 2) &lt; 0, ABS(ROUND(VALUE(SUBSTITUTE(連結実質赤字比率に係る赤字・黒字の構成分析!I$37,"▲", "-")), 2)), NA())</f>
        <v>2.58</v>
      </c>
      <c r="I33" s="157" t="e">
        <f>IF(ROUND(VALUE(SUBSTITUTE(連結実質赤字比率に係る赤字・黒字の構成分析!I$37,"▲", "-")), 2) &gt;= 0, ABS(ROUND(VALUE(SUBSTITUTE(連結実質赤字比率に係る赤字・黒字の構成分析!I$37,"▲", "-")), 2)), NA())</f>
        <v>#N/A</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2">
      <c r="A34" s="157" t="str">
        <f>IF(連結実質赤字比率に係る赤字・黒字の構成分析!C$36="",NA(),連結実質赤字比率に係る赤字・黒字の構成分析!C$36)</f>
        <v>江北町下水道事業会計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v>
      </c>
    </row>
    <row r="35" spans="1:16" x14ac:dyDescent="0.2">
      <c r="A35" s="157" t="str">
        <f>IF(連結実質赤字比率に係る赤字・黒字の構成分析!C$35="",NA(),連結実質赤字比率に係る赤字・黒字の構成分析!C$35)</f>
        <v>江北町国民健康保険事業特別会計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556</v>
      </c>
      <c r="E42" s="158"/>
      <c r="F42" s="158"/>
      <c r="G42" s="158">
        <f>'実質公債費比率（分子）の構造'!L$52</f>
        <v>550</v>
      </c>
      <c r="H42" s="158"/>
      <c r="I42" s="158"/>
      <c r="J42" s="158">
        <f>'実質公債費比率（分子）の構造'!M$52</f>
        <v>547</v>
      </c>
      <c r="K42" s="158"/>
      <c r="L42" s="158"/>
      <c r="M42" s="158">
        <f>'実質公債費比率（分子）の構造'!N$52</f>
        <v>578</v>
      </c>
      <c r="N42" s="158"/>
      <c r="O42" s="158"/>
      <c r="P42" s="158">
        <f>'実質公債費比率（分子）の構造'!O$52</f>
        <v>597</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50</v>
      </c>
      <c r="C45" s="158"/>
      <c r="D45" s="158"/>
      <c r="E45" s="158">
        <f>'実質公債費比率（分子）の構造'!L$49</f>
        <v>52</v>
      </c>
      <c r="F45" s="158"/>
      <c r="G45" s="158"/>
      <c r="H45" s="158">
        <f>'実質公債費比率（分子）の構造'!M$49</f>
        <v>54</v>
      </c>
      <c r="I45" s="158"/>
      <c r="J45" s="158"/>
      <c r="K45" s="158">
        <f>'実質公債費比率（分子）の構造'!N$49</f>
        <v>54</v>
      </c>
      <c r="L45" s="158"/>
      <c r="M45" s="158"/>
      <c r="N45" s="158">
        <f>'実質公債費比率（分子）の構造'!O$49</f>
        <v>55</v>
      </c>
      <c r="O45" s="158"/>
      <c r="P45" s="158"/>
    </row>
    <row r="46" spans="1:16" x14ac:dyDescent="0.2">
      <c r="A46" s="158" t="s">
        <v>64</v>
      </c>
      <c r="B46" s="158">
        <f>'実質公債費比率（分子）の構造'!K$48</f>
        <v>395</v>
      </c>
      <c r="C46" s="158"/>
      <c r="D46" s="158"/>
      <c r="E46" s="158">
        <f>'実質公債費比率（分子）の構造'!L$48</f>
        <v>384</v>
      </c>
      <c r="F46" s="158"/>
      <c r="G46" s="158"/>
      <c r="H46" s="158">
        <f>'実質公債費比率（分子）の構造'!M$48</f>
        <v>401</v>
      </c>
      <c r="I46" s="158"/>
      <c r="J46" s="158"/>
      <c r="K46" s="158">
        <f>'実質公債費比率（分子）の構造'!N$48</f>
        <v>410</v>
      </c>
      <c r="L46" s="158"/>
      <c r="M46" s="158"/>
      <c r="N46" s="158">
        <f>'実質公債費比率（分子）の構造'!O$48</f>
        <v>366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429</v>
      </c>
      <c r="C49" s="158"/>
      <c r="D49" s="158"/>
      <c r="E49" s="158">
        <f>'実質公債費比率（分子）の構造'!L$45</f>
        <v>426</v>
      </c>
      <c r="F49" s="158"/>
      <c r="G49" s="158"/>
      <c r="H49" s="158">
        <f>'実質公債費比率（分子）の構造'!M$45</f>
        <v>419</v>
      </c>
      <c r="I49" s="158"/>
      <c r="J49" s="158"/>
      <c r="K49" s="158">
        <f>'実質公債費比率（分子）の構造'!N$45</f>
        <v>479</v>
      </c>
      <c r="L49" s="158"/>
      <c r="M49" s="158"/>
      <c r="N49" s="158">
        <f>'実質公債費比率（分子）の構造'!O$45</f>
        <v>509</v>
      </c>
      <c r="O49" s="158"/>
      <c r="P49" s="158"/>
    </row>
    <row r="50" spans="1:16" x14ac:dyDescent="0.2">
      <c r="A50" s="158" t="s">
        <v>67</v>
      </c>
      <c r="B50" s="158" t="e">
        <f>NA()</f>
        <v>#N/A</v>
      </c>
      <c r="C50" s="158">
        <f>IF(ISNUMBER('実質公債費比率（分子）の構造'!K$53),'実質公債費比率（分子）の構造'!K$53,NA())</f>
        <v>318</v>
      </c>
      <c r="D50" s="158" t="e">
        <f>NA()</f>
        <v>#N/A</v>
      </c>
      <c r="E50" s="158" t="e">
        <f>NA()</f>
        <v>#N/A</v>
      </c>
      <c r="F50" s="158">
        <f>IF(ISNUMBER('実質公債費比率（分子）の構造'!L$53),'実質公債費比率（分子）の構造'!L$53,NA())</f>
        <v>312</v>
      </c>
      <c r="G50" s="158" t="e">
        <f>NA()</f>
        <v>#N/A</v>
      </c>
      <c r="H50" s="158" t="e">
        <f>NA()</f>
        <v>#N/A</v>
      </c>
      <c r="I50" s="158">
        <f>IF(ISNUMBER('実質公債費比率（分子）の構造'!M$53),'実質公債費比率（分子）の構造'!M$53,NA())</f>
        <v>327</v>
      </c>
      <c r="J50" s="158" t="e">
        <f>NA()</f>
        <v>#N/A</v>
      </c>
      <c r="K50" s="158" t="e">
        <f>NA()</f>
        <v>#N/A</v>
      </c>
      <c r="L50" s="158">
        <f>IF(ISNUMBER('実質公債費比率（分子）の構造'!N$53),'実質公債費比率（分子）の構造'!N$53,NA())</f>
        <v>365</v>
      </c>
      <c r="M50" s="158" t="e">
        <f>NA()</f>
        <v>#N/A</v>
      </c>
      <c r="N50" s="158" t="e">
        <f>NA()</f>
        <v>#N/A</v>
      </c>
      <c r="O50" s="158">
        <f>IF(ISNUMBER('実質公債費比率（分子）の構造'!O$53),'実質公債費比率（分子）の構造'!O$53,NA())</f>
        <v>333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5485</v>
      </c>
      <c r="E56" s="157"/>
      <c r="F56" s="157"/>
      <c r="G56" s="157">
        <f>'将来負担比率（分子）の構造'!J$52</f>
        <v>6024</v>
      </c>
      <c r="H56" s="157"/>
      <c r="I56" s="157"/>
      <c r="J56" s="157">
        <f>'将来負担比率（分子）の構造'!K$52</f>
        <v>5706</v>
      </c>
      <c r="K56" s="157"/>
      <c r="L56" s="157"/>
      <c r="M56" s="157">
        <f>'将来負担比率（分子）の構造'!L$52</f>
        <v>5327</v>
      </c>
      <c r="N56" s="157"/>
      <c r="O56" s="157"/>
      <c r="P56" s="157">
        <f>'将来負担比率（分子）の構造'!M$52</f>
        <v>4940</v>
      </c>
    </row>
    <row r="57" spans="1:16" x14ac:dyDescent="0.2">
      <c r="A57" s="157" t="s">
        <v>42</v>
      </c>
      <c r="B57" s="157"/>
      <c r="C57" s="157"/>
      <c r="D57" s="157">
        <f>'将来負担比率（分子）の構造'!I$51</f>
        <v>85</v>
      </c>
      <c r="E57" s="157"/>
      <c r="F57" s="157"/>
      <c r="G57" s="157">
        <f>'将来負担比率（分子）の構造'!J$51</f>
        <v>64</v>
      </c>
      <c r="H57" s="157"/>
      <c r="I57" s="157"/>
      <c r="J57" s="157">
        <f>'将来負担比率（分子）の構造'!K$51</f>
        <v>38</v>
      </c>
      <c r="K57" s="157"/>
      <c r="L57" s="157"/>
      <c r="M57" s="157">
        <f>'将来負担比率（分子）の構造'!L$51</f>
        <v>17</v>
      </c>
      <c r="N57" s="157"/>
      <c r="O57" s="157"/>
      <c r="P57" s="157">
        <f>'将来負担比率（分子）の構造'!M$51</f>
        <v>8</v>
      </c>
    </row>
    <row r="58" spans="1:16" x14ac:dyDescent="0.2">
      <c r="A58" s="157" t="s">
        <v>41</v>
      </c>
      <c r="B58" s="157"/>
      <c r="C58" s="157"/>
      <c r="D58" s="157">
        <f>'将来負担比率（分子）の構造'!I$50</f>
        <v>12759</v>
      </c>
      <c r="E58" s="157"/>
      <c r="F58" s="157"/>
      <c r="G58" s="157">
        <f>'将来負担比率（分子）の構造'!J$50</f>
        <v>13217</v>
      </c>
      <c r="H58" s="157"/>
      <c r="I58" s="157"/>
      <c r="J58" s="157">
        <f>'将来負担比率（分子）の構造'!K$50</f>
        <v>13756</v>
      </c>
      <c r="K58" s="157"/>
      <c r="L58" s="157"/>
      <c r="M58" s="157">
        <f>'将来負担比率（分子）の構造'!L$50</f>
        <v>14271</v>
      </c>
      <c r="N58" s="157"/>
      <c r="O58" s="157"/>
      <c r="P58" s="157">
        <f>'将来負担比率（分子）の構造'!M$50</f>
        <v>14815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735</v>
      </c>
      <c r="C62" s="157"/>
      <c r="D62" s="157"/>
      <c r="E62" s="157">
        <f>'将来負担比率（分子）の構造'!J$45</f>
        <v>696</v>
      </c>
      <c r="F62" s="157"/>
      <c r="G62" s="157"/>
      <c r="H62" s="157">
        <f>'将来負担比率（分子）の構造'!K$45</f>
        <v>688</v>
      </c>
      <c r="I62" s="157"/>
      <c r="J62" s="157"/>
      <c r="K62" s="157">
        <f>'将来負担比率（分子）の構造'!L$45</f>
        <v>625</v>
      </c>
      <c r="L62" s="157"/>
      <c r="M62" s="157"/>
      <c r="N62" s="157">
        <f>'将来負担比率（分子）の構造'!M$45</f>
        <v>572</v>
      </c>
      <c r="O62" s="157"/>
      <c r="P62" s="157"/>
    </row>
    <row r="63" spans="1:16" x14ac:dyDescent="0.2">
      <c r="A63" s="157" t="s">
        <v>34</v>
      </c>
      <c r="B63" s="157">
        <f>'将来負担比率（分子）の構造'!I$44</f>
        <v>457</v>
      </c>
      <c r="C63" s="157"/>
      <c r="D63" s="157"/>
      <c r="E63" s="157">
        <f>'将来負担比率（分子）の構造'!J$44</f>
        <v>465</v>
      </c>
      <c r="F63" s="157"/>
      <c r="G63" s="157"/>
      <c r="H63" s="157">
        <f>'将来負担比率（分子）の構造'!K$44</f>
        <v>504</v>
      </c>
      <c r="I63" s="157"/>
      <c r="J63" s="157"/>
      <c r="K63" s="157">
        <f>'将来負担比率（分子）の構造'!L$44</f>
        <v>456</v>
      </c>
      <c r="L63" s="157"/>
      <c r="M63" s="157"/>
      <c r="N63" s="157">
        <f>'将来負担比率（分子）の構造'!M$44</f>
        <v>738</v>
      </c>
      <c r="O63" s="157"/>
      <c r="P63" s="157"/>
    </row>
    <row r="64" spans="1:16" x14ac:dyDescent="0.2">
      <c r="A64" s="157" t="s">
        <v>33</v>
      </c>
      <c r="B64" s="157">
        <f>'将来負担比率（分子）の構造'!I$43</f>
        <v>4854</v>
      </c>
      <c r="C64" s="157"/>
      <c r="D64" s="157"/>
      <c r="E64" s="157">
        <f>'将来負担比率（分子）の構造'!J$43</f>
        <v>4500</v>
      </c>
      <c r="F64" s="157"/>
      <c r="G64" s="157"/>
      <c r="H64" s="157">
        <f>'将来負担比率（分子）の構造'!K$43</f>
        <v>4212</v>
      </c>
      <c r="I64" s="157"/>
      <c r="J64" s="157"/>
      <c r="K64" s="157">
        <f>'将来負担比率（分子）の構造'!L$43</f>
        <v>3940</v>
      </c>
      <c r="L64" s="157"/>
      <c r="M64" s="157"/>
      <c r="N64" s="157">
        <f>'将来負担比率（分子）の構造'!M$43</f>
        <v>3504</v>
      </c>
      <c r="O64" s="157"/>
      <c r="P64" s="157"/>
    </row>
    <row r="65" spans="1:16" x14ac:dyDescent="0.2">
      <c r="A65" s="157" t="s">
        <v>32</v>
      </c>
      <c r="B65" s="157">
        <f>'将来負担比率（分子）の構造'!I$42</f>
        <v>7</v>
      </c>
      <c r="C65" s="157"/>
      <c r="D65" s="157"/>
      <c r="E65" s="157">
        <f>'将来負担比率（分子）の構造'!J$42</f>
        <v>7</v>
      </c>
      <c r="F65" s="157"/>
      <c r="G65" s="157"/>
      <c r="H65" s="157">
        <f>'将来負担比率（分子）の構造'!K$42</f>
        <v>7</v>
      </c>
      <c r="I65" s="157"/>
      <c r="J65" s="157"/>
      <c r="K65" s="157">
        <f>'将来負担比率（分子）の構造'!L$42</f>
        <v>7</v>
      </c>
      <c r="L65" s="157"/>
      <c r="M65" s="157"/>
      <c r="N65" s="157">
        <f>'将来負担比率（分子）の構造'!M$42</f>
        <v>7</v>
      </c>
      <c r="O65" s="157"/>
      <c r="P65" s="157"/>
    </row>
    <row r="66" spans="1:16" x14ac:dyDescent="0.2">
      <c r="A66" s="157" t="s">
        <v>31</v>
      </c>
      <c r="B66" s="157">
        <f>'将来負担比率（分子）の構造'!I$41</f>
        <v>4870</v>
      </c>
      <c r="C66" s="157"/>
      <c r="D66" s="157"/>
      <c r="E66" s="157">
        <f>'将来負担比率（分子）の構造'!J$41</f>
        <v>5189</v>
      </c>
      <c r="F66" s="157"/>
      <c r="G66" s="157"/>
      <c r="H66" s="157">
        <f>'将来負担比率（分子）の構造'!K$41</f>
        <v>5061</v>
      </c>
      <c r="I66" s="157"/>
      <c r="J66" s="157"/>
      <c r="K66" s="157">
        <f>'将来負担比率（分子）の構造'!L$41</f>
        <v>4737</v>
      </c>
      <c r="L66" s="157"/>
      <c r="M66" s="157"/>
      <c r="N66" s="157">
        <f>'将来負担比率（分子）の構造'!M$41</f>
        <v>4487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860</v>
      </c>
      <c r="C72" s="161">
        <f>基金残高に係る経年分析!G55</f>
        <v>954</v>
      </c>
      <c r="D72" s="161">
        <f>基金残高に係る経年分析!H55</f>
        <v>978</v>
      </c>
    </row>
    <row r="73" spans="1:16" x14ac:dyDescent="0.2">
      <c r="A73" s="160" t="s">
        <v>74</v>
      </c>
      <c r="B73" s="161">
        <f>基金残高に係る経年分析!F56</f>
        <v>1150</v>
      </c>
      <c r="C73" s="161">
        <f>基金残高に係る経年分析!G56</f>
        <v>1194</v>
      </c>
      <c r="D73" s="161">
        <f>基金残高に係る経年分析!H56</f>
        <v>1263</v>
      </c>
    </row>
    <row r="74" spans="1:16" x14ac:dyDescent="0.2">
      <c r="A74" s="160" t="s">
        <v>75</v>
      </c>
      <c r="B74" s="161">
        <f>基金残高に係る経年分析!F57</f>
        <v>10972</v>
      </c>
      <c r="C74" s="161">
        <f>基金残高に係る経年分析!G57</f>
        <v>11325</v>
      </c>
      <c r="D74" s="161">
        <f>基金残高に係る経年分析!H57</f>
        <v>11766</v>
      </c>
    </row>
  </sheetData>
  <sheetProtection algorithmName="SHA-512" hashValue="3ATVebZ9jnb4kr9QhxHxMpRkmNcdj4gfjRz4Suxd89e2zdUubN/Z+3Q3+0ekSlTCqcRMDY0XPlKZyqrELRfBaQ==" saltValue="uQHajbeaTT8aFTk9IOx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0" zoomScaleNormal="5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1087740</v>
      </c>
      <c r="S5" s="664"/>
      <c r="T5" s="664"/>
      <c r="U5" s="664"/>
      <c r="V5" s="664"/>
      <c r="W5" s="664"/>
      <c r="X5" s="664"/>
      <c r="Y5" s="689"/>
      <c r="Z5" s="702">
        <v>14.5</v>
      </c>
      <c r="AA5" s="702"/>
      <c r="AB5" s="702"/>
      <c r="AC5" s="702"/>
      <c r="AD5" s="703">
        <v>1087740</v>
      </c>
      <c r="AE5" s="703"/>
      <c r="AF5" s="703"/>
      <c r="AG5" s="703"/>
      <c r="AH5" s="703"/>
      <c r="AI5" s="703"/>
      <c r="AJ5" s="703"/>
      <c r="AK5" s="703"/>
      <c r="AL5" s="690">
        <v>31.3</v>
      </c>
      <c r="AM5" s="672"/>
      <c r="AN5" s="672"/>
      <c r="AO5" s="691"/>
      <c r="AP5" s="666" t="s">
        <v>217</v>
      </c>
      <c r="AQ5" s="667"/>
      <c r="AR5" s="667"/>
      <c r="AS5" s="667"/>
      <c r="AT5" s="667"/>
      <c r="AU5" s="667"/>
      <c r="AV5" s="667"/>
      <c r="AW5" s="667"/>
      <c r="AX5" s="667"/>
      <c r="AY5" s="667"/>
      <c r="AZ5" s="667"/>
      <c r="BA5" s="667"/>
      <c r="BB5" s="667"/>
      <c r="BC5" s="667"/>
      <c r="BD5" s="667"/>
      <c r="BE5" s="667"/>
      <c r="BF5" s="668"/>
      <c r="BG5" s="608">
        <v>1087740</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38879</v>
      </c>
      <c r="S6" s="609"/>
      <c r="T6" s="609"/>
      <c r="U6" s="609"/>
      <c r="V6" s="609"/>
      <c r="W6" s="609"/>
      <c r="X6" s="609"/>
      <c r="Y6" s="610"/>
      <c r="Z6" s="646">
        <v>0.5</v>
      </c>
      <c r="AA6" s="646"/>
      <c r="AB6" s="646"/>
      <c r="AC6" s="646"/>
      <c r="AD6" s="647">
        <v>38879</v>
      </c>
      <c r="AE6" s="647"/>
      <c r="AF6" s="647"/>
      <c r="AG6" s="647"/>
      <c r="AH6" s="647"/>
      <c r="AI6" s="647"/>
      <c r="AJ6" s="647"/>
      <c r="AK6" s="647"/>
      <c r="AL6" s="611">
        <v>1.1000000000000001</v>
      </c>
      <c r="AM6" s="612"/>
      <c r="AN6" s="612"/>
      <c r="AO6" s="648"/>
      <c r="AP6" s="605" t="s">
        <v>222</v>
      </c>
      <c r="AQ6" s="606"/>
      <c r="AR6" s="606"/>
      <c r="AS6" s="606"/>
      <c r="AT6" s="606"/>
      <c r="AU6" s="606"/>
      <c r="AV6" s="606"/>
      <c r="AW6" s="606"/>
      <c r="AX6" s="606"/>
      <c r="AY6" s="606"/>
      <c r="AZ6" s="606"/>
      <c r="BA6" s="606"/>
      <c r="BB6" s="606"/>
      <c r="BC6" s="606"/>
      <c r="BD6" s="606"/>
      <c r="BE6" s="606"/>
      <c r="BF6" s="607"/>
      <c r="BG6" s="608">
        <v>1087740</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75823</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75823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430</v>
      </c>
      <c r="S7" s="609"/>
      <c r="T7" s="609"/>
      <c r="U7" s="609"/>
      <c r="V7" s="609"/>
      <c r="W7" s="609"/>
      <c r="X7" s="609"/>
      <c r="Y7" s="610"/>
      <c r="Z7" s="646">
        <v>0</v>
      </c>
      <c r="AA7" s="646"/>
      <c r="AB7" s="646"/>
      <c r="AC7" s="646"/>
      <c r="AD7" s="647">
        <v>430</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470009</v>
      </c>
      <c r="BH7" s="609"/>
      <c r="BI7" s="609"/>
      <c r="BJ7" s="609"/>
      <c r="BK7" s="609"/>
      <c r="BL7" s="609"/>
      <c r="BM7" s="609"/>
      <c r="BN7" s="610"/>
      <c r="BO7" s="646">
        <v>43.2</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1744189</v>
      </c>
      <c r="CS7" s="609"/>
      <c r="CT7" s="609"/>
      <c r="CU7" s="609"/>
      <c r="CV7" s="609"/>
      <c r="CW7" s="609"/>
      <c r="CX7" s="609"/>
      <c r="CY7" s="610"/>
      <c r="CZ7" s="646">
        <v>24.2</v>
      </c>
      <c r="DA7" s="646"/>
      <c r="DB7" s="646"/>
      <c r="DC7" s="646"/>
      <c r="DD7" s="614">
        <v>664</v>
      </c>
      <c r="DE7" s="609"/>
      <c r="DF7" s="609"/>
      <c r="DG7" s="609"/>
      <c r="DH7" s="609"/>
      <c r="DI7" s="609"/>
      <c r="DJ7" s="609"/>
      <c r="DK7" s="609"/>
      <c r="DL7" s="609"/>
      <c r="DM7" s="609"/>
      <c r="DN7" s="609"/>
      <c r="DO7" s="609"/>
      <c r="DP7" s="610"/>
      <c r="DQ7" s="614">
        <v>616188</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6639</v>
      </c>
      <c r="S8" s="609"/>
      <c r="T8" s="609"/>
      <c r="U8" s="609"/>
      <c r="V8" s="609"/>
      <c r="W8" s="609"/>
      <c r="X8" s="609"/>
      <c r="Y8" s="610"/>
      <c r="Z8" s="646">
        <v>0.1</v>
      </c>
      <c r="AA8" s="646"/>
      <c r="AB8" s="646"/>
      <c r="AC8" s="646"/>
      <c r="AD8" s="647">
        <v>6639</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15027</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2118705</v>
      </c>
      <c r="CS8" s="609"/>
      <c r="CT8" s="609"/>
      <c r="CU8" s="609"/>
      <c r="CV8" s="609"/>
      <c r="CW8" s="609"/>
      <c r="CX8" s="609"/>
      <c r="CY8" s="610"/>
      <c r="CZ8" s="646">
        <v>29.4</v>
      </c>
      <c r="DA8" s="646"/>
      <c r="DB8" s="646"/>
      <c r="DC8" s="646"/>
      <c r="DD8" s="614">
        <v>3482</v>
      </c>
      <c r="DE8" s="609"/>
      <c r="DF8" s="609"/>
      <c r="DG8" s="609"/>
      <c r="DH8" s="609"/>
      <c r="DI8" s="609"/>
      <c r="DJ8" s="609"/>
      <c r="DK8" s="609"/>
      <c r="DL8" s="609"/>
      <c r="DM8" s="609"/>
      <c r="DN8" s="609"/>
      <c r="DO8" s="609"/>
      <c r="DP8" s="610"/>
      <c r="DQ8" s="614">
        <v>998317</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8207</v>
      </c>
      <c r="S9" s="609"/>
      <c r="T9" s="609"/>
      <c r="U9" s="609"/>
      <c r="V9" s="609"/>
      <c r="W9" s="609"/>
      <c r="X9" s="609"/>
      <c r="Y9" s="610"/>
      <c r="Z9" s="646">
        <v>0.1</v>
      </c>
      <c r="AA9" s="646"/>
      <c r="AB9" s="646"/>
      <c r="AC9" s="646"/>
      <c r="AD9" s="647">
        <v>8207</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374439</v>
      </c>
      <c r="BH9" s="609"/>
      <c r="BI9" s="609"/>
      <c r="BJ9" s="609"/>
      <c r="BK9" s="609"/>
      <c r="BL9" s="609"/>
      <c r="BM9" s="609"/>
      <c r="BN9" s="610"/>
      <c r="BO9" s="646">
        <v>34.4</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390714</v>
      </c>
      <c r="CS9" s="609"/>
      <c r="CT9" s="609"/>
      <c r="CU9" s="609"/>
      <c r="CV9" s="609"/>
      <c r="CW9" s="609"/>
      <c r="CX9" s="609"/>
      <c r="CY9" s="610"/>
      <c r="CZ9" s="646">
        <v>5.4</v>
      </c>
      <c r="DA9" s="646"/>
      <c r="DB9" s="646"/>
      <c r="DC9" s="646"/>
      <c r="DD9" s="614" t="s">
        <v>122</v>
      </c>
      <c r="DE9" s="609"/>
      <c r="DF9" s="609"/>
      <c r="DG9" s="609"/>
      <c r="DH9" s="609"/>
      <c r="DI9" s="609"/>
      <c r="DJ9" s="609"/>
      <c r="DK9" s="609"/>
      <c r="DL9" s="609"/>
      <c r="DM9" s="609"/>
      <c r="DN9" s="609"/>
      <c r="DO9" s="609"/>
      <c r="DP9" s="610"/>
      <c r="DQ9" s="614">
        <v>307148</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27696</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5000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243354</v>
      </c>
      <c r="S11" s="609"/>
      <c r="T11" s="609"/>
      <c r="U11" s="609"/>
      <c r="V11" s="609"/>
      <c r="W11" s="609"/>
      <c r="X11" s="609"/>
      <c r="Y11" s="610"/>
      <c r="Z11" s="611">
        <v>3.2</v>
      </c>
      <c r="AA11" s="612"/>
      <c r="AB11" s="612"/>
      <c r="AC11" s="613"/>
      <c r="AD11" s="614">
        <v>243354</v>
      </c>
      <c r="AE11" s="609"/>
      <c r="AF11" s="609"/>
      <c r="AG11" s="609"/>
      <c r="AH11" s="609"/>
      <c r="AI11" s="609"/>
      <c r="AJ11" s="609"/>
      <c r="AK11" s="610"/>
      <c r="AL11" s="611">
        <v>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52847</v>
      </c>
      <c r="BH11" s="609"/>
      <c r="BI11" s="609"/>
      <c r="BJ11" s="609"/>
      <c r="BK11" s="609"/>
      <c r="BL11" s="609"/>
      <c r="BM11" s="609"/>
      <c r="BN11" s="610"/>
      <c r="BO11" s="646">
        <v>4.9000000000000004</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639550</v>
      </c>
      <c r="CS11" s="609"/>
      <c r="CT11" s="609"/>
      <c r="CU11" s="609"/>
      <c r="CV11" s="609"/>
      <c r="CW11" s="609"/>
      <c r="CX11" s="609"/>
      <c r="CY11" s="610"/>
      <c r="CZ11" s="646">
        <v>8.9</v>
      </c>
      <c r="DA11" s="646"/>
      <c r="DB11" s="646"/>
      <c r="DC11" s="646"/>
      <c r="DD11" s="614">
        <v>182437</v>
      </c>
      <c r="DE11" s="609"/>
      <c r="DF11" s="609"/>
      <c r="DG11" s="609"/>
      <c r="DH11" s="609"/>
      <c r="DI11" s="609"/>
      <c r="DJ11" s="609"/>
      <c r="DK11" s="609"/>
      <c r="DL11" s="609"/>
      <c r="DM11" s="609"/>
      <c r="DN11" s="609"/>
      <c r="DO11" s="609"/>
      <c r="DP11" s="610"/>
      <c r="DQ11" s="614">
        <v>210092</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17005</v>
      </c>
      <c r="S12" s="609"/>
      <c r="T12" s="609"/>
      <c r="U12" s="609"/>
      <c r="V12" s="609"/>
      <c r="W12" s="609"/>
      <c r="X12" s="609"/>
      <c r="Y12" s="610"/>
      <c r="Z12" s="646">
        <v>0.2</v>
      </c>
      <c r="AA12" s="646"/>
      <c r="AB12" s="646"/>
      <c r="AC12" s="646"/>
      <c r="AD12" s="647">
        <v>17005</v>
      </c>
      <c r="AE12" s="647"/>
      <c r="AF12" s="647"/>
      <c r="AG12" s="647"/>
      <c r="AH12" s="647"/>
      <c r="AI12" s="647"/>
      <c r="AJ12" s="647"/>
      <c r="AK12" s="647"/>
      <c r="AL12" s="611">
        <v>0.5</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506741</v>
      </c>
      <c r="BH12" s="609"/>
      <c r="BI12" s="609"/>
      <c r="BJ12" s="609"/>
      <c r="BK12" s="609"/>
      <c r="BL12" s="609"/>
      <c r="BM12" s="609"/>
      <c r="BN12" s="610"/>
      <c r="BO12" s="646">
        <v>46.6</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78033</v>
      </c>
      <c r="CS12" s="609"/>
      <c r="CT12" s="609"/>
      <c r="CU12" s="609"/>
      <c r="CV12" s="609"/>
      <c r="CW12" s="609"/>
      <c r="CX12" s="609"/>
      <c r="CY12" s="610"/>
      <c r="CZ12" s="646">
        <v>1.1000000000000001</v>
      </c>
      <c r="DA12" s="646"/>
      <c r="DB12" s="646"/>
      <c r="DC12" s="646"/>
      <c r="DD12" s="614" t="s">
        <v>122</v>
      </c>
      <c r="DE12" s="609"/>
      <c r="DF12" s="609"/>
      <c r="DG12" s="609"/>
      <c r="DH12" s="609"/>
      <c r="DI12" s="609"/>
      <c r="DJ12" s="609"/>
      <c r="DK12" s="609"/>
      <c r="DL12" s="609"/>
      <c r="DM12" s="609"/>
      <c r="DN12" s="609"/>
      <c r="DO12" s="609"/>
      <c r="DP12" s="610"/>
      <c r="DQ12" s="614">
        <v>32932</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506312</v>
      </c>
      <c r="BH13" s="609"/>
      <c r="BI13" s="609"/>
      <c r="BJ13" s="609"/>
      <c r="BK13" s="609"/>
      <c r="BL13" s="609"/>
      <c r="BM13" s="609"/>
      <c r="BN13" s="610"/>
      <c r="BO13" s="646">
        <v>46.5</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889699</v>
      </c>
      <c r="CS13" s="609"/>
      <c r="CT13" s="609"/>
      <c r="CU13" s="609"/>
      <c r="CV13" s="609"/>
      <c r="CW13" s="609"/>
      <c r="CX13" s="609"/>
      <c r="CY13" s="610"/>
      <c r="CZ13" s="646">
        <v>12.3</v>
      </c>
      <c r="DA13" s="646"/>
      <c r="DB13" s="646"/>
      <c r="DC13" s="646"/>
      <c r="DD13" s="614">
        <v>368917</v>
      </c>
      <c r="DE13" s="609"/>
      <c r="DF13" s="609"/>
      <c r="DG13" s="609"/>
      <c r="DH13" s="609"/>
      <c r="DI13" s="609"/>
      <c r="DJ13" s="609"/>
      <c r="DK13" s="609"/>
      <c r="DL13" s="609"/>
      <c r="DM13" s="609"/>
      <c r="DN13" s="609"/>
      <c r="DO13" s="609"/>
      <c r="DP13" s="610"/>
      <c r="DQ13" s="614">
        <v>492715</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43259</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219984</v>
      </c>
      <c r="CS14" s="609"/>
      <c r="CT14" s="609"/>
      <c r="CU14" s="609"/>
      <c r="CV14" s="609"/>
      <c r="CW14" s="609"/>
      <c r="CX14" s="609"/>
      <c r="CY14" s="610"/>
      <c r="CZ14" s="646">
        <v>3.1</v>
      </c>
      <c r="DA14" s="646"/>
      <c r="DB14" s="646"/>
      <c r="DC14" s="646"/>
      <c r="DD14" s="614">
        <v>3207</v>
      </c>
      <c r="DE14" s="609"/>
      <c r="DF14" s="609"/>
      <c r="DG14" s="609"/>
      <c r="DH14" s="609"/>
      <c r="DI14" s="609"/>
      <c r="DJ14" s="609"/>
      <c r="DK14" s="609"/>
      <c r="DL14" s="609"/>
      <c r="DM14" s="609"/>
      <c r="DN14" s="609"/>
      <c r="DO14" s="609"/>
      <c r="DP14" s="610"/>
      <c r="DQ14" s="614">
        <v>210474</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3822</v>
      </c>
      <c r="S15" s="609"/>
      <c r="T15" s="609"/>
      <c r="U15" s="609"/>
      <c r="V15" s="609"/>
      <c r="W15" s="609"/>
      <c r="X15" s="609"/>
      <c r="Y15" s="610"/>
      <c r="Z15" s="646">
        <v>0.1</v>
      </c>
      <c r="AA15" s="646"/>
      <c r="AB15" s="646"/>
      <c r="AC15" s="646"/>
      <c r="AD15" s="647">
        <v>3822</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67731</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521957</v>
      </c>
      <c r="CS15" s="609"/>
      <c r="CT15" s="609"/>
      <c r="CU15" s="609"/>
      <c r="CV15" s="609"/>
      <c r="CW15" s="609"/>
      <c r="CX15" s="609"/>
      <c r="CY15" s="610"/>
      <c r="CZ15" s="646">
        <v>7.2</v>
      </c>
      <c r="DA15" s="646"/>
      <c r="DB15" s="646"/>
      <c r="DC15" s="646"/>
      <c r="DD15" s="614">
        <v>18128</v>
      </c>
      <c r="DE15" s="609"/>
      <c r="DF15" s="609"/>
      <c r="DG15" s="609"/>
      <c r="DH15" s="609"/>
      <c r="DI15" s="609"/>
      <c r="DJ15" s="609"/>
      <c r="DK15" s="609"/>
      <c r="DL15" s="609"/>
      <c r="DM15" s="609"/>
      <c r="DN15" s="609"/>
      <c r="DO15" s="609"/>
      <c r="DP15" s="610"/>
      <c r="DQ15" s="614">
        <v>440072</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18785</v>
      </c>
      <c r="S16" s="609"/>
      <c r="T16" s="609"/>
      <c r="U16" s="609"/>
      <c r="V16" s="609"/>
      <c r="W16" s="609"/>
      <c r="X16" s="609"/>
      <c r="Y16" s="610"/>
      <c r="Z16" s="646">
        <v>0.3</v>
      </c>
      <c r="AA16" s="646"/>
      <c r="AB16" s="646"/>
      <c r="AC16" s="646"/>
      <c r="AD16" s="647">
        <v>18785</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14320</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551</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55966</v>
      </c>
      <c r="S17" s="609"/>
      <c r="T17" s="609"/>
      <c r="U17" s="609"/>
      <c r="V17" s="609"/>
      <c r="W17" s="609"/>
      <c r="X17" s="609"/>
      <c r="Y17" s="610"/>
      <c r="Z17" s="646">
        <v>0.7</v>
      </c>
      <c r="AA17" s="646"/>
      <c r="AB17" s="646"/>
      <c r="AC17" s="646"/>
      <c r="AD17" s="647">
        <v>55966</v>
      </c>
      <c r="AE17" s="647"/>
      <c r="AF17" s="647"/>
      <c r="AG17" s="647"/>
      <c r="AH17" s="647"/>
      <c r="AI17" s="647"/>
      <c r="AJ17" s="647"/>
      <c r="AK17" s="647"/>
      <c r="AL17" s="611">
        <v>1.6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509771</v>
      </c>
      <c r="CS17" s="609"/>
      <c r="CT17" s="609"/>
      <c r="CU17" s="609"/>
      <c r="CV17" s="609"/>
      <c r="CW17" s="609"/>
      <c r="CX17" s="609"/>
      <c r="CY17" s="610"/>
      <c r="CZ17" s="646">
        <v>7.1</v>
      </c>
      <c r="DA17" s="646"/>
      <c r="DB17" s="646"/>
      <c r="DC17" s="646"/>
      <c r="DD17" s="614" t="s">
        <v>122</v>
      </c>
      <c r="DE17" s="609"/>
      <c r="DF17" s="609"/>
      <c r="DG17" s="609"/>
      <c r="DH17" s="609"/>
      <c r="DI17" s="609"/>
      <c r="DJ17" s="609"/>
      <c r="DK17" s="609"/>
      <c r="DL17" s="609"/>
      <c r="DM17" s="609"/>
      <c r="DN17" s="609"/>
      <c r="DO17" s="609"/>
      <c r="DP17" s="610"/>
      <c r="DQ17" s="614">
        <v>489788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13274</v>
      </c>
      <c r="S18" s="609"/>
      <c r="T18" s="609"/>
      <c r="U18" s="609"/>
      <c r="V18" s="609"/>
      <c r="W18" s="609"/>
      <c r="X18" s="609"/>
      <c r="Y18" s="610"/>
      <c r="Z18" s="646">
        <v>0.2</v>
      </c>
      <c r="AA18" s="646"/>
      <c r="AB18" s="646"/>
      <c r="AC18" s="646"/>
      <c r="AD18" s="647">
        <v>13274</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42692</v>
      </c>
      <c r="S19" s="609"/>
      <c r="T19" s="609"/>
      <c r="U19" s="609"/>
      <c r="V19" s="609"/>
      <c r="W19" s="609"/>
      <c r="X19" s="609"/>
      <c r="Y19" s="610"/>
      <c r="Z19" s="646">
        <v>0.6</v>
      </c>
      <c r="AA19" s="646"/>
      <c r="AB19" s="646"/>
      <c r="AC19" s="646"/>
      <c r="AD19" s="647">
        <v>42692</v>
      </c>
      <c r="AE19" s="647"/>
      <c r="AF19" s="647"/>
      <c r="AG19" s="647"/>
      <c r="AH19" s="647"/>
      <c r="AI19" s="647"/>
      <c r="AJ19" s="647"/>
      <c r="AK19" s="647"/>
      <c r="AL19" s="611">
        <v>1.2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7207745</v>
      </c>
      <c r="CS20" s="609"/>
      <c r="CT20" s="609"/>
      <c r="CU20" s="609"/>
      <c r="CV20" s="609"/>
      <c r="CW20" s="609"/>
      <c r="CX20" s="609"/>
      <c r="CY20" s="610"/>
      <c r="CZ20" s="646">
        <v>100</v>
      </c>
      <c r="DA20" s="646"/>
      <c r="DB20" s="646"/>
      <c r="DC20" s="646"/>
      <c r="DD20" s="614">
        <v>576835</v>
      </c>
      <c r="DE20" s="609"/>
      <c r="DF20" s="609"/>
      <c r="DG20" s="609"/>
      <c r="DH20" s="609"/>
      <c r="DI20" s="609"/>
      <c r="DJ20" s="609"/>
      <c r="DK20" s="609"/>
      <c r="DL20" s="609"/>
      <c r="DM20" s="609"/>
      <c r="DN20" s="609"/>
      <c r="DO20" s="609"/>
      <c r="DP20" s="610"/>
      <c r="DQ20" s="614">
        <v>3874100</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2244458</v>
      </c>
      <c r="S21" s="609"/>
      <c r="T21" s="609"/>
      <c r="U21" s="609"/>
      <c r="V21" s="609"/>
      <c r="W21" s="609"/>
      <c r="X21" s="609"/>
      <c r="Y21" s="610"/>
      <c r="Z21" s="646">
        <v>29.9</v>
      </c>
      <c r="AA21" s="646"/>
      <c r="AB21" s="646"/>
      <c r="AC21" s="646"/>
      <c r="AD21" s="647">
        <v>1993555</v>
      </c>
      <c r="AE21" s="647"/>
      <c r="AF21" s="647"/>
      <c r="AG21" s="647"/>
      <c r="AH21" s="647"/>
      <c r="AI21" s="647"/>
      <c r="AJ21" s="647"/>
      <c r="AK21" s="647"/>
      <c r="AL21" s="611">
        <v>57.3</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1993555</v>
      </c>
      <c r="S22" s="609"/>
      <c r="T22" s="609"/>
      <c r="U22" s="609"/>
      <c r="V22" s="609"/>
      <c r="W22" s="609"/>
      <c r="X22" s="609"/>
      <c r="Y22" s="610"/>
      <c r="Z22" s="646">
        <v>26.5</v>
      </c>
      <c r="AA22" s="646"/>
      <c r="AB22" s="646"/>
      <c r="AC22" s="646"/>
      <c r="AD22" s="647">
        <v>1993555</v>
      </c>
      <c r="AE22" s="647"/>
      <c r="AF22" s="647"/>
      <c r="AG22" s="647"/>
      <c r="AH22" s="647"/>
      <c r="AI22" s="647"/>
      <c r="AJ22" s="647"/>
      <c r="AK22" s="647"/>
      <c r="AL22" s="611">
        <v>57.3</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250903</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2856578</v>
      </c>
      <c r="CS24" s="664"/>
      <c r="CT24" s="664"/>
      <c r="CU24" s="664"/>
      <c r="CV24" s="664"/>
      <c r="CW24" s="664"/>
      <c r="CX24" s="664"/>
      <c r="CY24" s="689"/>
      <c r="CZ24" s="690">
        <v>39.6</v>
      </c>
      <c r="DA24" s="672"/>
      <c r="DB24" s="672"/>
      <c r="DC24" s="692"/>
      <c r="DD24" s="688">
        <v>1796899</v>
      </c>
      <c r="DE24" s="664"/>
      <c r="DF24" s="664"/>
      <c r="DG24" s="664"/>
      <c r="DH24" s="664"/>
      <c r="DI24" s="664"/>
      <c r="DJ24" s="664"/>
      <c r="DK24" s="689"/>
      <c r="DL24" s="688">
        <v>1523643</v>
      </c>
      <c r="DM24" s="664"/>
      <c r="DN24" s="664"/>
      <c r="DO24" s="664"/>
      <c r="DP24" s="664"/>
      <c r="DQ24" s="664"/>
      <c r="DR24" s="664"/>
      <c r="DS24" s="664"/>
      <c r="DT24" s="664"/>
      <c r="DU24" s="664"/>
      <c r="DV24" s="689"/>
      <c r="DW24" s="690">
        <v>43.8</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3725285</v>
      </c>
      <c r="S25" s="609"/>
      <c r="T25" s="609"/>
      <c r="U25" s="609"/>
      <c r="V25" s="609"/>
      <c r="W25" s="609"/>
      <c r="X25" s="609"/>
      <c r="Y25" s="610"/>
      <c r="Z25" s="646">
        <v>49.6</v>
      </c>
      <c r="AA25" s="646"/>
      <c r="AB25" s="646"/>
      <c r="AC25" s="646"/>
      <c r="AD25" s="647">
        <v>3474382</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946995</v>
      </c>
      <c r="CS25" s="621"/>
      <c r="CT25" s="621"/>
      <c r="CU25" s="621"/>
      <c r="CV25" s="621"/>
      <c r="CW25" s="621"/>
      <c r="CX25" s="621"/>
      <c r="CY25" s="622"/>
      <c r="CZ25" s="611">
        <v>13.1</v>
      </c>
      <c r="DA25" s="623"/>
      <c r="DB25" s="623"/>
      <c r="DC25" s="624"/>
      <c r="DD25" s="614">
        <v>870092</v>
      </c>
      <c r="DE25" s="621"/>
      <c r="DF25" s="621"/>
      <c r="DG25" s="621"/>
      <c r="DH25" s="621"/>
      <c r="DI25" s="621"/>
      <c r="DJ25" s="621"/>
      <c r="DK25" s="622"/>
      <c r="DL25" s="614">
        <v>728103</v>
      </c>
      <c r="DM25" s="621"/>
      <c r="DN25" s="621"/>
      <c r="DO25" s="621"/>
      <c r="DP25" s="621"/>
      <c r="DQ25" s="621"/>
      <c r="DR25" s="621"/>
      <c r="DS25" s="621"/>
      <c r="DT25" s="621"/>
      <c r="DU25" s="621"/>
      <c r="DV25" s="622"/>
      <c r="DW25" s="611">
        <v>20.9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868</v>
      </c>
      <c r="S26" s="609"/>
      <c r="T26" s="609"/>
      <c r="U26" s="609"/>
      <c r="V26" s="609"/>
      <c r="W26" s="609"/>
      <c r="X26" s="609"/>
      <c r="Y26" s="610"/>
      <c r="Z26" s="646">
        <v>0</v>
      </c>
      <c r="AA26" s="646"/>
      <c r="AB26" s="646"/>
      <c r="AC26" s="646"/>
      <c r="AD26" s="647">
        <v>868</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530033</v>
      </c>
      <c r="CS26" s="609"/>
      <c r="CT26" s="609"/>
      <c r="CU26" s="609"/>
      <c r="CV26" s="609"/>
      <c r="CW26" s="609"/>
      <c r="CX26" s="609"/>
      <c r="CY26" s="610"/>
      <c r="CZ26" s="611">
        <v>7.4</v>
      </c>
      <c r="DA26" s="623"/>
      <c r="DB26" s="623"/>
      <c r="DC26" s="624"/>
      <c r="DD26" s="614">
        <v>481334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70094</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1087740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1399812</v>
      </c>
      <c r="CS27" s="621"/>
      <c r="CT27" s="621"/>
      <c r="CU27" s="621"/>
      <c r="CV27" s="621"/>
      <c r="CW27" s="621"/>
      <c r="CX27" s="621"/>
      <c r="CY27" s="622"/>
      <c r="CZ27" s="611">
        <v>19.399999999999999</v>
      </c>
      <c r="DA27" s="623"/>
      <c r="DB27" s="623"/>
      <c r="DC27" s="624"/>
      <c r="DD27" s="614">
        <v>437019</v>
      </c>
      <c r="DE27" s="621"/>
      <c r="DF27" s="621"/>
      <c r="DG27" s="621"/>
      <c r="DH27" s="621"/>
      <c r="DI27" s="621"/>
      <c r="DJ27" s="621"/>
      <c r="DK27" s="622"/>
      <c r="DL27" s="614">
        <v>305752</v>
      </c>
      <c r="DM27" s="621"/>
      <c r="DN27" s="621"/>
      <c r="DO27" s="621"/>
      <c r="DP27" s="621"/>
      <c r="DQ27" s="621"/>
      <c r="DR27" s="621"/>
      <c r="DS27" s="621"/>
      <c r="DT27" s="621"/>
      <c r="DU27" s="621"/>
      <c r="DV27" s="622"/>
      <c r="DW27" s="611">
        <v>8.8000000000000007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45443</v>
      </c>
      <c r="S28" s="609"/>
      <c r="T28" s="609"/>
      <c r="U28" s="609"/>
      <c r="V28" s="609"/>
      <c r="W28" s="609"/>
      <c r="X28" s="609"/>
      <c r="Y28" s="610"/>
      <c r="Z28" s="646">
        <v>0.6</v>
      </c>
      <c r="AA28" s="646"/>
      <c r="AB28" s="646"/>
      <c r="AC28" s="646"/>
      <c r="AD28" s="647">
        <v>2597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509771</v>
      </c>
      <c r="CS28" s="609"/>
      <c r="CT28" s="609"/>
      <c r="CU28" s="609"/>
      <c r="CV28" s="609"/>
      <c r="CW28" s="609"/>
      <c r="CX28" s="609"/>
      <c r="CY28" s="610"/>
      <c r="CZ28" s="611">
        <v>7.1</v>
      </c>
      <c r="DA28" s="623"/>
      <c r="DB28" s="623"/>
      <c r="DC28" s="624"/>
      <c r="DD28" s="614">
        <v>489788</v>
      </c>
      <c r="DE28" s="609"/>
      <c r="DF28" s="609"/>
      <c r="DG28" s="609"/>
      <c r="DH28" s="609"/>
      <c r="DI28" s="609"/>
      <c r="DJ28" s="609"/>
      <c r="DK28" s="610"/>
      <c r="DL28" s="614">
        <v>489788</v>
      </c>
      <c r="DM28" s="609"/>
      <c r="DN28" s="609"/>
      <c r="DO28" s="609"/>
      <c r="DP28" s="609"/>
      <c r="DQ28" s="609"/>
      <c r="DR28" s="609"/>
      <c r="DS28" s="609"/>
      <c r="DT28" s="609"/>
      <c r="DU28" s="609"/>
      <c r="DV28" s="610"/>
      <c r="DW28" s="611">
        <v>14.1</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21424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509300</v>
      </c>
      <c r="CS29" s="621"/>
      <c r="CT29" s="621"/>
      <c r="CU29" s="621"/>
      <c r="CV29" s="621"/>
      <c r="CW29" s="621"/>
      <c r="CX29" s="621"/>
      <c r="CY29" s="622"/>
      <c r="CZ29" s="611">
        <v>7.1</v>
      </c>
      <c r="DA29" s="623"/>
      <c r="DB29" s="623"/>
      <c r="DC29" s="624"/>
      <c r="DD29" s="614">
        <v>489317</v>
      </c>
      <c r="DE29" s="621"/>
      <c r="DF29" s="621"/>
      <c r="DG29" s="621"/>
      <c r="DH29" s="621"/>
      <c r="DI29" s="621"/>
      <c r="DJ29" s="621"/>
      <c r="DK29" s="622"/>
      <c r="DL29" s="614">
        <v>489317</v>
      </c>
      <c r="DM29" s="621"/>
      <c r="DN29" s="621"/>
      <c r="DO29" s="621"/>
      <c r="DP29" s="621"/>
      <c r="DQ29" s="621"/>
      <c r="DR29" s="621"/>
      <c r="DS29" s="621"/>
      <c r="DT29" s="621"/>
      <c r="DU29" s="621"/>
      <c r="DV29" s="622"/>
      <c r="DW29" s="611">
        <v>14.1</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892380</v>
      </c>
      <c r="S30" s="609"/>
      <c r="T30" s="609"/>
      <c r="U30" s="609"/>
      <c r="V30" s="609"/>
      <c r="W30" s="609"/>
      <c r="X30" s="609"/>
      <c r="Y30" s="610"/>
      <c r="Z30" s="646">
        <v>11.9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493138</v>
      </c>
      <c r="CS30" s="609"/>
      <c r="CT30" s="609"/>
      <c r="CU30" s="609"/>
      <c r="CV30" s="609"/>
      <c r="CW30" s="609"/>
      <c r="CX30" s="609"/>
      <c r="CY30" s="610"/>
      <c r="CZ30" s="611">
        <v>6.8</v>
      </c>
      <c r="DA30" s="623"/>
      <c r="DB30" s="623"/>
      <c r="DC30" s="624"/>
      <c r="DD30" s="614">
        <v>474808</v>
      </c>
      <c r="DE30" s="609"/>
      <c r="DF30" s="609"/>
      <c r="DG30" s="609"/>
      <c r="DH30" s="609"/>
      <c r="DI30" s="609"/>
      <c r="DJ30" s="609"/>
      <c r="DK30" s="610"/>
      <c r="DL30" s="614">
        <v>474808</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98.6</v>
      </c>
      <c r="BN31" s="671"/>
      <c r="BO31" s="671"/>
      <c r="BP31" s="671"/>
      <c r="BQ31" s="673"/>
      <c r="BR31" s="670">
        <v>99.4</v>
      </c>
      <c r="BS31" s="671"/>
      <c r="BT31" s="671"/>
      <c r="BU31" s="671"/>
      <c r="BV31" s="671"/>
      <c r="BW31" s="671"/>
      <c r="BX31" s="672">
        <v>98.5</v>
      </c>
      <c r="BY31" s="671"/>
      <c r="BZ31" s="671"/>
      <c r="CA31" s="671"/>
      <c r="CB31" s="673"/>
      <c r="CD31" s="629"/>
      <c r="CE31" s="630"/>
      <c r="CF31" s="605" t="s">
        <v>301</v>
      </c>
      <c r="CG31" s="606"/>
      <c r="CH31" s="606"/>
      <c r="CI31" s="606"/>
      <c r="CJ31" s="606"/>
      <c r="CK31" s="606"/>
      <c r="CL31" s="606"/>
      <c r="CM31" s="606"/>
      <c r="CN31" s="606"/>
      <c r="CO31" s="606"/>
      <c r="CP31" s="606"/>
      <c r="CQ31" s="607"/>
      <c r="CR31" s="608">
        <v>16162</v>
      </c>
      <c r="CS31" s="621"/>
      <c r="CT31" s="621"/>
      <c r="CU31" s="621"/>
      <c r="CV31" s="621"/>
      <c r="CW31" s="621"/>
      <c r="CX31" s="621"/>
      <c r="CY31" s="622"/>
      <c r="CZ31" s="611">
        <v>0.2</v>
      </c>
      <c r="DA31" s="623"/>
      <c r="DB31" s="623"/>
      <c r="DC31" s="624"/>
      <c r="DD31" s="614">
        <v>14509</v>
      </c>
      <c r="DE31" s="621"/>
      <c r="DF31" s="621"/>
      <c r="DG31" s="621"/>
      <c r="DH31" s="621"/>
      <c r="DI31" s="621"/>
      <c r="DJ31" s="621"/>
      <c r="DK31" s="622"/>
      <c r="DL31" s="614">
        <v>14509</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577003</v>
      </c>
      <c r="S32" s="609"/>
      <c r="T32" s="609"/>
      <c r="U32" s="609"/>
      <c r="V32" s="609"/>
      <c r="W32" s="609"/>
      <c r="X32" s="609"/>
      <c r="Y32" s="610"/>
      <c r="Z32" s="646">
        <v>7.7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99.4</v>
      </c>
      <c r="BH32" s="621"/>
      <c r="BI32" s="621"/>
      <c r="BJ32" s="621"/>
      <c r="BK32" s="621"/>
      <c r="BL32" s="621"/>
      <c r="BM32" s="612">
        <v>98.6</v>
      </c>
      <c r="BN32" s="621"/>
      <c r="BO32" s="621"/>
      <c r="BP32" s="621"/>
      <c r="BQ32" s="644"/>
      <c r="BR32" s="674">
        <v>99.1</v>
      </c>
      <c r="BS32" s="621"/>
      <c r="BT32" s="621"/>
      <c r="BU32" s="621"/>
      <c r="BV32" s="621"/>
      <c r="BW32" s="621"/>
      <c r="BX32" s="612">
        <v>98.5</v>
      </c>
      <c r="BY32" s="621"/>
      <c r="BZ32" s="621"/>
      <c r="CA32" s="621"/>
      <c r="CB32" s="644"/>
      <c r="CD32" s="631"/>
      <c r="CE32" s="632"/>
      <c r="CF32" s="605" t="s">
        <v>305</v>
      </c>
      <c r="CG32" s="606"/>
      <c r="CH32" s="606"/>
      <c r="CI32" s="606"/>
      <c r="CJ32" s="606"/>
      <c r="CK32" s="606"/>
      <c r="CL32" s="606"/>
      <c r="CM32" s="606"/>
      <c r="CN32" s="606"/>
      <c r="CO32" s="606"/>
      <c r="CP32" s="606"/>
      <c r="CQ32" s="607"/>
      <c r="CR32" s="608">
        <v>471</v>
      </c>
      <c r="CS32" s="609"/>
      <c r="CT32" s="609"/>
      <c r="CU32" s="609"/>
      <c r="CV32" s="609"/>
      <c r="CW32" s="609"/>
      <c r="CX32" s="609"/>
      <c r="CY32" s="610"/>
      <c r="CZ32" s="611">
        <v>0</v>
      </c>
      <c r="DA32" s="623"/>
      <c r="DB32" s="623"/>
      <c r="DC32" s="624"/>
      <c r="DD32" s="614">
        <v>471</v>
      </c>
      <c r="DE32" s="609"/>
      <c r="DF32" s="609"/>
      <c r="DG32" s="609"/>
      <c r="DH32" s="609"/>
      <c r="DI32" s="609"/>
      <c r="DJ32" s="609"/>
      <c r="DK32" s="610"/>
      <c r="DL32" s="614">
        <v>471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186747</v>
      </c>
      <c r="S33" s="609"/>
      <c r="T33" s="609"/>
      <c r="U33" s="609"/>
      <c r="V33" s="609"/>
      <c r="W33" s="609"/>
      <c r="X33" s="609"/>
      <c r="Y33" s="610"/>
      <c r="Z33" s="646">
        <v>2.5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99.5</v>
      </c>
      <c r="BH33" s="593"/>
      <c r="BI33" s="593"/>
      <c r="BJ33" s="593"/>
      <c r="BK33" s="593"/>
      <c r="BL33" s="593"/>
      <c r="BM33" s="639">
        <v>98.6</v>
      </c>
      <c r="BN33" s="593"/>
      <c r="BO33" s="593"/>
      <c r="BP33" s="593"/>
      <c r="BQ33" s="656"/>
      <c r="BR33" s="669">
        <v>99.5</v>
      </c>
      <c r="BS33" s="593"/>
      <c r="BT33" s="593"/>
      <c r="BU33" s="593"/>
      <c r="BV33" s="593"/>
      <c r="BW33" s="593"/>
      <c r="BX33" s="639">
        <v>98.3</v>
      </c>
      <c r="BY33" s="593"/>
      <c r="BZ33" s="593"/>
      <c r="CA33" s="593"/>
      <c r="CB33" s="656"/>
      <c r="CD33" s="605" t="s">
        <v>308</v>
      </c>
      <c r="CE33" s="606"/>
      <c r="CF33" s="606"/>
      <c r="CG33" s="606"/>
      <c r="CH33" s="606"/>
      <c r="CI33" s="606"/>
      <c r="CJ33" s="606"/>
      <c r="CK33" s="606"/>
      <c r="CL33" s="606"/>
      <c r="CM33" s="606"/>
      <c r="CN33" s="606"/>
      <c r="CO33" s="606"/>
      <c r="CP33" s="606"/>
      <c r="CQ33" s="607"/>
      <c r="CR33" s="608">
        <v>3760012</v>
      </c>
      <c r="CS33" s="621"/>
      <c r="CT33" s="621"/>
      <c r="CU33" s="621"/>
      <c r="CV33" s="621"/>
      <c r="CW33" s="621"/>
      <c r="CX33" s="621"/>
      <c r="CY33" s="622"/>
      <c r="CZ33" s="611">
        <v>52.2</v>
      </c>
      <c r="DA33" s="623"/>
      <c r="DB33" s="623"/>
      <c r="DC33" s="624"/>
      <c r="DD33" s="614">
        <v>2011470</v>
      </c>
      <c r="DE33" s="621"/>
      <c r="DF33" s="621"/>
      <c r="DG33" s="621"/>
      <c r="DH33" s="621"/>
      <c r="DI33" s="621"/>
      <c r="DJ33" s="621"/>
      <c r="DK33" s="622"/>
      <c r="DL33" s="614">
        <v>1390158</v>
      </c>
      <c r="DM33" s="621"/>
      <c r="DN33" s="621"/>
      <c r="DO33" s="621"/>
      <c r="DP33" s="621"/>
      <c r="DQ33" s="621"/>
      <c r="DR33" s="621"/>
      <c r="DS33" s="621"/>
      <c r="DT33" s="621"/>
      <c r="DU33" s="621"/>
      <c r="DV33" s="622"/>
      <c r="DW33" s="611">
        <v>40</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1050558</v>
      </c>
      <c r="S34" s="609"/>
      <c r="T34" s="609"/>
      <c r="U34" s="609"/>
      <c r="V34" s="609"/>
      <c r="W34" s="609"/>
      <c r="X34" s="609"/>
      <c r="Y34" s="610"/>
      <c r="Z34" s="646">
        <v>14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1241566</v>
      </c>
      <c r="CS34" s="609"/>
      <c r="CT34" s="609"/>
      <c r="CU34" s="609"/>
      <c r="CV34" s="609"/>
      <c r="CW34" s="609"/>
      <c r="CX34" s="609"/>
      <c r="CY34" s="610"/>
      <c r="CZ34" s="611">
        <v>17.2</v>
      </c>
      <c r="DA34" s="623"/>
      <c r="DB34" s="623"/>
      <c r="DC34" s="624"/>
      <c r="DD34" s="614">
        <v>520056</v>
      </c>
      <c r="DE34" s="609"/>
      <c r="DF34" s="609"/>
      <c r="DG34" s="609"/>
      <c r="DH34" s="609"/>
      <c r="DI34" s="609"/>
      <c r="DJ34" s="609"/>
      <c r="DK34" s="610"/>
      <c r="DL34" s="614">
        <v>422498</v>
      </c>
      <c r="DM34" s="609"/>
      <c r="DN34" s="609"/>
      <c r="DO34" s="609"/>
      <c r="DP34" s="609"/>
      <c r="DQ34" s="609"/>
      <c r="DR34" s="609"/>
      <c r="DS34" s="609"/>
      <c r="DT34" s="609"/>
      <c r="DU34" s="609"/>
      <c r="DV34" s="610"/>
      <c r="DW34" s="611">
        <v>12.1</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279023</v>
      </c>
      <c r="S35" s="609"/>
      <c r="T35" s="609"/>
      <c r="U35" s="609"/>
      <c r="V35" s="609"/>
      <c r="W35" s="609"/>
      <c r="X35" s="609"/>
      <c r="Y35" s="610"/>
      <c r="Z35" s="646">
        <v>3.7</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25611</v>
      </c>
      <c r="CS35" s="621"/>
      <c r="CT35" s="621"/>
      <c r="CU35" s="621"/>
      <c r="CV35" s="621"/>
      <c r="CW35" s="621"/>
      <c r="CX35" s="621"/>
      <c r="CY35" s="622"/>
      <c r="CZ35" s="611">
        <v>0.4</v>
      </c>
      <c r="DA35" s="623"/>
      <c r="DB35" s="623"/>
      <c r="DC35" s="624"/>
      <c r="DD35" s="614">
        <v>23285</v>
      </c>
      <c r="DE35" s="621"/>
      <c r="DF35" s="621"/>
      <c r="DG35" s="621"/>
      <c r="DH35" s="621"/>
      <c r="DI35" s="621"/>
      <c r="DJ35" s="621"/>
      <c r="DK35" s="622"/>
      <c r="DL35" s="614">
        <v>6920</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345841</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929288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53084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1061735</v>
      </c>
      <c r="CS36" s="609"/>
      <c r="CT36" s="609"/>
      <c r="CU36" s="609"/>
      <c r="CV36" s="609"/>
      <c r="CW36" s="609"/>
      <c r="CX36" s="609"/>
      <c r="CY36" s="610"/>
      <c r="CZ36" s="611">
        <v>14.7</v>
      </c>
      <c r="DA36" s="623"/>
      <c r="DB36" s="623"/>
      <c r="DC36" s="624"/>
      <c r="DD36" s="614">
        <v>822982</v>
      </c>
      <c r="DE36" s="609"/>
      <c r="DF36" s="609"/>
      <c r="DG36" s="609"/>
      <c r="DH36" s="609"/>
      <c r="DI36" s="609"/>
      <c r="DJ36" s="609"/>
      <c r="DK36" s="610"/>
      <c r="DL36" s="614">
        <v>619858</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73099</v>
      </c>
      <c r="S37" s="609"/>
      <c r="T37" s="609"/>
      <c r="U37" s="609"/>
      <c r="V37" s="609"/>
      <c r="W37" s="609"/>
      <c r="X37" s="609"/>
      <c r="Y37" s="610"/>
      <c r="Z37" s="646">
        <v>1</v>
      </c>
      <c r="AA37" s="646"/>
      <c r="AB37" s="646"/>
      <c r="AC37" s="646"/>
      <c r="AD37" s="647">
        <v>486</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470274</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50386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313708</v>
      </c>
      <c r="CS37" s="621"/>
      <c r="CT37" s="621"/>
      <c r="CU37" s="621"/>
      <c r="CV37" s="621"/>
      <c r="CW37" s="621"/>
      <c r="CX37" s="621"/>
      <c r="CY37" s="622"/>
      <c r="CZ37" s="611">
        <v>4.4000000000000004</v>
      </c>
      <c r="DA37" s="623"/>
      <c r="DB37" s="623"/>
      <c r="DC37" s="624"/>
      <c r="DD37" s="614">
        <v>306423</v>
      </c>
      <c r="DE37" s="621"/>
      <c r="DF37" s="621"/>
      <c r="DG37" s="621"/>
      <c r="DH37" s="621"/>
      <c r="DI37" s="621"/>
      <c r="DJ37" s="621"/>
      <c r="DK37" s="622"/>
      <c r="DL37" s="614">
        <v>267988</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242700</v>
      </c>
      <c r="S38" s="609"/>
      <c r="T38" s="609"/>
      <c r="U38" s="609"/>
      <c r="V38" s="609"/>
      <c r="W38" s="609"/>
      <c r="X38" s="609"/>
      <c r="Y38" s="610"/>
      <c r="Z38" s="646">
        <v>3.2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17500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1080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427097</v>
      </c>
      <c r="CS38" s="609"/>
      <c r="CT38" s="609"/>
      <c r="CU38" s="609"/>
      <c r="CV38" s="609"/>
      <c r="CW38" s="609"/>
      <c r="CX38" s="609"/>
      <c r="CY38" s="610"/>
      <c r="CZ38" s="611">
        <v>5.9</v>
      </c>
      <c r="DA38" s="623"/>
      <c r="DB38" s="623"/>
      <c r="DC38" s="624"/>
      <c r="DD38" s="614">
        <v>347372</v>
      </c>
      <c r="DE38" s="609"/>
      <c r="DF38" s="609"/>
      <c r="DG38" s="609"/>
      <c r="DH38" s="609"/>
      <c r="DI38" s="609"/>
      <c r="DJ38" s="609"/>
      <c r="DK38" s="610"/>
      <c r="DL38" s="614">
        <v>340882</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14417</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1696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833903</v>
      </c>
      <c r="CS39" s="621"/>
      <c r="CT39" s="621"/>
      <c r="CU39" s="621"/>
      <c r="CV39" s="621"/>
      <c r="CW39" s="621"/>
      <c r="CX39" s="621"/>
      <c r="CY39" s="622"/>
      <c r="CZ39" s="611">
        <v>11.6</v>
      </c>
      <c r="DA39" s="623"/>
      <c r="DB39" s="623"/>
      <c r="DC39" s="624"/>
      <c r="DD39" s="614">
        <v>162775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128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170100</v>
      </c>
      <c r="CS40" s="609"/>
      <c r="CT40" s="609"/>
      <c r="CU40" s="609"/>
      <c r="CV40" s="609"/>
      <c r="CW40" s="609"/>
      <c r="CX40" s="609"/>
      <c r="CY40" s="610"/>
      <c r="CZ40" s="611">
        <v>2.4</v>
      </c>
      <c r="DA40" s="623"/>
      <c r="DB40" s="623"/>
      <c r="DC40" s="624"/>
      <c r="DD40" s="614">
        <v>135000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7510465</v>
      </c>
      <c r="S41" s="633"/>
      <c r="T41" s="633"/>
      <c r="U41" s="633"/>
      <c r="V41" s="633"/>
      <c r="W41" s="633"/>
      <c r="X41" s="633"/>
      <c r="Y41" s="636"/>
      <c r="Z41" s="637">
        <v>100</v>
      </c>
      <c r="AA41" s="637"/>
      <c r="AB41" s="637"/>
      <c r="AC41" s="637"/>
      <c r="AD41" s="638">
        <v>3478333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89010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338087</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448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591155</v>
      </c>
      <c r="CS42" s="621"/>
      <c r="CT42" s="621"/>
      <c r="CU42" s="621"/>
      <c r="CV42" s="621"/>
      <c r="CW42" s="621"/>
      <c r="CX42" s="621"/>
      <c r="CY42" s="622"/>
      <c r="CZ42" s="611">
        <v>8.1999999999999993</v>
      </c>
      <c r="DA42" s="623"/>
      <c r="DB42" s="623"/>
      <c r="DC42" s="624"/>
      <c r="DD42" s="614">
        <v>65731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19325</v>
      </c>
      <c r="CS43" s="621"/>
      <c r="CT43" s="621"/>
      <c r="CU43" s="621"/>
      <c r="CV43" s="621"/>
      <c r="CW43" s="621"/>
      <c r="CX43" s="621"/>
      <c r="CY43" s="622"/>
      <c r="CZ43" s="611">
        <v>0.3</v>
      </c>
      <c r="DA43" s="623"/>
      <c r="DB43" s="623"/>
      <c r="DC43" s="624"/>
      <c r="DD43" s="614">
        <v>19325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576835</v>
      </c>
      <c r="CS44" s="609"/>
      <c r="CT44" s="609"/>
      <c r="CU44" s="609"/>
      <c r="CV44" s="609"/>
      <c r="CW44" s="609"/>
      <c r="CX44" s="609"/>
      <c r="CY44" s="610"/>
      <c r="CZ44" s="611">
        <v>8</v>
      </c>
      <c r="DA44" s="612"/>
      <c r="DB44" s="612"/>
      <c r="DC44" s="613"/>
      <c r="DD44" s="614">
        <v>65180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80173</v>
      </c>
      <c r="CS45" s="621"/>
      <c r="CT45" s="621"/>
      <c r="CU45" s="621"/>
      <c r="CV45" s="621"/>
      <c r="CW45" s="621"/>
      <c r="CX45" s="621"/>
      <c r="CY45" s="622"/>
      <c r="CZ45" s="611">
        <v>1.1000000000000001</v>
      </c>
      <c r="DA45" s="623"/>
      <c r="DB45" s="623"/>
      <c r="DC45" s="624"/>
      <c r="DD45" s="614">
        <v>2397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488041</v>
      </c>
      <c r="CS46" s="609"/>
      <c r="CT46" s="609"/>
      <c r="CU46" s="609"/>
      <c r="CV46" s="609"/>
      <c r="CW46" s="609"/>
      <c r="CX46" s="609"/>
      <c r="CY46" s="610"/>
      <c r="CZ46" s="611">
        <v>6.8</v>
      </c>
      <c r="DA46" s="612"/>
      <c r="DB46" s="612"/>
      <c r="DC46" s="613"/>
      <c r="DD46" s="614">
        <v>61162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14320</v>
      </c>
      <c r="CS47" s="621"/>
      <c r="CT47" s="621"/>
      <c r="CU47" s="621"/>
      <c r="CV47" s="621"/>
      <c r="CW47" s="621"/>
      <c r="CX47" s="621"/>
      <c r="CY47" s="622"/>
      <c r="CZ47" s="611">
        <v>0.2</v>
      </c>
      <c r="DA47" s="623"/>
      <c r="DB47" s="623"/>
      <c r="DC47" s="624"/>
      <c r="DD47" s="614">
        <v>551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7207745</v>
      </c>
      <c r="CS49" s="593"/>
      <c r="CT49" s="593"/>
      <c r="CU49" s="593"/>
      <c r="CV49" s="593"/>
      <c r="CW49" s="593"/>
      <c r="CX49" s="593"/>
      <c r="CY49" s="594"/>
      <c r="CZ49" s="595">
        <v>100</v>
      </c>
      <c r="DA49" s="596"/>
      <c r="DB49" s="596"/>
      <c r="DC49" s="597"/>
      <c r="DD49" s="598">
        <v>3874100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FAqMwXlUNqDf1o9jz2gi+Y100qTYSQDaq6SCbdLoghLSFLnP1yOXL+V1D2qRD5lgucdXMsII8wW7E37HzkgqQ==" saltValue="9iR6/jIlPrcJMRAXMYOB7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1" zoomScale="50" zoomScaleNormal="5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5" t="s">
        <v>353</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6" t="s">
        <v>354</v>
      </c>
      <c r="DK2" s="1077"/>
      <c r="DL2" s="1077"/>
      <c r="DM2" s="1077"/>
      <c r="DN2" s="1077"/>
      <c r="DO2" s="1078"/>
      <c r="DP2" s="210"/>
      <c r="DQ2" s="1076" t="s">
        <v>355</v>
      </c>
      <c r="DR2" s="1077"/>
      <c r="DS2" s="1077"/>
      <c r="DT2" s="1077"/>
      <c r="DU2" s="1077"/>
      <c r="DV2" s="1077"/>
      <c r="DW2" s="1077"/>
      <c r="DX2" s="1077"/>
      <c r="DY2" s="1077"/>
      <c r="DZ2" s="1078"/>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3" t="s">
        <v>356</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79" t="s">
        <v>358</v>
      </c>
      <c r="B5" s="980"/>
      <c r="C5" s="980"/>
      <c r="D5" s="980"/>
      <c r="E5" s="980"/>
      <c r="F5" s="980"/>
      <c r="G5" s="980"/>
      <c r="H5" s="980"/>
      <c r="I5" s="980"/>
      <c r="J5" s="980"/>
      <c r="K5" s="980"/>
      <c r="L5" s="980"/>
      <c r="M5" s="980"/>
      <c r="N5" s="980"/>
      <c r="O5" s="980"/>
      <c r="P5" s="981"/>
      <c r="Q5" s="985" t="s">
        <v>359</v>
      </c>
      <c r="R5" s="986"/>
      <c r="S5" s="986"/>
      <c r="T5" s="986"/>
      <c r="U5" s="987"/>
      <c r="V5" s="985" t="s">
        <v>360</v>
      </c>
      <c r="W5" s="986"/>
      <c r="X5" s="986"/>
      <c r="Y5" s="986"/>
      <c r="Z5" s="987"/>
      <c r="AA5" s="985" t="s">
        <v>361</v>
      </c>
      <c r="AB5" s="986"/>
      <c r="AC5" s="986"/>
      <c r="AD5" s="986"/>
      <c r="AE5" s="986"/>
      <c r="AF5" s="1079" t="s">
        <v>362</v>
      </c>
      <c r="AG5" s="986"/>
      <c r="AH5" s="986"/>
      <c r="AI5" s="986"/>
      <c r="AJ5" s="999"/>
      <c r="AK5" s="986" t="s">
        <v>363</v>
      </c>
      <c r="AL5" s="986"/>
      <c r="AM5" s="986"/>
      <c r="AN5" s="986"/>
      <c r="AO5" s="987"/>
      <c r="AP5" s="985" t="s">
        <v>364</v>
      </c>
      <c r="AQ5" s="986"/>
      <c r="AR5" s="986"/>
      <c r="AS5" s="986"/>
      <c r="AT5" s="987"/>
      <c r="AU5" s="985" t="s">
        <v>365</v>
      </c>
      <c r="AV5" s="986"/>
      <c r="AW5" s="986"/>
      <c r="AX5" s="986"/>
      <c r="AY5" s="999"/>
      <c r="AZ5" s="214"/>
      <c r="BA5" s="214"/>
      <c r="BB5" s="214"/>
      <c r="BC5" s="214"/>
      <c r="BD5" s="214"/>
      <c r="BE5" s="215"/>
      <c r="BF5" s="215"/>
      <c r="BG5" s="215"/>
      <c r="BH5" s="215"/>
      <c r="BI5" s="215"/>
      <c r="BJ5" s="215"/>
      <c r="BK5" s="215"/>
      <c r="BL5" s="215"/>
      <c r="BM5" s="215"/>
      <c r="BN5" s="215"/>
      <c r="BO5" s="215"/>
      <c r="BP5" s="215"/>
      <c r="BQ5" s="979" t="s">
        <v>366</v>
      </c>
      <c r="BR5" s="980"/>
      <c r="BS5" s="980"/>
      <c r="BT5" s="980"/>
      <c r="BU5" s="980"/>
      <c r="BV5" s="980"/>
      <c r="BW5" s="980"/>
      <c r="BX5" s="980"/>
      <c r="BY5" s="980"/>
      <c r="BZ5" s="980"/>
      <c r="CA5" s="980"/>
      <c r="CB5" s="980"/>
      <c r="CC5" s="980"/>
      <c r="CD5" s="980"/>
      <c r="CE5" s="980"/>
      <c r="CF5" s="980"/>
      <c r="CG5" s="981"/>
      <c r="CH5" s="985" t="s">
        <v>367</v>
      </c>
      <c r="CI5" s="986"/>
      <c r="CJ5" s="986"/>
      <c r="CK5" s="986"/>
      <c r="CL5" s="987"/>
      <c r="CM5" s="985" t="s">
        <v>368</v>
      </c>
      <c r="CN5" s="986"/>
      <c r="CO5" s="986"/>
      <c r="CP5" s="986"/>
      <c r="CQ5" s="987"/>
      <c r="CR5" s="985" t="s">
        <v>369</v>
      </c>
      <c r="CS5" s="986"/>
      <c r="CT5" s="986"/>
      <c r="CU5" s="986"/>
      <c r="CV5" s="987"/>
      <c r="CW5" s="985" t="s">
        <v>370</v>
      </c>
      <c r="CX5" s="986"/>
      <c r="CY5" s="986"/>
      <c r="CZ5" s="986"/>
      <c r="DA5" s="987"/>
      <c r="DB5" s="985" t="s">
        <v>371</v>
      </c>
      <c r="DC5" s="986"/>
      <c r="DD5" s="986"/>
      <c r="DE5" s="986"/>
      <c r="DF5" s="987"/>
      <c r="DG5" s="1069" t="s">
        <v>372</v>
      </c>
      <c r="DH5" s="1070"/>
      <c r="DI5" s="1070"/>
      <c r="DJ5" s="1070"/>
      <c r="DK5" s="1071"/>
      <c r="DL5" s="1069" t="s">
        <v>373</v>
      </c>
      <c r="DM5" s="1070"/>
      <c r="DN5" s="1070"/>
      <c r="DO5" s="1070"/>
      <c r="DP5" s="1071"/>
      <c r="DQ5" s="985" t="s">
        <v>374</v>
      </c>
      <c r="DR5" s="986"/>
      <c r="DS5" s="986"/>
      <c r="DT5" s="986"/>
      <c r="DU5" s="987"/>
      <c r="DV5" s="985" t="s">
        <v>365</v>
      </c>
      <c r="DW5" s="986"/>
      <c r="DX5" s="986"/>
      <c r="DY5" s="986"/>
      <c r="DZ5" s="999"/>
      <c r="EA5" s="216"/>
    </row>
    <row r="6" spans="1:131" s="217" customFormat="1" ht="26.25" customHeight="1" thickBot="1" x14ac:dyDescent="0.25">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80"/>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72"/>
      <c r="DH6" s="1073"/>
      <c r="DI6" s="1073"/>
      <c r="DJ6" s="1073"/>
      <c r="DK6" s="1074"/>
      <c r="DL6" s="1072"/>
      <c r="DM6" s="1073"/>
      <c r="DN6" s="1073"/>
      <c r="DO6" s="1073"/>
      <c r="DP6" s="1074"/>
      <c r="DQ6" s="988"/>
      <c r="DR6" s="989"/>
      <c r="DS6" s="989"/>
      <c r="DT6" s="989"/>
      <c r="DU6" s="990"/>
      <c r="DV6" s="988"/>
      <c r="DW6" s="989"/>
      <c r="DX6" s="989"/>
      <c r="DY6" s="989"/>
      <c r="DZ6" s="1000"/>
      <c r="EA6" s="216"/>
    </row>
    <row r="7" spans="1:131" s="217" customFormat="1" ht="26.25" customHeight="1" thickTop="1" x14ac:dyDescent="0.2">
      <c r="A7" s="218">
        <v>1</v>
      </c>
      <c r="B7" s="1031" t="s">
        <v>375</v>
      </c>
      <c r="C7" s="1032"/>
      <c r="D7" s="1032"/>
      <c r="E7" s="1032"/>
      <c r="F7" s="1032"/>
      <c r="G7" s="1032"/>
      <c r="H7" s="1032"/>
      <c r="I7" s="1032"/>
      <c r="J7" s="1032"/>
      <c r="K7" s="1032"/>
      <c r="L7" s="1032"/>
      <c r="M7" s="1032"/>
      <c r="N7" s="1032"/>
      <c r="O7" s="1032"/>
      <c r="P7" s="1033"/>
      <c r="Q7" s="1090">
        <v>7259</v>
      </c>
      <c r="R7" s="1091"/>
      <c r="S7" s="1091"/>
      <c r="T7" s="1091"/>
      <c r="U7" s="1091"/>
      <c r="V7" s="1091">
        <v>6976</v>
      </c>
      <c r="W7" s="1091"/>
      <c r="X7" s="1091"/>
      <c r="Y7" s="1091"/>
      <c r="Z7" s="1091"/>
      <c r="AA7" s="1091">
        <v>282</v>
      </c>
      <c r="AB7" s="1091"/>
      <c r="AC7" s="1091"/>
      <c r="AD7" s="1091"/>
      <c r="AE7" s="1092"/>
      <c r="AF7" s="1093">
        <v>278</v>
      </c>
      <c r="AG7" s="1094"/>
      <c r="AH7" s="1094"/>
      <c r="AI7" s="1094"/>
      <c r="AJ7" s="1095"/>
      <c r="AK7" s="1096">
        <v>336</v>
      </c>
      <c r="AL7" s="1097"/>
      <c r="AM7" s="1097"/>
      <c r="AN7" s="1097"/>
      <c r="AO7" s="1097"/>
      <c r="AP7" s="1097">
        <v>4487</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8">
        <v>1</v>
      </c>
      <c r="BR7" s="219" t="s">
        <v>560</v>
      </c>
      <c r="BS7" s="1087" t="s">
        <v>559</v>
      </c>
      <c r="BT7" s="1088"/>
      <c r="BU7" s="1088"/>
      <c r="BV7" s="1088"/>
      <c r="BW7" s="1088"/>
      <c r="BX7" s="1088"/>
      <c r="BY7" s="1088"/>
      <c r="BZ7" s="1088"/>
      <c r="CA7" s="1088"/>
      <c r="CB7" s="1088"/>
      <c r="CC7" s="1088"/>
      <c r="CD7" s="1088"/>
      <c r="CE7" s="1088"/>
      <c r="CF7" s="1088"/>
      <c r="CG7" s="1100"/>
      <c r="CH7" s="1084">
        <v>0</v>
      </c>
      <c r="CI7" s="1085"/>
      <c r="CJ7" s="1085"/>
      <c r="CK7" s="1085"/>
      <c r="CL7" s="1086"/>
      <c r="CM7" s="1084">
        <v>24</v>
      </c>
      <c r="CN7" s="1085"/>
      <c r="CO7" s="1085"/>
      <c r="CP7" s="1085"/>
      <c r="CQ7" s="1086"/>
      <c r="CR7" s="1084">
        <v>10</v>
      </c>
      <c r="CS7" s="1085"/>
      <c r="CT7" s="1085"/>
      <c r="CU7" s="1085"/>
      <c r="CV7" s="1086"/>
      <c r="CW7" s="1084" t="s">
        <v>546</v>
      </c>
      <c r="CX7" s="1085"/>
      <c r="CY7" s="1085"/>
      <c r="CZ7" s="1085"/>
      <c r="DA7" s="1086"/>
      <c r="DB7" s="1084" t="s">
        <v>546</v>
      </c>
      <c r="DC7" s="1085"/>
      <c r="DD7" s="1085"/>
      <c r="DE7" s="1085"/>
      <c r="DF7" s="1086"/>
      <c r="DG7" s="1084" t="s">
        <v>546</v>
      </c>
      <c r="DH7" s="1085"/>
      <c r="DI7" s="1085"/>
      <c r="DJ7" s="1085"/>
      <c r="DK7" s="1086"/>
      <c r="DL7" s="1084" t="s">
        <v>546</v>
      </c>
      <c r="DM7" s="1085"/>
      <c r="DN7" s="1085"/>
      <c r="DO7" s="1085"/>
      <c r="DP7" s="1086"/>
      <c r="DQ7" s="1084" t="s">
        <v>546</v>
      </c>
      <c r="DR7" s="1085"/>
      <c r="DS7" s="1085"/>
      <c r="DT7" s="1085"/>
      <c r="DU7" s="1086"/>
      <c r="DV7" s="1087"/>
      <c r="DW7" s="1088"/>
      <c r="DX7" s="1088"/>
      <c r="DY7" s="1088"/>
      <c r="DZ7" s="1089"/>
      <c r="EA7" s="216"/>
    </row>
    <row r="8" spans="1:131" s="217" customFormat="1" ht="26.25" customHeight="1" x14ac:dyDescent="0.2">
      <c r="A8" s="220">
        <v>2</v>
      </c>
      <c r="B8" s="1014" t="s">
        <v>376</v>
      </c>
      <c r="C8" s="1015"/>
      <c r="D8" s="1015"/>
      <c r="E8" s="1015"/>
      <c r="F8" s="1015"/>
      <c r="G8" s="1015"/>
      <c r="H8" s="1015"/>
      <c r="I8" s="1015"/>
      <c r="J8" s="1015"/>
      <c r="K8" s="1015"/>
      <c r="L8" s="1015"/>
      <c r="M8" s="1015"/>
      <c r="N8" s="1015"/>
      <c r="O8" s="1015"/>
      <c r="P8" s="1016"/>
      <c r="Q8" s="1022">
        <v>267</v>
      </c>
      <c r="R8" s="1023"/>
      <c r="S8" s="1023"/>
      <c r="T8" s="1023"/>
      <c r="U8" s="1023"/>
      <c r="V8" s="1023">
        <v>247</v>
      </c>
      <c r="W8" s="1023"/>
      <c r="X8" s="1023"/>
      <c r="Y8" s="1023"/>
      <c r="Z8" s="1023"/>
      <c r="AA8" s="1023">
        <v>20</v>
      </c>
      <c r="AB8" s="1023"/>
      <c r="AC8" s="1023"/>
      <c r="AD8" s="1023"/>
      <c r="AE8" s="1024"/>
      <c r="AF8" s="1019">
        <v>3</v>
      </c>
      <c r="AG8" s="1020"/>
      <c r="AH8" s="1020"/>
      <c r="AI8" s="1020"/>
      <c r="AJ8" s="1021"/>
      <c r="AK8" s="1065">
        <v>106</v>
      </c>
      <c r="AL8" s="1066"/>
      <c r="AM8" s="1066"/>
      <c r="AN8" s="1066"/>
      <c r="AO8" s="1066"/>
      <c r="AP8" s="1066" t="s">
        <v>546</v>
      </c>
      <c r="AQ8" s="1066"/>
      <c r="AR8" s="1066"/>
      <c r="AS8" s="1066"/>
      <c r="AT8" s="1066"/>
      <c r="AU8" s="1067"/>
      <c r="AV8" s="1067"/>
      <c r="AW8" s="1067"/>
      <c r="AX8" s="1067"/>
      <c r="AY8" s="1068"/>
      <c r="AZ8" s="214"/>
      <c r="BA8" s="214"/>
      <c r="BB8" s="214"/>
      <c r="BC8" s="214"/>
      <c r="BD8" s="214"/>
      <c r="BE8" s="215"/>
      <c r="BF8" s="215"/>
      <c r="BG8" s="215"/>
      <c r="BH8" s="215"/>
      <c r="BI8" s="215"/>
      <c r="BJ8" s="215"/>
      <c r="BK8" s="215"/>
      <c r="BL8" s="215"/>
      <c r="BM8" s="215"/>
      <c r="BN8" s="215"/>
      <c r="BO8" s="215"/>
      <c r="BP8" s="215"/>
      <c r="BQ8" s="220">
        <v>2</v>
      </c>
      <c r="BR8" s="221"/>
      <c r="BS8" s="976"/>
      <c r="BT8" s="977"/>
      <c r="BU8" s="977"/>
      <c r="BV8" s="977"/>
      <c r="BW8" s="977"/>
      <c r="BX8" s="977"/>
      <c r="BY8" s="977"/>
      <c r="BZ8" s="977"/>
      <c r="CA8" s="977"/>
      <c r="CB8" s="977"/>
      <c r="CC8" s="977"/>
      <c r="CD8" s="977"/>
      <c r="CE8" s="977"/>
      <c r="CF8" s="977"/>
      <c r="CG8" s="998"/>
      <c r="CH8" s="973"/>
      <c r="CI8" s="974"/>
      <c r="CJ8" s="974"/>
      <c r="CK8" s="974"/>
      <c r="CL8" s="975"/>
      <c r="CM8" s="973"/>
      <c r="CN8" s="974"/>
      <c r="CO8" s="974"/>
      <c r="CP8" s="974"/>
      <c r="CQ8" s="975"/>
      <c r="CR8" s="973"/>
      <c r="CS8" s="974"/>
      <c r="CT8" s="974"/>
      <c r="CU8" s="974"/>
      <c r="CV8" s="975"/>
      <c r="CW8" s="973"/>
      <c r="CX8" s="974"/>
      <c r="CY8" s="974"/>
      <c r="CZ8" s="974"/>
      <c r="DA8" s="975"/>
      <c r="DB8" s="973"/>
      <c r="DC8" s="974"/>
      <c r="DD8" s="974"/>
      <c r="DE8" s="974"/>
      <c r="DF8" s="975"/>
      <c r="DG8" s="973"/>
      <c r="DH8" s="974"/>
      <c r="DI8" s="974"/>
      <c r="DJ8" s="974"/>
      <c r="DK8" s="975"/>
      <c r="DL8" s="973"/>
      <c r="DM8" s="974"/>
      <c r="DN8" s="974"/>
      <c r="DO8" s="974"/>
      <c r="DP8" s="975"/>
      <c r="DQ8" s="973"/>
      <c r="DR8" s="974"/>
      <c r="DS8" s="974"/>
      <c r="DT8" s="974"/>
      <c r="DU8" s="975"/>
      <c r="DV8" s="976"/>
      <c r="DW8" s="977"/>
      <c r="DX8" s="977"/>
      <c r="DY8" s="977"/>
      <c r="DZ8" s="978"/>
      <c r="EA8" s="216"/>
    </row>
    <row r="9" spans="1:131" s="217" customFormat="1" ht="26.25" customHeight="1" x14ac:dyDescent="0.2">
      <c r="A9" s="220">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5"/>
      <c r="AL9" s="1066"/>
      <c r="AM9" s="1066"/>
      <c r="AN9" s="1066"/>
      <c r="AO9" s="1066"/>
      <c r="AP9" s="1066"/>
      <c r="AQ9" s="1066"/>
      <c r="AR9" s="1066"/>
      <c r="AS9" s="1066"/>
      <c r="AT9" s="1066"/>
      <c r="AU9" s="1067"/>
      <c r="AV9" s="1067"/>
      <c r="AW9" s="1067"/>
      <c r="AX9" s="1067"/>
      <c r="AY9" s="1068"/>
      <c r="AZ9" s="214"/>
      <c r="BA9" s="214"/>
      <c r="BB9" s="214"/>
      <c r="BC9" s="214"/>
      <c r="BD9" s="214"/>
      <c r="BE9" s="215"/>
      <c r="BF9" s="215"/>
      <c r="BG9" s="215"/>
      <c r="BH9" s="215"/>
      <c r="BI9" s="215"/>
      <c r="BJ9" s="215"/>
      <c r="BK9" s="215"/>
      <c r="BL9" s="215"/>
      <c r="BM9" s="215"/>
      <c r="BN9" s="215"/>
      <c r="BO9" s="215"/>
      <c r="BP9" s="215"/>
      <c r="BQ9" s="220">
        <v>3</v>
      </c>
      <c r="BR9" s="221"/>
      <c r="BS9" s="976"/>
      <c r="BT9" s="977"/>
      <c r="BU9" s="977"/>
      <c r="BV9" s="977"/>
      <c r="BW9" s="977"/>
      <c r="BX9" s="977"/>
      <c r="BY9" s="977"/>
      <c r="BZ9" s="977"/>
      <c r="CA9" s="977"/>
      <c r="CB9" s="977"/>
      <c r="CC9" s="977"/>
      <c r="CD9" s="977"/>
      <c r="CE9" s="977"/>
      <c r="CF9" s="977"/>
      <c r="CG9" s="998"/>
      <c r="CH9" s="973"/>
      <c r="CI9" s="974"/>
      <c r="CJ9" s="974"/>
      <c r="CK9" s="974"/>
      <c r="CL9" s="975"/>
      <c r="CM9" s="973"/>
      <c r="CN9" s="974"/>
      <c r="CO9" s="974"/>
      <c r="CP9" s="974"/>
      <c r="CQ9" s="975"/>
      <c r="CR9" s="973"/>
      <c r="CS9" s="974"/>
      <c r="CT9" s="974"/>
      <c r="CU9" s="974"/>
      <c r="CV9" s="975"/>
      <c r="CW9" s="973"/>
      <c r="CX9" s="974"/>
      <c r="CY9" s="974"/>
      <c r="CZ9" s="974"/>
      <c r="DA9" s="975"/>
      <c r="DB9" s="973"/>
      <c r="DC9" s="974"/>
      <c r="DD9" s="974"/>
      <c r="DE9" s="974"/>
      <c r="DF9" s="975"/>
      <c r="DG9" s="973"/>
      <c r="DH9" s="974"/>
      <c r="DI9" s="974"/>
      <c r="DJ9" s="974"/>
      <c r="DK9" s="975"/>
      <c r="DL9" s="973"/>
      <c r="DM9" s="974"/>
      <c r="DN9" s="974"/>
      <c r="DO9" s="974"/>
      <c r="DP9" s="975"/>
      <c r="DQ9" s="973"/>
      <c r="DR9" s="974"/>
      <c r="DS9" s="974"/>
      <c r="DT9" s="974"/>
      <c r="DU9" s="975"/>
      <c r="DV9" s="976"/>
      <c r="DW9" s="977"/>
      <c r="DX9" s="977"/>
      <c r="DY9" s="977"/>
      <c r="DZ9" s="978"/>
      <c r="EA9" s="216"/>
    </row>
    <row r="10" spans="1:131" s="217" customFormat="1" ht="26.25" customHeight="1" x14ac:dyDescent="0.2">
      <c r="A10" s="220">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5"/>
      <c r="AL10" s="1066"/>
      <c r="AM10" s="1066"/>
      <c r="AN10" s="1066"/>
      <c r="AO10" s="1066"/>
      <c r="AP10" s="1066"/>
      <c r="AQ10" s="1066"/>
      <c r="AR10" s="1066"/>
      <c r="AS10" s="1066"/>
      <c r="AT10" s="1066"/>
      <c r="AU10" s="1067"/>
      <c r="AV10" s="1067"/>
      <c r="AW10" s="1067"/>
      <c r="AX10" s="1067"/>
      <c r="AY10" s="1068"/>
      <c r="AZ10" s="214"/>
      <c r="BA10" s="214"/>
      <c r="BB10" s="214"/>
      <c r="BC10" s="214"/>
      <c r="BD10" s="214"/>
      <c r="BE10" s="215"/>
      <c r="BF10" s="215"/>
      <c r="BG10" s="215"/>
      <c r="BH10" s="215"/>
      <c r="BI10" s="215"/>
      <c r="BJ10" s="215"/>
      <c r="BK10" s="215"/>
      <c r="BL10" s="215"/>
      <c r="BM10" s="215"/>
      <c r="BN10" s="215"/>
      <c r="BO10" s="215"/>
      <c r="BP10" s="215"/>
      <c r="BQ10" s="220">
        <v>4</v>
      </c>
      <c r="BR10" s="221"/>
      <c r="BS10" s="976"/>
      <c r="BT10" s="977"/>
      <c r="BU10" s="977"/>
      <c r="BV10" s="977"/>
      <c r="BW10" s="977"/>
      <c r="BX10" s="977"/>
      <c r="BY10" s="977"/>
      <c r="BZ10" s="977"/>
      <c r="CA10" s="977"/>
      <c r="CB10" s="977"/>
      <c r="CC10" s="977"/>
      <c r="CD10" s="977"/>
      <c r="CE10" s="977"/>
      <c r="CF10" s="977"/>
      <c r="CG10" s="998"/>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216"/>
    </row>
    <row r="11" spans="1:131" s="217" customFormat="1" ht="26.25" customHeight="1" x14ac:dyDescent="0.2">
      <c r="A11" s="220">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5"/>
      <c r="AL11" s="1066"/>
      <c r="AM11" s="1066"/>
      <c r="AN11" s="1066"/>
      <c r="AO11" s="1066"/>
      <c r="AP11" s="1066"/>
      <c r="AQ11" s="1066"/>
      <c r="AR11" s="1066"/>
      <c r="AS11" s="1066"/>
      <c r="AT11" s="1066"/>
      <c r="AU11" s="1067"/>
      <c r="AV11" s="1067"/>
      <c r="AW11" s="1067"/>
      <c r="AX11" s="1067"/>
      <c r="AY11" s="1068"/>
      <c r="AZ11" s="214"/>
      <c r="BA11" s="214"/>
      <c r="BB11" s="214"/>
      <c r="BC11" s="214"/>
      <c r="BD11" s="214"/>
      <c r="BE11" s="215"/>
      <c r="BF11" s="215"/>
      <c r="BG11" s="215"/>
      <c r="BH11" s="215"/>
      <c r="BI11" s="215"/>
      <c r="BJ11" s="215"/>
      <c r="BK11" s="215"/>
      <c r="BL11" s="215"/>
      <c r="BM11" s="215"/>
      <c r="BN11" s="215"/>
      <c r="BO11" s="215"/>
      <c r="BP11" s="215"/>
      <c r="BQ11" s="220">
        <v>5</v>
      </c>
      <c r="BR11" s="221"/>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6"/>
    </row>
    <row r="12" spans="1:131" s="217" customFormat="1" ht="26.25" customHeight="1" x14ac:dyDescent="0.2">
      <c r="A12" s="220">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5"/>
      <c r="AL12" s="1066"/>
      <c r="AM12" s="1066"/>
      <c r="AN12" s="1066"/>
      <c r="AO12" s="1066"/>
      <c r="AP12" s="1066"/>
      <c r="AQ12" s="1066"/>
      <c r="AR12" s="1066"/>
      <c r="AS12" s="1066"/>
      <c r="AT12" s="1066"/>
      <c r="AU12" s="1067"/>
      <c r="AV12" s="1067"/>
      <c r="AW12" s="1067"/>
      <c r="AX12" s="1067"/>
      <c r="AY12" s="1068"/>
      <c r="AZ12" s="214"/>
      <c r="BA12" s="214"/>
      <c r="BB12" s="214"/>
      <c r="BC12" s="214"/>
      <c r="BD12" s="214"/>
      <c r="BE12" s="215"/>
      <c r="BF12" s="215"/>
      <c r="BG12" s="215"/>
      <c r="BH12" s="215"/>
      <c r="BI12" s="215"/>
      <c r="BJ12" s="215"/>
      <c r="BK12" s="215"/>
      <c r="BL12" s="215"/>
      <c r="BM12" s="215"/>
      <c r="BN12" s="215"/>
      <c r="BO12" s="215"/>
      <c r="BP12" s="215"/>
      <c r="BQ12" s="220">
        <v>6</v>
      </c>
      <c r="BR12" s="221"/>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6"/>
    </row>
    <row r="13" spans="1:131" s="217" customFormat="1" ht="26.25" customHeight="1" x14ac:dyDescent="0.2">
      <c r="A13" s="220">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5"/>
      <c r="AL13" s="1066"/>
      <c r="AM13" s="1066"/>
      <c r="AN13" s="1066"/>
      <c r="AO13" s="1066"/>
      <c r="AP13" s="1066"/>
      <c r="AQ13" s="1066"/>
      <c r="AR13" s="1066"/>
      <c r="AS13" s="1066"/>
      <c r="AT13" s="1066"/>
      <c r="AU13" s="1067"/>
      <c r="AV13" s="1067"/>
      <c r="AW13" s="1067"/>
      <c r="AX13" s="1067"/>
      <c r="AY13" s="1068"/>
      <c r="AZ13" s="214"/>
      <c r="BA13" s="214"/>
      <c r="BB13" s="214"/>
      <c r="BC13" s="214"/>
      <c r="BD13" s="214"/>
      <c r="BE13" s="215"/>
      <c r="BF13" s="215"/>
      <c r="BG13" s="215"/>
      <c r="BH13" s="215"/>
      <c r="BI13" s="215"/>
      <c r="BJ13" s="215"/>
      <c r="BK13" s="215"/>
      <c r="BL13" s="215"/>
      <c r="BM13" s="215"/>
      <c r="BN13" s="215"/>
      <c r="BO13" s="215"/>
      <c r="BP13" s="215"/>
      <c r="BQ13" s="220">
        <v>7</v>
      </c>
      <c r="BR13" s="221"/>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6"/>
    </row>
    <row r="14" spans="1:131" s="217" customFormat="1" ht="26.25" customHeight="1" x14ac:dyDescent="0.2">
      <c r="A14" s="220">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5"/>
      <c r="AL14" s="1066"/>
      <c r="AM14" s="1066"/>
      <c r="AN14" s="1066"/>
      <c r="AO14" s="1066"/>
      <c r="AP14" s="1066"/>
      <c r="AQ14" s="1066"/>
      <c r="AR14" s="1066"/>
      <c r="AS14" s="1066"/>
      <c r="AT14" s="1066"/>
      <c r="AU14" s="1067"/>
      <c r="AV14" s="1067"/>
      <c r="AW14" s="1067"/>
      <c r="AX14" s="1067"/>
      <c r="AY14" s="1068"/>
      <c r="AZ14" s="214"/>
      <c r="BA14" s="214"/>
      <c r="BB14" s="214"/>
      <c r="BC14" s="214"/>
      <c r="BD14" s="214"/>
      <c r="BE14" s="215"/>
      <c r="BF14" s="215"/>
      <c r="BG14" s="215"/>
      <c r="BH14" s="215"/>
      <c r="BI14" s="215"/>
      <c r="BJ14" s="215"/>
      <c r="BK14" s="215"/>
      <c r="BL14" s="215"/>
      <c r="BM14" s="215"/>
      <c r="BN14" s="215"/>
      <c r="BO14" s="215"/>
      <c r="BP14" s="215"/>
      <c r="BQ14" s="220">
        <v>8</v>
      </c>
      <c r="BR14" s="221"/>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6"/>
    </row>
    <row r="15" spans="1:131" s="217" customFormat="1" ht="26.25" customHeight="1" x14ac:dyDescent="0.2">
      <c r="A15" s="220">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5"/>
      <c r="AL15" s="1066"/>
      <c r="AM15" s="1066"/>
      <c r="AN15" s="1066"/>
      <c r="AO15" s="1066"/>
      <c r="AP15" s="1066"/>
      <c r="AQ15" s="1066"/>
      <c r="AR15" s="1066"/>
      <c r="AS15" s="1066"/>
      <c r="AT15" s="1066"/>
      <c r="AU15" s="1067"/>
      <c r="AV15" s="1067"/>
      <c r="AW15" s="1067"/>
      <c r="AX15" s="1067"/>
      <c r="AY15" s="1068"/>
      <c r="AZ15" s="214"/>
      <c r="BA15" s="214"/>
      <c r="BB15" s="214"/>
      <c r="BC15" s="214"/>
      <c r="BD15" s="214"/>
      <c r="BE15" s="215"/>
      <c r="BF15" s="215"/>
      <c r="BG15" s="215"/>
      <c r="BH15" s="215"/>
      <c r="BI15" s="215"/>
      <c r="BJ15" s="215"/>
      <c r="BK15" s="215"/>
      <c r="BL15" s="215"/>
      <c r="BM15" s="215"/>
      <c r="BN15" s="215"/>
      <c r="BO15" s="215"/>
      <c r="BP15" s="215"/>
      <c r="BQ15" s="220">
        <v>9</v>
      </c>
      <c r="BR15" s="221"/>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6"/>
    </row>
    <row r="16" spans="1:131" s="217" customFormat="1" ht="26.25" customHeight="1" x14ac:dyDescent="0.2">
      <c r="A16" s="220">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5"/>
      <c r="AL16" s="1066"/>
      <c r="AM16" s="1066"/>
      <c r="AN16" s="1066"/>
      <c r="AO16" s="1066"/>
      <c r="AP16" s="1066"/>
      <c r="AQ16" s="1066"/>
      <c r="AR16" s="1066"/>
      <c r="AS16" s="1066"/>
      <c r="AT16" s="1066"/>
      <c r="AU16" s="1067"/>
      <c r="AV16" s="1067"/>
      <c r="AW16" s="1067"/>
      <c r="AX16" s="1067"/>
      <c r="AY16" s="1068"/>
      <c r="AZ16" s="214"/>
      <c r="BA16" s="214"/>
      <c r="BB16" s="214"/>
      <c r="BC16" s="214"/>
      <c r="BD16" s="214"/>
      <c r="BE16" s="215"/>
      <c r="BF16" s="215"/>
      <c r="BG16" s="215"/>
      <c r="BH16" s="215"/>
      <c r="BI16" s="215"/>
      <c r="BJ16" s="215"/>
      <c r="BK16" s="215"/>
      <c r="BL16" s="215"/>
      <c r="BM16" s="215"/>
      <c r="BN16" s="215"/>
      <c r="BO16" s="215"/>
      <c r="BP16" s="215"/>
      <c r="BQ16" s="220">
        <v>10</v>
      </c>
      <c r="BR16" s="221"/>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6"/>
    </row>
    <row r="17" spans="1:131" s="217" customFormat="1" ht="26.25" customHeight="1" x14ac:dyDescent="0.2">
      <c r="A17" s="220">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5"/>
      <c r="AL17" s="1066"/>
      <c r="AM17" s="1066"/>
      <c r="AN17" s="1066"/>
      <c r="AO17" s="1066"/>
      <c r="AP17" s="1066"/>
      <c r="AQ17" s="1066"/>
      <c r="AR17" s="1066"/>
      <c r="AS17" s="1066"/>
      <c r="AT17" s="1066"/>
      <c r="AU17" s="1067"/>
      <c r="AV17" s="1067"/>
      <c r="AW17" s="1067"/>
      <c r="AX17" s="1067"/>
      <c r="AY17" s="1068"/>
      <c r="AZ17" s="214"/>
      <c r="BA17" s="214"/>
      <c r="BB17" s="214"/>
      <c r="BC17" s="214"/>
      <c r="BD17" s="214"/>
      <c r="BE17" s="215"/>
      <c r="BF17" s="215"/>
      <c r="BG17" s="215"/>
      <c r="BH17" s="215"/>
      <c r="BI17" s="215"/>
      <c r="BJ17" s="215"/>
      <c r="BK17" s="215"/>
      <c r="BL17" s="215"/>
      <c r="BM17" s="215"/>
      <c r="BN17" s="215"/>
      <c r="BO17" s="215"/>
      <c r="BP17" s="215"/>
      <c r="BQ17" s="220">
        <v>11</v>
      </c>
      <c r="BR17" s="221"/>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6"/>
    </row>
    <row r="18" spans="1:131" s="217" customFormat="1" ht="26.25" customHeight="1" x14ac:dyDescent="0.2">
      <c r="A18" s="220">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5"/>
      <c r="AL18" s="1066"/>
      <c r="AM18" s="1066"/>
      <c r="AN18" s="1066"/>
      <c r="AO18" s="1066"/>
      <c r="AP18" s="1066"/>
      <c r="AQ18" s="1066"/>
      <c r="AR18" s="1066"/>
      <c r="AS18" s="1066"/>
      <c r="AT18" s="1066"/>
      <c r="AU18" s="1067"/>
      <c r="AV18" s="1067"/>
      <c r="AW18" s="1067"/>
      <c r="AX18" s="1067"/>
      <c r="AY18" s="1068"/>
      <c r="AZ18" s="214"/>
      <c r="BA18" s="214"/>
      <c r="BB18" s="214"/>
      <c r="BC18" s="214"/>
      <c r="BD18" s="214"/>
      <c r="BE18" s="215"/>
      <c r="BF18" s="215"/>
      <c r="BG18" s="215"/>
      <c r="BH18" s="215"/>
      <c r="BI18" s="215"/>
      <c r="BJ18" s="215"/>
      <c r="BK18" s="215"/>
      <c r="BL18" s="215"/>
      <c r="BM18" s="215"/>
      <c r="BN18" s="215"/>
      <c r="BO18" s="215"/>
      <c r="BP18" s="215"/>
      <c r="BQ18" s="220">
        <v>12</v>
      </c>
      <c r="BR18" s="221"/>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6"/>
    </row>
    <row r="19" spans="1:131" s="217" customFormat="1" ht="26.25" customHeight="1" x14ac:dyDescent="0.2">
      <c r="A19" s="220">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5"/>
      <c r="AL19" s="1066"/>
      <c r="AM19" s="1066"/>
      <c r="AN19" s="1066"/>
      <c r="AO19" s="1066"/>
      <c r="AP19" s="1066"/>
      <c r="AQ19" s="1066"/>
      <c r="AR19" s="1066"/>
      <c r="AS19" s="1066"/>
      <c r="AT19" s="1066"/>
      <c r="AU19" s="1067"/>
      <c r="AV19" s="1067"/>
      <c r="AW19" s="1067"/>
      <c r="AX19" s="1067"/>
      <c r="AY19" s="1068"/>
      <c r="AZ19" s="214"/>
      <c r="BA19" s="214"/>
      <c r="BB19" s="214"/>
      <c r="BC19" s="214"/>
      <c r="BD19" s="214"/>
      <c r="BE19" s="215"/>
      <c r="BF19" s="215"/>
      <c r="BG19" s="215"/>
      <c r="BH19" s="215"/>
      <c r="BI19" s="215"/>
      <c r="BJ19" s="215"/>
      <c r="BK19" s="215"/>
      <c r="BL19" s="215"/>
      <c r="BM19" s="215"/>
      <c r="BN19" s="215"/>
      <c r="BO19" s="215"/>
      <c r="BP19" s="215"/>
      <c r="BQ19" s="220">
        <v>13</v>
      </c>
      <c r="BR19" s="221"/>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6"/>
    </row>
    <row r="20" spans="1:131" s="217" customFormat="1" ht="26.25" customHeight="1" x14ac:dyDescent="0.2">
      <c r="A20" s="220">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5"/>
      <c r="AL20" s="1066"/>
      <c r="AM20" s="1066"/>
      <c r="AN20" s="1066"/>
      <c r="AO20" s="1066"/>
      <c r="AP20" s="1066"/>
      <c r="AQ20" s="1066"/>
      <c r="AR20" s="1066"/>
      <c r="AS20" s="1066"/>
      <c r="AT20" s="1066"/>
      <c r="AU20" s="1067"/>
      <c r="AV20" s="1067"/>
      <c r="AW20" s="1067"/>
      <c r="AX20" s="1067"/>
      <c r="AY20" s="1068"/>
      <c r="AZ20" s="214"/>
      <c r="BA20" s="214"/>
      <c r="BB20" s="214"/>
      <c r="BC20" s="214"/>
      <c r="BD20" s="214"/>
      <c r="BE20" s="215"/>
      <c r="BF20" s="215"/>
      <c r="BG20" s="215"/>
      <c r="BH20" s="215"/>
      <c r="BI20" s="215"/>
      <c r="BJ20" s="215"/>
      <c r="BK20" s="215"/>
      <c r="BL20" s="215"/>
      <c r="BM20" s="215"/>
      <c r="BN20" s="215"/>
      <c r="BO20" s="215"/>
      <c r="BP20" s="215"/>
      <c r="BQ20" s="220">
        <v>14</v>
      </c>
      <c r="BR20" s="221"/>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6"/>
    </row>
    <row r="21" spans="1:131" s="217" customFormat="1" ht="26.25" customHeight="1" thickBot="1" x14ac:dyDescent="0.25">
      <c r="A21" s="220">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5"/>
      <c r="AL21" s="1066"/>
      <c r="AM21" s="1066"/>
      <c r="AN21" s="1066"/>
      <c r="AO21" s="1066"/>
      <c r="AP21" s="1066"/>
      <c r="AQ21" s="1066"/>
      <c r="AR21" s="1066"/>
      <c r="AS21" s="1066"/>
      <c r="AT21" s="1066"/>
      <c r="AU21" s="1067"/>
      <c r="AV21" s="1067"/>
      <c r="AW21" s="1067"/>
      <c r="AX21" s="1067"/>
      <c r="AY21" s="1068"/>
      <c r="AZ21" s="214"/>
      <c r="BA21" s="214"/>
      <c r="BB21" s="214"/>
      <c r="BC21" s="214"/>
      <c r="BD21" s="214"/>
      <c r="BE21" s="215"/>
      <c r="BF21" s="215"/>
      <c r="BG21" s="215"/>
      <c r="BH21" s="215"/>
      <c r="BI21" s="215"/>
      <c r="BJ21" s="215"/>
      <c r="BK21" s="215"/>
      <c r="BL21" s="215"/>
      <c r="BM21" s="215"/>
      <c r="BN21" s="215"/>
      <c r="BO21" s="215"/>
      <c r="BP21" s="215"/>
      <c r="BQ21" s="220">
        <v>15</v>
      </c>
      <c r="BR21" s="221"/>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6"/>
    </row>
    <row r="22" spans="1:131" s="217" customFormat="1" ht="26.25" customHeight="1" x14ac:dyDescent="0.2">
      <c r="A22" s="220">
        <v>16</v>
      </c>
      <c r="B22" s="1014"/>
      <c r="C22" s="1015"/>
      <c r="D22" s="1015"/>
      <c r="E22" s="1015"/>
      <c r="F22" s="1015"/>
      <c r="G22" s="1015"/>
      <c r="H22" s="1015"/>
      <c r="I22" s="1015"/>
      <c r="J22" s="1015"/>
      <c r="K22" s="1015"/>
      <c r="L22" s="1015"/>
      <c r="M22" s="1015"/>
      <c r="N22" s="1015"/>
      <c r="O22" s="1015"/>
      <c r="P22" s="1016"/>
      <c r="Q22" s="1058"/>
      <c r="R22" s="1059"/>
      <c r="S22" s="1059"/>
      <c r="T22" s="1059"/>
      <c r="U22" s="1059"/>
      <c r="V22" s="1059"/>
      <c r="W22" s="1059"/>
      <c r="X22" s="1059"/>
      <c r="Y22" s="1059"/>
      <c r="Z22" s="1059"/>
      <c r="AA22" s="1059"/>
      <c r="AB22" s="1059"/>
      <c r="AC22" s="1059"/>
      <c r="AD22" s="1059"/>
      <c r="AE22" s="1060"/>
      <c r="AF22" s="1019"/>
      <c r="AG22" s="1020"/>
      <c r="AH22" s="1020"/>
      <c r="AI22" s="1020"/>
      <c r="AJ22" s="1021"/>
      <c r="AK22" s="1061"/>
      <c r="AL22" s="1062"/>
      <c r="AM22" s="1062"/>
      <c r="AN22" s="1062"/>
      <c r="AO22" s="1062"/>
      <c r="AP22" s="1062"/>
      <c r="AQ22" s="1062"/>
      <c r="AR22" s="1062"/>
      <c r="AS22" s="1062"/>
      <c r="AT22" s="1062"/>
      <c r="AU22" s="1063"/>
      <c r="AV22" s="1063"/>
      <c r="AW22" s="1063"/>
      <c r="AX22" s="1063"/>
      <c r="AY22" s="1064"/>
      <c r="AZ22" s="1012" t="s">
        <v>377</v>
      </c>
      <c r="BA22" s="1012"/>
      <c r="BB22" s="1012"/>
      <c r="BC22" s="1012"/>
      <c r="BD22" s="1013"/>
      <c r="BE22" s="215"/>
      <c r="BF22" s="215"/>
      <c r="BG22" s="215"/>
      <c r="BH22" s="215"/>
      <c r="BI22" s="215"/>
      <c r="BJ22" s="215"/>
      <c r="BK22" s="215"/>
      <c r="BL22" s="215"/>
      <c r="BM22" s="215"/>
      <c r="BN22" s="215"/>
      <c r="BO22" s="215"/>
      <c r="BP22" s="215"/>
      <c r="BQ22" s="220">
        <v>16</v>
      </c>
      <c r="BR22" s="221"/>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1">
        <f>Q7+Q8</f>
        <v>7526</v>
      </c>
      <c r="R23" s="1045"/>
      <c r="S23" s="1045"/>
      <c r="T23" s="1045"/>
      <c r="U23" s="1045"/>
      <c r="V23" s="1052">
        <f t="shared" ref="V23" si="0">V7+V8</f>
        <v>7223</v>
      </c>
      <c r="W23" s="1049"/>
      <c r="X23" s="1049"/>
      <c r="Y23" s="1049"/>
      <c r="Z23" s="1053"/>
      <c r="AA23" s="1052">
        <f t="shared" ref="AA23" si="1">AA7+AA8</f>
        <v>302</v>
      </c>
      <c r="AB23" s="1049"/>
      <c r="AC23" s="1049"/>
      <c r="AD23" s="1049"/>
      <c r="AE23" s="1050"/>
      <c r="AF23" s="1054">
        <v>281</v>
      </c>
      <c r="AG23" s="1045"/>
      <c r="AH23" s="1045"/>
      <c r="AI23" s="1045"/>
      <c r="AJ23" s="1055"/>
      <c r="AK23" s="1056"/>
      <c r="AL23" s="1057"/>
      <c r="AM23" s="1057"/>
      <c r="AN23" s="1057"/>
      <c r="AO23" s="1057"/>
      <c r="AP23" s="1045">
        <f>AP7</f>
        <v>4487</v>
      </c>
      <c r="AQ23" s="1045"/>
      <c r="AR23" s="1045"/>
      <c r="AS23" s="1045"/>
      <c r="AT23" s="1045"/>
      <c r="AU23" s="1046"/>
      <c r="AV23" s="1046"/>
      <c r="AW23" s="1046"/>
      <c r="AX23" s="1046"/>
      <c r="AY23" s="1047"/>
      <c r="AZ23" s="1048" t="s">
        <v>122</v>
      </c>
      <c r="BA23" s="1049"/>
      <c r="BB23" s="1049"/>
      <c r="BC23" s="1049"/>
      <c r="BD23" s="1050"/>
      <c r="BE23" s="215"/>
      <c r="BF23" s="215"/>
      <c r="BG23" s="215"/>
      <c r="BH23" s="215"/>
      <c r="BI23" s="215"/>
      <c r="BJ23" s="215"/>
      <c r="BK23" s="215"/>
      <c r="BL23" s="215"/>
      <c r="BM23" s="215"/>
      <c r="BN23" s="215"/>
      <c r="BO23" s="215"/>
      <c r="BP23" s="215"/>
      <c r="BQ23" s="220">
        <v>17</v>
      </c>
      <c r="BR23" s="221"/>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6"/>
    </row>
    <row r="24" spans="1:131" s="217" customFormat="1" ht="26.25" customHeight="1" x14ac:dyDescent="0.2">
      <c r="A24" s="1044" t="s">
        <v>380</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14"/>
      <c r="BA24" s="214"/>
      <c r="BB24" s="214"/>
      <c r="BC24" s="214"/>
      <c r="BD24" s="214"/>
      <c r="BE24" s="215"/>
      <c r="BF24" s="215"/>
      <c r="BG24" s="215"/>
      <c r="BH24" s="215"/>
      <c r="BI24" s="215"/>
      <c r="BJ24" s="215"/>
      <c r="BK24" s="215"/>
      <c r="BL24" s="215"/>
      <c r="BM24" s="215"/>
      <c r="BN24" s="215"/>
      <c r="BO24" s="215"/>
      <c r="BP24" s="215"/>
      <c r="BQ24" s="220">
        <v>18</v>
      </c>
      <c r="BR24" s="221"/>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6"/>
    </row>
    <row r="25" spans="1:131" ht="26.25" customHeight="1" thickBot="1" x14ac:dyDescent="0.25">
      <c r="A25" s="1043" t="s">
        <v>381</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14"/>
      <c r="BK25" s="214"/>
      <c r="BL25" s="214"/>
      <c r="BM25" s="214"/>
      <c r="BN25" s="214"/>
      <c r="BO25" s="223"/>
      <c r="BP25" s="223"/>
      <c r="BQ25" s="220">
        <v>19</v>
      </c>
      <c r="BR25" s="221"/>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2">
      <c r="A26" s="979" t="s">
        <v>358</v>
      </c>
      <c r="B26" s="980"/>
      <c r="C26" s="980"/>
      <c r="D26" s="980"/>
      <c r="E26" s="980"/>
      <c r="F26" s="980"/>
      <c r="G26" s="980"/>
      <c r="H26" s="980"/>
      <c r="I26" s="980"/>
      <c r="J26" s="980"/>
      <c r="K26" s="980"/>
      <c r="L26" s="980"/>
      <c r="M26" s="980"/>
      <c r="N26" s="980"/>
      <c r="O26" s="980"/>
      <c r="P26" s="981"/>
      <c r="Q26" s="985" t="s">
        <v>382</v>
      </c>
      <c r="R26" s="986"/>
      <c r="S26" s="986"/>
      <c r="T26" s="986"/>
      <c r="U26" s="987"/>
      <c r="V26" s="985" t="s">
        <v>383</v>
      </c>
      <c r="W26" s="986"/>
      <c r="X26" s="986"/>
      <c r="Y26" s="986"/>
      <c r="Z26" s="987"/>
      <c r="AA26" s="985" t="s">
        <v>384</v>
      </c>
      <c r="AB26" s="986"/>
      <c r="AC26" s="986"/>
      <c r="AD26" s="986"/>
      <c r="AE26" s="986"/>
      <c r="AF26" s="1039" t="s">
        <v>385</v>
      </c>
      <c r="AG26" s="992"/>
      <c r="AH26" s="992"/>
      <c r="AI26" s="992"/>
      <c r="AJ26" s="1040"/>
      <c r="AK26" s="986" t="s">
        <v>386</v>
      </c>
      <c r="AL26" s="986"/>
      <c r="AM26" s="986"/>
      <c r="AN26" s="986"/>
      <c r="AO26" s="987"/>
      <c r="AP26" s="985" t="s">
        <v>387</v>
      </c>
      <c r="AQ26" s="986"/>
      <c r="AR26" s="986"/>
      <c r="AS26" s="986"/>
      <c r="AT26" s="987"/>
      <c r="AU26" s="985" t="s">
        <v>388</v>
      </c>
      <c r="AV26" s="986"/>
      <c r="AW26" s="986"/>
      <c r="AX26" s="986"/>
      <c r="AY26" s="987"/>
      <c r="AZ26" s="985" t="s">
        <v>389</v>
      </c>
      <c r="BA26" s="986"/>
      <c r="BB26" s="986"/>
      <c r="BC26" s="986"/>
      <c r="BD26" s="987"/>
      <c r="BE26" s="985" t="s">
        <v>365</v>
      </c>
      <c r="BF26" s="986"/>
      <c r="BG26" s="986"/>
      <c r="BH26" s="986"/>
      <c r="BI26" s="999"/>
      <c r="BJ26" s="214"/>
      <c r="BK26" s="214"/>
      <c r="BL26" s="214"/>
      <c r="BM26" s="214"/>
      <c r="BN26" s="214"/>
      <c r="BO26" s="223"/>
      <c r="BP26" s="223"/>
      <c r="BQ26" s="220">
        <v>20</v>
      </c>
      <c r="BR26" s="221"/>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5">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3"/>
      <c r="BP27" s="223"/>
      <c r="BQ27" s="220">
        <v>21</v>
      </c>
      <c r="BR27" s="221"/>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2">
      <c r="A28" s="224">
        <v>1</v>
      </c>
      <c r="B28" s="1031" t="s">
        <v>390</v>
      </c>
      <c r="C28" s="1032"/>
      <c r="D28" s="1032"/>
      <c r="E28" s="1032"/>
      <c r="F28" s="1032"/>
      <c r="G28" s="1032"/>
      <c r="H28" s="1032"/>
      <c r="I28" s="1032"/>
      <c r="J28" s="1032"/>
      <c r="K28" s="1032"/>
      <c r="L28" s="1032"/>
      <c r="M28" s="1032"/>
      <c r="N28" s="1032"/>
      <c r="O28" s="1032"/>
      <c r="P28" s="1033"/>
      <c r="Q28" s="1034">
        <v>1287</v>
      </c>
      <c r="R28" s="1035"/>
      <c r="S28" s="1035"/>
      <c r="T28" s="1035"/>
      <c r="U28" s="1035"/>
      <c r="V28" s="1035">
        <v>1234</v>
      </c>
      <c r="W28" s="1035"/>
      <c r="X28" s="1035"/>
      <c r="Y28" s="1035"/>
      <c r="Z28" s="1035"/>
      <c r="AA28" s="1035">
        <v>53</v>
      </c>
      <c r="AB28" s="1035"/>
      <c r="AC28" s="1035"/>
      <c r="AD28" s="1035"/>
      <c r="AE28" s="1036"/>
      <c r="AF28" s="1037">
        <v>53</v>
      </c>
      <c r="AG28" s="1035"/>
      <c r="AH28" s="1035"/>
      <c r="AI28" s="1035"/>
      <c r="AJ28" s="1038"/>
      <c r="AK28" s="1026">
        <v>119</v>
      </c>
      <c r="AL28" s="1027"/>
      <c r="AM28" s="1027"/>
      <c r="AN28" s="1027"/>
      <c r="AO28" s="1027"/>
      <c r="AP28" s="1027" t="s">
        <v>546</v>
      </c>
      <c r="AQ28" s="1027"/>
      <c r="AR28" s="1027"/>
      <c r="AS28" s="1027"/>
      <c r="AT28" s="1027"/>
      <c r="AU28" s="1027" t="s">
        <v>546</v>
      </c>
      <c r="AV28" s="1027"/>
      <c r="AW28" s="1027"/>
      <c r="AX28" s="1027"/>
      <c r="AY28" s="1027"/>
      <c r="AZ28" s="1028"/>
      <c r="BA28" s="1028"/>
      <c r="BB28" s="1028"/>
      <c r="BC28" s="1028"/>
      <c r="BD28" s="1028"/>
      <c r="BE28" s="1029"/>
      <c r="BF28" s="1029"/>
      <c r="BG28" s="1029"/>
      <c r="BH28" s="1029"/>
      <c r="BI28" s="1030"/>
      <c r="BJ28" s="214"/>
      <c r="BK28" s="214"/>
      <c r="BL28" s="214"/>
      <c r="BM28" s="214"/>
      <c r="BN28" s="214"/>
      <c r="BO28" s="223"/>
      <c r="BP28" s="223"/>
      <c r="BQ28" s="220">
        <v>22</v>
      </c>
      <c r="BR28" s="221"/>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2">
      <c r="A29" s="224">
        <v>2</v>
      </c>
      <c r="B29" s="1014" t="s">
        <v>391</v>
      </c>
      <c r="C29" s="1015"/>
      <c r="D29" s="1015"/>
      <c r="E29" s="1015"/>
      <c r="F29" s="1015"/>
      <c r="G29" s="1015"/>
      <c r="H29" s="1015"/>
      <c r="I29" s="1015"/>
      <c r="J29" s="1015"/>
      <c r="K29" s="1015"/>
      <c r="L29" s="1015"/>
      <c r="M29" s="1015"/>
      <c r="N29" s="1015"/>
      <c r="O29" s="1015"/>
      <c r="P29" s="1016"/>
      <c r="Q29" s="1022">
        <v>159</v>
      </c>
      <c r="R29" s="1023"/>
      <c r="S29" s="1023"/>
      <c r="T29" s="1023"/>
      <c r="U29" s="1023"/>
      <c r="V29" s="1023">
        <v>158</v>
      </c>
      <c r="W29" s="1023"/>
      <c r="X29" s="1023"/>
      <c r="Y29" s="1023"/>
      <c r="Z29" s="1023"/>
      <c r="AA29" s="1023">
        <v>1</v>
      </c>
      <c r="AB29" s="1023"/>
      <c r="AC29" s="1023"/>
      <c r="AD29" s="1023"/>
      <c r="AE29" s="1024"/>
      <c r="AF29" s="1019">
        <v>1</v>
      </c>
      <c r="AG29" s="1020"/>
      <c r="AH29" s="1020"/>
      <c r="AI29" s="1020"/>
      <c r="AJ29" s="1021"/>
      <c r="AK29" s="967">
        <v>48</v>
      </c>
      <c r="AL29" s="958"/>
      <c r="AM29" s="958"/>
      <c r="AN29" s="958"/>
      <c r="AO29" s="958"/>
      <c r="AP29" s="958" t="s">
        <v>546</v>
      </c>
      <c r="AQ29" s="958"/>
      <c r="AR29" s="958"/>
      <c r="AS29" s="958"/>
      <c r="AT29" s="958"/>
      <c r="AU29" s="958" t="s">
        <v>546</v>
      </c>
      <c r="AV29" s="958"/>
      <c r="AW29" s="958"/>
      <c r="AX29" s="958"/>
      <c r="AY29" s="958"/>
      <c r="AZ29" s="1025"/>
      <c r="BA29" s="1025"/>
      <c r="BB29" s="1025"/>
      <c r="BC29" s="1025"/>
      <c r="BD29" s="1025"/>
      <c r="BE29" s="959"/>
      <c r="BF29" s="959"/>
      <c r="BG29" s="959"/>
      <c r="BH29" s="959"/>
      <c r="BI29" s="960"/>
      <c r="BJ29" s="214"/>
      <c r="BK29" s="214"/>
      <c r="BL29" s="214"/>
      <c r="BM29" s="214"/>
      <c r="BN29" s="214"/>
      <c r="BO29" s="223"/>
      <c r="BP29" s="223"/>
      <c r="BQ29" s="220">
        <v>23</v>
      </c>
      <c r="BR29" s="221"/>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2">
      <c r="A30" s="224">
        <v>3</v>
      </c>
      <c r="B30" s="1014" t="s">
        <v>392</v>
      </c>
      <c r="C30" s="1015"/>
      <c r="D30" s="1015"/>
      <c r="E30" s="1015"/>
      <c r="F30" s="1015"/>
      <c r="G30" s="1015"/>
      <c r="H30" s="1015"/>
      <c r="I30" s="1015"/>
      <c r="J30" s="1015"/>
      <c r="K30" s="1015"/>
      <c r="L30" s="1015"/>
      <c r="M30" s="1015"/>
      <c r="N30" s="1015"/>
      <c r="O30" s="1015"/>
      <c r="P30" s="1016"/>
      <c r="Q30" s="1022">
        <v>603</v>
      </c>
      <c r="R30" s="1023"/>
      <c r="S30" s="1023"/>
      <c r="T30" s="1023"/>
      <c r="U30" s="1023"/>
      <c r="V30" s="1023">
        <v>578</v>
      </c>
      <c r="W30" s="1023"/>
      <c r="X30" s="1023"/>
      <c r="Y30" s="1023"/>
      <c r="Z30" s="1023"/>
      <c r="AA30" s="1023">
        <v>25</v>
      </c>
      <c r="AB30" s="1023"/>
      <c r="AC30" s="1023"/>
      <c r="AD30" s="1023"/>
      <c r="AE30" s="1024"/>
      <c r="AF30" s="1019">
        <v>32</v>
      </c>
      <c r="AG30" s="1020"/>
      <c r="AH30" s="1020"/>
      <c r="AI30" s="1020"/>
      <c r="AJ30" s="1021"/>
      <c r="AK30" s="967">
        <v>175</v>
      </c>
      <c r="AL30" s="958"/>
      <c r="AM30" s="958"/>
      <c r="AN30" s="958"/>
      <c r="AO30" s="958"/>
      <c r="AP30" s="958">
        <v>3673</v>
      </c>
      <c r="AQ30" s="958"/>
      <c r="AR30" s="958"/>
      <c r="AS30" s="958"/>
      <c r="AT30" s="958"/>
      <c r="AU30" s="958">
        <v>3504</v>
      </c>
      <c r="AV30" s="958"/>
      <c r="AW30" s="958"/>
      <c r="AX30" s="958"/>
      <c r="AY30" s="958"/>
      <c r="AZ30" s="1025" t="s">
        <v>546</v>
      </c>
      <c r="BA30" s="1025"/>
      <c r="BB30" s="1025"/>
      <c r="BC30" s="1025"/>
      <c r="BD30" s="1025"/>
      <c r="BE30" s="959" t="s">
        <v>393</v>
      </c>
      <c r="BF30" s="959"/>
      <c r="BG30" s="959"/>
      <c r="BH30" s="959"/>
      <c r="BI30" s="960"/>
      <c r="BJ30" s="214"/>
      <c r="BK30" s="214"/>
      <c r="BL30" s="214"/>
      <c r="BM30" s="214"/>
      <c r="BN30" s="214"/>
      <c r="BO30" s="223"/>
      <c r="BP30" s="223"/>
      <c r="BQ30" s="220">
        <v>24</v>
      </c>
      <c r="BR30" s="221"/>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2">
      <c r="A31" s="224">
        <v>4</v>
      </c>
      <c r="B31" s="1014"/>
      <c r="C31" s="1015"/>
      <c r="D31" s="1015"/>
      <c r="E31" s="1015"/>
      <c r="F31" s="1015"/>
      <c r="G31" s="1015"/>
      <c r="H31" s="1015"/>
      <c r="I31" s="1015"/>
      <c r="J31" s="1015"/>
      <c r="K31" s="1015"/>
      <c r="L31" s="1015"/>
      <c r="M31" s="1015"/>
      <c r="N31" s="1015"/>
      <c r="O31" s="1015"/>
      <c r="P31" s="1016"/>
      <c r="Q31" s="1022"/>
      <c r="R31" s="1023"/>
      <c r="S31" s="1023"/>
      <c r="T31" s="1023"/>
      <c r="U31" s="1023"/>
      <c r="V31" s="1023"/>
      <c r="W31" s="1023"/>
      <c r="X31" s="1023"/>
      <c r="Y31" s="1023"/>
      <c r="Z31" s="1023"/>
      <c r="AA31" s="1023"/>
      <c r="AB31" s="1023"/>
      <c r="AC31" s="1023"/>
      <c r="AD31" s="1023"/>
      <c r="AE31" s="1024"/>
      <c r="AF31" s="1019"/>
      <c r="AG31" s="1020"/>
      <c r="AH31" s="1020"/>
      <c r="AI31" s="1020"/>
      <c r="AJ31" s="1021"/>
      <c r="AK31" s="967"/>
      <c r="AL31" s="958"/>
      <c r="AM31" s="958"/>
      <c r="AN31" s="958"/>
      <c r="AO31" s="958"/>
      <c r="AP31" s="958"/>
      <c r="AQ31" s="958"/>
      <c r="AR31" s="958"/>
      <c r="AS31" s="958"/>
      <c r="AT31" s="958"/>
      <c r="AU31" s="958"/>
      <c r="AV31" s="958"/>
      <c r="AW31" s="958"/>
      <c r="AX31" s="958"/>
      <c r="AY31" s="958"/>
      <c r="AZ31" s="1025"/>
      <c r="BA31" s="1025"/>
      <c r="BB31" s="1025"/>
      <c r="BC31" s="1025"/>
      <c r="BD31" s="1025"/>
      <c r="BE31" s="959"/>
      <c r="BF31" s="959"/>
      <c r="BG31" s="959"/>
      <c r="BH31" s="959"/>
      <c r="BI31" s="960"/>
      <c r="BJ31" s="214"/>
      <c r="BK31" s="214"/>
      <c r="BL31" s="214"/>
      <c r="BM31" s="214"/>
      <c r="BN31" s="214"/>
      <c r="BO31" s="223"/>
      <c r="BP31" s="223"/>
      <c r="BQ31" s="220">
        <v>25</v>
      </c>
      <c r="BR31" s="221"/>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2">
      <c r="A32" s="224">
        <v>5</v>
      </c>
      <c r="B32" s="1014"/>
      <c r="C32" s="1015"/>
      <c r="D32" s="1015"/>
      <c r="E32" s="1015"/>
      <c r="F32" s="1015"/>
      <c r="G32" s="1015"/>
      <c r="H32" s="1015"/>
      <c r="I32" s="1015"/>
      <c r="J32" s="1015"/>
      <c r="K32" s="1015"/>
      <c r="L32" s="1015"/>
      <c r="M32" s="1015"/>
      <c r="N32" s="1015"/>
      <c r="O32" s="1015"/>
      <c r="P32" s="1016"/>
      <c r="Q32" s="1022"/>
      <c r="R32" s="1023"/>
      <c r="S32" s="1023"/>
      <c r="T32" s="1023"/>
      <c r="U32" s="1023"/>
      <c r="V32" s="1023"/>
      <c r="W32" s="1023"/>
      <c r="X32" s="1023"/>
      <c r="Y32" s="1023"/>
      <c r="Z32" s="1023"/>
      <c r="AA32" s="1023"/>
      <c r="AB32" s="1023"/>
      <c r="AC32" s="1023"/>
      <c r="AD32" s="1023"/>
      <c r="AE32" s="1024"/>
      <c r="AF32" s="1019"/>
      <c r="AG32" s="1020"/>
      <c r="AH32" s="1020"/>
      <c r="AI32" s="1020"/>
      <c r="AJ32" s="1021"/>
      <c r="AK32" s="967"/>
      <c r="AL32" s="958"/>
      <c r="AM32" s="958"/>
      <c r="AN32" s="958"/>
      <c r="AO32" s="958"/>
      <c r="AP32" s="958"/>
      <c r="AQ32" s="958"/>
      <c r="AR32" s="958"/>
      <c r="AS32" s="958"/>
      <c r="AT32" s="958"/>
      <c r="AU32" s="958"/>
      <c r="AV32" s="958"/>
      <c r="AW32" s="958"/>
      <c r="AX32" s="958"/>
      <c r="AY32" s="958"/>
      <c r="AZ32" s="1025"/>
      <c r="BA32" s="1025"/>
      <c r="BB32" s="1025"/>
      <c r="BC32" s="1025"/>
      <c r="BD32" s="1025"/>
      <c r="BE32" s="959"/>
      <c r="BF32" s="959"/>
      <c r="BG32" s="959"/>
      <c r="BH32" s="959"/>
      <c r="BI32" s="960"/>
      <c r="BJ32" s="214"/>
      <c r="BK32" s="214"/>
      <c r="BL32" s="214"/>
      <c r="BM32" s="214"/>
      <c r="BN32" s="214"/>
      <c r="BO32" s="223"/>
      <c r="BP32" s="223"/>
      <c r="BQ32" s="220">
        <v>26</v>
      </c>
      <c r="BR32" s="221"/>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2">
      <c r="A33" s="224">
        <v>6</v>
      </c>
      <c r="B33" s="1014"/>
      <c r="C33" s="1015"/>
      <c r="D33" s="1015"/>
      <c r="E33" s="1015"/>
      <c r="F33" s="1015"/>
      <c r="G33" s="1015"/>
      <c r="H33" s="1015"/>
      <c r="I33" s="1015"/>
      <c r="J33" s="1015"/>
      <c r="K33" s="1015"/>
      <c r="L33" s="1015"/>
      <c r="M33" s="1015"/>
      <c r="N33" s="1015"/>
      <c r="O33" s="1015"/>
      <c r="P33" s="1016"/>
      <c r="Q33" s="1022"/>
      <c r="R33" s="1023"/>
      <c r="S33" s="1023"/>
      <c r="T33" s="1023"/>
      <c r="U33" s="1023"/>
      <c r="V33" s="1023"/>
      <c r="W33" s="1023"/>
      <c r="X33" s="1023"/>
      <c r="Y33" s="1023"/>
      <c r="Z33" s="1023"/>
      <c r="AA33" s="1023"/>
      <c r="AB33" s="1023"/>
      <c r="AC33" s="1023"/>
      <c r="AD33" s="1023"/>
      <c r="AE33" s="1024"/>
      <c r="AF33" s="1019"/>
      <c r="AG33" s="1020"/>
      <c r="AH33" s="1020"/>
      <c r="AI33" s="1020"/>
      <c r="AJ33" s="1021"/>
      <c r="AK33" s="967"/>
      <c r="AL33" s="958"/>
      <c r="AM33" s="958"/>
      <c r="AN33" s="958"/>
      <c r="AO33" s="958"/>
      <c r="AP33" s="958"/>
      <c r="AQ33" s="958"/>
      <c r="AR33" s="958"/>
      <c r="AS33" s="958"/>
      <c r="AT33" s="958"/>
      <c r="AU33" s="958"/>
      <c r="AV33" s="958"/>
      <c r="AW33" s="958"/>
      <c r="AX33" s="958"/>
      <c r="AY33" s="958"/>
      <c r="AZ33" s="1025"/>
      <c r="BA33" s="1025"/>
      <c r="BB33" s="1025"/>
      <c r="BC33" s="1025"/>
      <c r="BD33" s="1025"/>
      <c r="BE33" s="959"/>
      <c r="BF33" s="959"/>
      <c r="BG33" s="959"/>
      <c r="BH33" s="959"/>
      <c r="BI33" s="960"/>
      <c r="BJ33" s="214"/>
      <c r="BK33" s="214"/>
      <c r="BL33" s="214"/>
      <c r="BM33" s="214"/>
      <c r="BN33" s="214"/>
      <c r="BO33" s="223"/>
      <c r="BP33" s="223"/>
      <c r="BQ33" s="220">
        <v>27</v>
      </c>
      <c r="BR33" s="221"/>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2">
      <c r="A34" s="224">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967"/>
      <c r="AL34" s="958"/>
      <c r="AM34" s="958"/>
      <c r="AN34" s="958"/>
      <c r="AO34" s="958"/>
      <c r="AP34" s="958"/>
      <c r="AQ34" s="958"/>
      <c r="AR34" s="958"/>
      <c r="AS34" s="958"/>
      <c r="AT34" s="958"/>
      <c r="AU34" s="958"/>
      <c r="AV34" s="958"/>
      <c r="AW34" s="958"/>
      <c r="AX34" s="958"/>
      <c r="AY34" s="958"/>
      <c r="AZ34" s="1025"/>
      <c r="BA34" s="1025"/>
      <c r="BB34" s="1025"/>
      <c r="BC34" s="1025"/>
      <c r="BD34" s="1025"/>
      <c r="BE34" s="959"/>
      <c r="BF34" s="959"/>
      <c r="BG34" s="959"/>
      <c r="BH34" s="959"/>
      <c r="BI34" s="960"/>
      <c r="BJ34" s="214"/>
      <c r="BK34" s="214"/>
      <c r="BL34" s="214"/>
      <c r="BM34" s="214"/>
      <c r="BN34" s="214"/>
      <c r="BO34" s="223"/>
      <c r="BP34" s="223"/>
      <c r="BQ34" s="220">
        <v>28</v>
      </c>
      <c r="BR34" s="221"/>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2">
      <c r="A35" s="224">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3"/>
      <c r="BP35" s="223"/>
      <c r="BQ35" s="220">
        <v>29</v>
      </c>
      <c r="BR35" s="221"/>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2">
      <c r="A36" s="224">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3"/>
      <c r="BP36" s="223"/>
      <c r="BQ36" s="220">
        <v>30</v>
      </c>
      <c r="BR36" s="221"/>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2">
      <c r="A37" s="224">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3"/>
      <c r="BP37" s="223"/>
      <c r="BQ37" s="220">
        <v>31</v>
      </c>
      <c r="BR37" s="221"/>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2">
      <c r="A38" s="224">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3"/>
      <c r="BP38" s="223"/>
      <c r="BQ38" s="220">
        <v>32</v>
      </c>
      <c r="BR38" s="221"/>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2">
      <c r="A39" s="224">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3"/>
      <c r="BP39" s="223"/>
      <c r="BQ39" s="220">
        <v>33</v>
      </c>
      <c r="BR39" s="221"/>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2">
      <c r="A40" s="220">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3"/>
      <c r="BP40" s="223"/>
      <c r="BQ40" s="220">
        <v>34</v>
      </c>
      <c r="BR40" s="221"/>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2">
      <c r="A41" s="220">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3"/>
      <c r="BP41" s="223"/>
      <c r="BQ41" s="220">
        <v>35</v>
      </c>
      <c r="BR41" s="221"/>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2">
      <c r="A42" s="220">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3"/>
      <c r="BP42" s="223"/>
      <c r="BQ42" s="220">
        <v>36</v>
      </c>
      <c r="BR42" s="221"/>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2">
      <c r="A43" s="220">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3"/>
      <c r="BP43" s="223"/>
      <c r="BQ43" s="220">
        <v>37</v>
      </c>
      <c r="BR43" s="221"/>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2">
      <c r="A44" s="220">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3"/>
      <c r="BP44" s="223"/>
      <c r="BQ44" s="220">
        <v>38</v>
      </c>
      <c r="BR44" s="221"/>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2">
      <c r="A45" s="220">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3"/>
      <c r="BP45" s="223"/>
      <c r="BQ45" s="220">
        <v>39</v>
      </c>
      <c r="BR45" s="221"/>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2">
      <c r="A46" s="220">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3"/>
      <c r="BP46" s="223"/>
      <c r="BQ46" s="220">
        <v>40</v>
      </c>
      <c r="BR46" s="221"/>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2">
      <c r="A47" s="220">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3"/>
      <c r="BP47" s="223"/>
      <c r="BQ47" s="220">
        <v>41</v>
      </c>
      <c r="BR47" s="221"/>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2">
      <c r="A48" s="220">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3"/>
      <c r="BP48" s="223"/>
      <c r="BQ48" s="220">
        <v>42</v>
      </c>
      <c r="BR48" s="221"/>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2">
      <c r="A49" s="220">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3"/>
      <c r="BP49" s="223"/>
      <c r="BQ49" s="220">
        <v>43</v>
      </c>
      <c r="BR49" s="221"/>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2">
      <c r="A50" s="220">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3"/>
      <c r="BP50" s="223"/>
      <c r="BQ50" s="220">
        <v>44</v>
      </c>
      <c r="BR50" s="221"/>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2">
      <c r="A51" s="220">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3"/>
      <c r="BP51" s="223"/>
      <c r="BQ51" s="220">
        <v>45</v>
      </c>
      <c r="BR51" s="221"/>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2">
      <c r="A52" s="220">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3"/>
      <c r="BP52" s="223"/>
      <c r="BQ52" s="220">
        <v>46</v>
      </c>
      <c r="BR52" s="221"/>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2">
      <c r="A53" s="220">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3"/>
      <c r="BP53" s="223"/>
      <c r="BQ53" s="220">
        <v>47</v>
      </c>
      <c r="BR53" s="221"/>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2">
      <c r="A54" s="220">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3"/>
      <c r="BP54" s="223"/>
      <c r="BQ54" s="220">
        <v>48</v>
      </c>
      <c r="BR54" s="221"/>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2">
      <c r="A55" s="220">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3"/>
      <c r="BP55" s="223"/>
      <c r="BQ55" s="220">
        <v>49</v>
      </c>
      <c r="BR55" s="221"/>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2">
      <c r="A56" s="220">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3"/>
      <c r="BP56" s="223"/>
      <c r="BQ56" s="220">
        <v>50</v>
      </c>
      <c r="BR56" s="221"/>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2">
      <c r="A57" s="220">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3"/>
      <c r="BP57" s="223"/>
      <c r="BQ57" s="220">
        <v>51</v>
      </c>
      <c r="BR57" s="221"/>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2">
      <c r="A58" s="220">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3"/>
      <c r="BP58" s="223"/>
      <c r="BQ58" s="220">
        <v>52</v>
      </c>
      <c r="BR58" s="221"/>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2">
      <c r="A59" s="220">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3"/>
      <c r="BP59" s="223"/>
      <c r="BQ59" s="220">
        <v>53</v>
      </c>
      <c r="BR59" s="221"/>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2">
      <c r="A60" s="220">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3"/>
      <c r="BP60" s="223"/>
      <c r="BQ60" s="220">
        <v>54</v>
      </c>
      <c r="BR60" s="221"/>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5">
      <c r="A61" s="220">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3"/>
      <c r="BP61" s="223"/>
      <c r="BQ61" s="220">
        <v>55</v>
      </c>
      <c r="BR61" s="221"/>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2">
      <c r="A62" s="220">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394</v>
      </c>
      <c r="BK62" s="1012"/>
      <c r="BL62" s="1012"/>
      <c r="BM62" s="1012"/>
      <c r="BN62" s="1013"/>
      <c r="BO62" s="223"/>
      <c r="BP62" s="223"/>
      <c r="BQ62" s="220">
        <v>56</v>
      </c>
      <c r="BR62" s="221"/>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5">
      <c r="A63" s="222" t="s">
        <v>378</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86</v>
      </c>
      <c r="AG63" s="946"/>
      <c r="AH63" s="946"/>
      <c r="AI63" s="946"/>
      <c r="AJ63" s="1006"/>
      <c r="AK63" s="1007"/>
      <c r="AL63" s="950"/>
      <c r="AM63" s="950"/>
      <c r="AN63" s="950"/>
      <c r="AO63" s="950"/>
      <c r="AP63" s="946">
        <f>AP30</f>
        <v>3673</v>
      </c>
      <c r="AQ63" s="946"/>
      <c r="AR63" s="946"/>
      <c r="AS63" s="946"/>
      <c r="AT63" s="946"/>
      <c r="AU63" s="946">
        <f>AU30</f>
        <v>3504</v>
      </c>
      <c r="AV63" s="946"/>
      <c r="AW63" s="946"/>
      <c r="AX63" s="946"/>
      <c r="AY63" s="946"/>
      <c r="AZ63" s="1001"/>
      <c r="BA63" s="1001"/>
      <c r="BB63" s="1001"/>
      <c r="BC63" s="1001"/>
      <c r="BD63" s="1001"/>
      <c r="BE63" s="947"/>
      <c r="BF63" s="947"/>
      <c r="BG63" s="947"/>
      <c r="BH63" s="947"/>
      <c r="BI63" s="948"/>
      <c r="BJ63" s="1002" t="s">
        <v>122</v>
      </c>
      <c r="BK63" s="940"/>
      <c r="BL63" s="940"/>
      <c r="BM63" s="940"/>
      <c r="BN63" s="1003"/>
      <c r="BO63" s="223"/>
      <c r="BP63" s="223"/>
      <c r="BQ63" s="220">
        <v>57</v>
      </c>
      <c r="BR63" s="221"/>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2">
      <c r="A66" s="979" t="s">
        <v>397</v>
      </c>
      <c r="B66" s="980"/>
      <c r="C66" s="980"/>
      <c r="D66" s="980"/>
      <c r="E66" s="980"/>
      <c r="F66" s="980"/>
      <c r="G66" s="980"/>
      <c r="H66" s="980"/>
      <c r="I66" s="980"/>
      <c r="J66" s="980"/>
      <c r="K66" s="980"/>
      <c r="L66" s="980"/>
      <c r="M66" s="980"/>
      <c r="N66" s="980"/>
      <c r="O66" s="980"/>
      <c r="P66" s="981"/>
      <c r="Q66" s="985" t="s">
        <v>382</v>
      </c>
      <c r="R66" s="986"/>
      <c r="S66" s="986"/>
      <c r="T66" s="986"/>
      <c r="U66" s="987"/>
      <c r="V66" s="985" t="s">
        <v>383</v>
      </c>
      <c r="W66" s="986"/>
      <c r="X66" s="986"/>
      <c r="Y66" s="986"/>
      <c r="Z66" s="987"/>
      <c r="AA66" s="985" t="s">
        <v>384</v>
      </c>
      <c r="AB66" s="986"/>
      <c r="AC66" s="986"/>
      <c r="AD66" s="986"/>
      <c r="AE66" s="987"/>
      <c r="AF66" s="991" t="s">
        <v>385</v>
      </c>
      <c r="AG66" s="992"/>
      <c r="AH66" s="992"/>
      <c r="AI66" s="992"/>
      <c r="AJ66" s="993"/>
      <c r="AK66" s="985" t="s">
        <v>386</v>
      </c>
      <c r="AL66" s="980"/>
      <c r="AM66" s="980"/>
      <c r="AN66" s="980"/>
      <c r="AO66" s="981"/>
      <c r="AP66" s="985" t="s">
        <v>387</v>
      </c>
      <c r="AQ66" s="986"/>
      <c r="AR66" s="986"/>
      <c r="AS66" s="986"/>
      <c r="AT66" s="987"/>
      <c r="AU66" s="985" t="s">
        <v>398</v>
      </c>
      <c r="AV66" s="986"/>
      <c r="AW66" s="986"/>
      <c r="AX66" s="986"/>
      <c r="AY66" s="987"/>
      <c r="AZ66" s="985" t="s">
        <v>365</v>
      </c>
      <c r="BA66" s="986"/>
      <c r="BB66" s="986"/>
      <c r="BC66" s="986"/>
      <c r="BD66" s="999"/>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1081" t="s">
        <v>547</v>
      </c>
      <c r="C68" s="1082"/>
      <c r="D68" s="1082"/>
      <c r="E68" s="1082"/>
      <c r="F68" s="1082"/>
      <c r="G68" s="1082"/>
      <c r="H68" s="1082"/>
      <c r="I68" s="1082"/>
      <c r="J68" s="1082"/>
      <c r="K68" s="1082"/>
      <c r="L68" s="1082"/>
      <c r="M68" s="1082"/>
      <c r="N68" s="1082"/>
      <c r="O68" s="1082"/>
      <c r="P68" s="1083"/>
      <c r="Q68" s="972">
        <v>3328</v>
      </c>
      <c r="R68" s="969"/>
      <c r="S68" s="969"/>
      <c r="T68" s="969"/>
      <c r="U68" s="969"/>
      <c r="V68" s="969">
        <v>3263</v>
      </c>
      <c r="W68" s="969"/>
      <c r="X68" s="969"/>
      <c r="Y68" s="969"/>
      <c r="Z68" s="969"/>
      <c r="AA68" s="969">
        <v>65</v>
      </c>
      <c r="AB68" s="969"/>
      <c r="AC68" s="969"/>
      <c r="AD68" s="969"/>
      <c r="AE68" s="969"/>
      <c r="AF68" s="969">
        <v>65</v>
      </c>
      <c r="AG68" s="969"/>
      <c r="AH68" s="969"/>
      <c r="AI68" s="969"/>
      <c r="AJ68" s="969"/>
      <c r="AK68" s="969">
        <v>64</v>
      </c>
      <c r="AL68" s="969"/>
      <c r="AM68" s="969"/>
      <c r="AN68" s="969"/>
      <c r="AO68" s="969"/>
      <c r="AP68" s="969">
        <v>2214</v>
      </c>
      <c r="AQ68" s="969"/>
      <c r="AR68" s="969"/>
      <c r="AS68" s="969"/>
      <c r="AT68" s="969"/>
      <c r="AU68" s="969">
        <v>183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548</v>
      </c>
      <c r="C69" s="962"/>
      <c r="D69" s="962"/>
      <c r="E69" s="962"/>
      <c r="F69" s="962"/>
      <c r="G69" s="962"/>
      <c r="H69" s="962"/>
      <c r="I69" s="962"/>
      <c r="J69" s="962"/>
      <c r="K69" s="962"/>
      <c r="L69" s="962"/>
      <c r="M69" s="962"/>
      <c r="N69" s="962"/>
      <c r="O69" s="962"/>
      <c r="P69" s="963"/>
      <c r="Q69" s="964">
        <v>18017</v>
      </c>
      <c r="R69" s="958"/>
      <c r="S69" s="958"/>
      <c r="T69" s="958"/>
      <c r="U69" s="958"/>
      <c r="V69" s="958">
        <v>17271</v>
      </c>
      <c r="W69" s="958"/>
      <c r="X69" s="958"/>
      <c r="Y69" s="958"/>
      <c r="Z69" s="958"/>
      <c r="AA69" s="958">
        <v>746</v>
      </c>
      <c r="AB69" s="958"/>
      <c r="AC69" s="958"/>
      <c r="AD69" s="958"/>
      <c r="AE69" s="958"/>
      <c r="AF69" s="958">
        <v>746</v>
      </c>
      <c r="AG69" s="958"/>
      <c r="AH69" s="958"/>
      <c r="AI69" s="958"/>
      <c r="AJ69" s="958"/>
      <c r="AK69" s="958">
        <v>2779</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549</v>
      </c>
      <c r="C70" s="962"/>
      <c r="D70" s="962"/>
      <c r="E70" s="962"/>
      <c r="F70" s="962"/>
      <c r="G70" s="962"/>
      <c r="H70" s="962"/>
      <c r="I70" s="962"/>
      <c r="J70" s="962"/>
      <c r="K70" s="962"/>
      <c r="L70" s="962"/>
      <c r="M70" s="962"/>
      <c r="N70" s="962"/>
      <c r="O70" s="962"/>
      <c r="P70" s="963"/>
      <c r="Q70" s="964">
        <v>1536</v>
      </c>
      <c r="R70" s="958"/>
      <c r="S70" s="958"/>
      <c r="T70" s="958"/>
      <c r="U70" s="958"/>
      <c r="V70" s="958">
        <v>1529</v>
      </c>
      <c r="W70" s="958"/>
      <c r="X70" s="958"/>
      <c r="Y70" s="958"/>
      <c r="Z70" s="958"/>
      <c r="AA70" s="958">
        <v>7</v>
      </c>
      <c r="AB70" s="958"/>
      <c r="AC70" s="958"/>
      <c r="AD70" s="958"/>
      <c r="AE70" s="958"/>
      <c r="AF70" s="958">
        <v>3824</v>
      </c>
      <c r="AG70" s="958"/>
      <c r="AH70" s="958"/>
      <c r="AI70" s="958"/>
      <c r="AJ70" s="958"/>
      <c r="AK70" s="958">
        <v>1</v>
      </c>
      <c r="AL70" s="958"/>
      <c r="AM70" s="958"/>
      <c r="AN70" s="958"/>
      <c r="AO70" s="958"/>
      <c r="AP70" s="958">
        <v>1913</v>
      </c>
      <c r="AQ70" s="958"/>
      <c r="AR70" s="958"/>
      <c r="AS70" s="958"/>
      <c r="AT70" s="958"/>
      <c r="AU70" s="958" t="s">
        <v>546</v>
      </c>
      <c r="AV70" s="958"/>
      <c r="AW70" s="958"/>
      <c r="AX70" s="958"/>
      <c r="AY70" s="958"/>
      <c r="AZ70" s="959" t="s">
        <v>558</v>
      </c>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550</v>
      </c>
      <c r="C71" s="962"/>
      <c r="D71" s="962"/>
      <c r="E71" s="962"/>
      <c r="F71" s="962"/>
      <c r="G71" s="962"/>
      <c r="H71" s="962"/>
      <c r="I71" s="962"/>
      <c r="J71" s="962"/>
      <c r="K71" s="962"/>
      <c r="L71" s="962"/>
      <c r="M71" s="962"/>
      <c r="N71" s="962"/>
      <c r="O71" s="962"/>
      <c r="P71" s="963"/>
      <c r="Q71" s="964">
        <v>3607</v>
      </c>
      <c r="R71" s="958"/>
      <c r="S71" s="958"/>
      <c r="T71" s="958"/>
      <c r="U71" s="958"/>
      <c r="V71" s="958">
        <v>3630</v>
      </c>
      <c r="W71" s="958"/>
      <c r="X71" s="958"/>
      <c r="Y71" s="958"/>
      <c r="Z71" s="958"/>
      <c r="AA71" s="958">
        <v>-23</v>
      </c>
      <c r="AB71" s="958"/>
      <c r="AC71" s="958"/>
      <c r="AD71" s="958"/>
      <c r="AE71" s="958"/>
      <c r="AF71" s="958">
        <v>3530</v>
      </c>
      <c r="AG71" s="958"/>
      <c r="AH71" s="958"/>
      <c r="AI71" s="958"/>
      <c r="AJ71" s="958"/>
      <c r="AK71" s="958">
        <v>326</v>
      </c>
      <c r="AL71" s="958"/>
      <c r="AM71" s="958"/>
      <c r="AN71" s="958"/>
      <c r="AO71" s="958"/>
      <c r="AP71" s="958">
        <v>4484</v>
      </c>
      <c r="AQ71" s="958"/>
      <c r="AR71" s="958"/>
      <c r="AS71" s="958"/>
      <c r="AT71" s="958"/>
      <c r="AU71" s="958">
        <v>334</v>
      </c>
      <c r="AV71" s="958"/>
      <c r="AW71" s="958"/>
      <c r="AX71" s="958"/>
      <c r="AY71" s="958"/>
      <c r="AZ71" s="959" t="s">
        <v>558</v>
      </c>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551</v>
      </c>
      <c r="C72" s="962"/>
      <c r="D72" s="962"/>
      <c r="E72" s="962"/>
      <c r="F72" s="962"/>
      <c r="G72" s="962"/>
      <c r="H72" s="962"/>
      <c r="I72" s="962"/>
      <c r="J72" s="962"/>
      <c r="K72" s="962"/>
      <c r="L72" s="962"/>
      <c r="M72" s="962"/>
      <c r="N72" s="962"/>
      <c r="O72" s="962"/>
      <c r="P72" s="963"/>
      <c r="Q72" s="964">
        <v>186</v>
      </c>
      <c r="R72" s="958"/>
      <c r="S72" s="958"/>
      <c r="T72" s="958"/>
      <c r="U72" s="958"/>
      <c r="V72" s="958">
        <v>158</v>
      </c>
      <c r="W72" s="958"/>
      <c r="X72" s="958"/>
      <c r="Y72" s="958"/>
      <c r="Z72" s="958"/>
      <c r="AA72" s="958">
        <v>28</v>
      </c>
      <c r="AB72" s="958"/>
      <c r="AC72" s="958"/>
      <c r="AD72" s="958"/>
      <c r="AE72" s="958"/>
      <c r="AF72" s="958">
        <v>1059</v>
      </c>
      <c r="AG72" s="958"/>
      <c r="AH72" s="958"/>
      <c r="AI72" s="958"/>
      <c r="AJ72" s="958"/>
      <c r="AK72" s="958">
        <v>53</v>
      </c>
      <c r="AL72" s="958"/>
      <c r="AM72" s="958"/>
      <c r="AN72" s="958"/>
      <c r="AO72" s="958"/>
      <c r="AP72" s="958" t="s">
        <v>546</v>
      </c>
      <c r="AQ72" s="958"/>
      <c r="AR72" s="958"/>
      <c r="AS72" s="958"/>
      <c r="AT72" s="958"/>
      <c r="AU72" s="958" t="s">
        <v>546</v>
      </c>
      <c r="AV72" s="958"/>
      <c r="AW72" s="958"/>
      <c r="AX72" s="958"/>
      <c r="AY72" s="958"/>
      <c r="AZ72" s="959" t="s">
        <v>558</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552</v>
      </c>
      <c r="C73" s="962"/>
      <c r="D73" s="962"/>
      <c r="E73" s="962"/>
      <c r="F73" s="962"/>
      <c r="G73" s="962"/>
      <c r="H73" s="962"/>
      <c r="I73" s="962"/>
      <c r="J73" s="962"/>
      <c r="K73" s="962"/>
      <c r="L73" s="962"/>
      <c r="M73" s="962"/>
      <c r="N73" s="962"/>
      <c r="O73" s="962"/>
      <c r="P73" s="963"/>
      <c r="Q73" s="964">
        <v>192</v>
      </c>
      <c r="R73" s="958"/>
      <c r="S73" s="958"/>
      <c r="T73" s="958"/>
      <c r="U73" s="958"/>
      <c r="V73" s="958">
        <v>167</v>
      </c>
      <c r="W73" s="958"/>
      <c r="X73" s="958"/>
      <c r="Y73" s="958"/>
      <c r="Z73" s="958"/>
      <c r="AA73" s="958">
        <v>24</v>
      </c>
      <c r="AB73" s="958"/>
      <c r="AC73" s="958"/>
      <c r="AD73" s="958"/>
      <c r="AE73" s="958"/>
      <c r="AF73" s="958">
        <v>24</v>
      </c>
      <c r="AG73" s="958"/>
      <c r="AH73" s="958"/>
      <c r="AI73" s="958"/>
      <c r="AJ73" s="958"/>
      <c r="AK73" s="958">
        <v>0</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553</v>
      </c>
      <c r="C74" s="962"/>
      <c r="D74" s="962"/>
      <c r="E74" s="962"/>
      <c r="F74" s="962"/>
      <c r="G74" s="962"/>
      <c r="H74" s="962"/>
      <c r="I74" s="962"/>
      <c r="J74" s="962"/>
      <c r="K74" s="962"/>
      <c r="L74" s="962"/>
      <c r="M74" s="962"/>
      <c r="N74" s="962"/>
      <c r="O74" s="962"/>
      <c r="P74" s="963"/>
      <c r="Q74" s="964">
        <v>127</v>
      </c>
      <c r="R74" s="958"/>
      <c r="S74" s="958"/>
      <c r="T74" s="958"/>
      <c r="U74" s="958"/>
      <c r="V74" s="958">
        <v>122</v>
      </c>
      <c r="W74" s="958"/>
      <c r="X74" s="958"/>
      <c r="Y74" s="958"/>
      <c r="Z74" s="958"/>
      <c r="AA74" s="958">
        <v>5</v>
      </c>
      <c r="AB74" s="958"/>
      <c r="AC74" s="958"/>
      <c r="AD74" s="958"/>
      <c r="AE74" s="958"/>
      <c r="AF74" s="958">
        <v>5</v>
      </c>
      <c r="AG74" s="958"/>
      <c r="AH74" s="958"/>
      <c r="AI74" s="958"/>
      <c r="AJ74" s="958"/>
      <c r="AK74" s="958">
        <v>40</v>
      </c>
      <c r="AL74" s="958"/>
      <c r="AM74" s="958"/>
      <c r="AN74" s="958"/>
      <c r="AO74" s="958"/>
      <c r="AP74" s="958" t="s">
        <v>546</v>
      </c>
      <c r="AQ74" s="958"/>
      <c r="AR74" s="958"/>
      <c r="AS74" s="958"/>
      <c r="AT74" s="958"/>
      <c r="AU74" s="958" t="s">
        <v>546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554</v>
      </c>
      <c r="C75" s="962"/>
      <c r="D75" s="962"/>
      <c r="E75" s="962"/>
      <c r="F75" s="962"/>
      <c r="G75" s="962"/>
      <c r="H75" s="962"/>
      <c r="I75" s="962"/>
      <c r="J75" s="962"/>
      <c r="K75" s="962"/>
      <c r="L75" s="962"/>
      <c r="M75" s="962"/>
      <c r="N75" s="962"/>
      <c r="O75" s="962"/>
      <c r="P75" s="963"/>
      <c r="Q75" s="965">
        <v>140745</v>
      </c>
      <c r="R75" s="966"/>
      <c r="S75" s="966"/>
      <c r="T75" s="966"/>
      <c r="U75" s="967"/>
      <c r="V75" s="968">
        <v>139623</v>
      </c>
      <c r="W75" s="966"/>
      <c r="X75" s="966"/>
      <c r="Y75" s="966"/>
      <c r="Z75" s="967"/>
      <c r="AA75" s="968">
        <v>1121</v>
      </c>
      <c r="AB75" s="966"/>
      <c r="AC75" s="966"/>
      <c r="AD75" s="966"/>
      <c r="AE75" s="967"/>
      <c r="AF75" s="968">
        <v>1121</v>
      </c>
      <c r="AG75" s="966"/>
      <c r="AH75" s="966"/>
      <c r="AI75" s="966"/>
      <c r="AJ75" s="967"/>
      <c r="AK75" s="968">
        <v>773</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555</v>
      </c>
      <c r="C76" s="962"/>
      <c r="D76" s="962"/>
      <c r="E76" s="962"/>
      <c r="F76" s="962"/>
      <c r="G76" s="962"/>
      <c r="H76" s="962"/>
      <c r="I76" s="962"/>
      <c r="J76" s="962"/>
      <c r="K76" s="962"/>
      <c r="L76" s="962"/>
      <c r="M76" s="962"/>
      <c r="N76" s="962"/>
      <c r="O76" s="962"/>
      <c r="P76" s="963"/>
      <c r="Q76" s="965">
        <v>2756</v>
      </c>
      <c r="R76" s="966"/>
      <c r="S76" s="966"/>
      <c r="T76" s="966"/>
      <c r="U76" s="967"/>
      <c r="V76" s="968">
        <v>2686</v>
      </c>
      <c r="W76" s="966"/>
      <c r="X76" s="966"/>
      <c r="Y76" s="966"/>
      <c r="Z76" s="967"/>
      <c r="AA76" s="968">
        <v>70</v>
      </c>
      <c r="AB76" s="966"/>
      <c r="AC76" s="966"/>
      <c r="AD76" s="966"/>
      <c r="AE76" s="967"/>
      <c r="AF76" s="968">
        <v>70</v>
      </c>
      <c r="AG76" s="966"/>
      <c r="AH76" s="966"/>
      <c r="AI76" s="966"/>
      <c r="AJ76" s="967"/>
      <c r="AK76" s="968">
        <v>9</v>
      </c>
      <c r="AL76" s="966"/>
      <c r="AM76" s="966"/>
      <c r="AN76" s="966"/>
      <c r="AO76" s="967"/>
      <c r="AP76" s="968">
        <v>4386</v>
      </c>
      <c r="AQ76" s="966"/>
      <c r="AR76" s="966"/>
      <c r="AS76" s="966"/>
      <c r="AT76" s="967"/>
      <c r="AU76" s="968">
        <v>221</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556</v>
      </c>
      <c r="C77" s="962"/>
      <c r="D77" s="962"/>
      <c r="E77" s="962"/>
      <c r="F77" s="962"/>
      <c r="G77" s="962"/>
      <c r="H77" s="962"/>
      <c r="I77" s="962"/>
      <c r="J77" s="962"/>
      <c r="K77" s="962"/>
      <c r="L77" s="962"/>
      <c r="M77" s="962"/>
      <c r="N77" s="962"/>
      <c r="O77" s="962"/>
      <c r="P77" s="963"/>
      <c r="Q77" s="965">
        <v>2877</v>
      </c>
      <c r="R77" s="966"/>
      <c r="S77" s="966"/>
      <c r="T77" s="966"/>
      <c r="U77" s="967"/>
      <c r="V77" s="968">
        <v>2785</v>
      </c>
      <c r="W77" s="966"/>
      <c r="X77" s="966"/>
      <c r="Y77" s="966"/>
      <c r="Z77" s="967"/>
      <c r="AA77" s="968">
        <v>92</v>
      </c>
      <c r="AB77" s="966"/>
      <c r="AC77" s="966"/>
      <c r="AD77" s="966"/>
      <c r="AE77" s="967"/>
      <c r="AF77" s="968">
        <v>92</v>
      </c>
      <c r="AG77" s="966"/>
      <c r="AH77" s="966"/>
      <c r="AI77" s="966"/>
      <c r="AJ77" s="967"/>
      <c r="AK77" s="968">
        <v>10</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557</v>
      </c>
      <c r="C78" s="962"/>
      <c r="D78" s="962"/>
      <c r="E78" s="962"/>
      <c r="F78" s="962"/>
      <c r="G78" s="962"/>
      <c r="H78" s="962"/>
      <c r="I78" s="962"/>
      <c r="J78" s="962"/>
      <c r="K78" s="962"/>
      <c r="L78" s="962"/>
      <c r="M78" s="962"/>
      <c r="N78" s="962"/>
      <c r="O78" s="962"/>
      <c r="P78" s="963"/>
      <c r="Q78" s="964">
        <v>21</v>
      </c>
      <c r="R78" s="958"/>
      <c r="S78" s="958"/>
      <c r="T78" s="958"/>
      <c r="U78" s="958"/>
      <c r="V78" s="958">
        <v>20</v>
      </c>
      <c r="W78" s="958"/>
      <c r="X78" s="958"/>
      <c r="Y78" s="958"/>
      <c r="Z78" s="958"/>
      <c r="AA78" s="958">
        <v>0</v>
      </c>
      <c r="AB78" s="958"/>
      <c r="AC78" s="958"/>
      <c r="AD78" s="958"/>
      <c r="AE78" s="958"/>
      <c r="AF78" s="958">
        <v>0</v>
      </c>
      <c r="AG78" s="958"/>
      <c r="AH78" s="958"/>
      <c r="AI78" s="958"/>
      <c r="AJ78" s="958"/>
      <c r="AK78" s="958">
        <v>0</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SUM(AF68:AJ78)</f>
        <v>10536</v>
      </c>
      <c r="AG88" s="946"/>
      <c r="AH88" s="946"/>
      <c r="AI88" s="946"/>
      <c r="AJ88" s="946"/>
      <c r="AK88" s="950"/>
      <c r="AL88" s="950"/>
      <c r="AM88" s="950"/>
      <c r="AN88" s="950"/>
      <c r="AO88" s="950"/>
      <c r="AP88" s="946">
        <f>AP68+AP70+AP71+AP76</f>
        <v>12997</v>
      </c>
      <c r="AQ88" s="946"/>
      <c r="AR88" s="946"/>
      <c r="AS88" s="946"/>
      <c r="AT88" s="946"/>
      <c r="AU88" s="946">
        <v>738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CR7</f>
        <v>10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418718</v>
      </c>
      <c r="AB110" s="876"/>
      <c r="AC110" s="876"/>
      <c r="AD110" s="876"/>
      <c r="AE110" s="877"/>
      <c r="AF110" s="878">
        <v>479357</v>
      </c>
      <c r="AG110" s="876"/>
      <c r="AH110" s="876"/>
      <c r="AI110" s="876"/>
      <c r="AJ110" s="877"/>
      <c r="AK110" s="878">
        <v>509300</v>
      </c>
      <c r="AL110" s="876"/>
      <c r="AM110" s="876"/>
      <c r="AN110" s="876"/>
      <c r="AO110" s="877"/>
      <c r="AP110" s="879">
        <v>17.399999999999999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5060561</v>
      </c>
      <c r="BR110" s="829"/>
      <c r="BS110" s="829"/>
      <c r="BT110" s="829"/>
      <c r="BU110" s="829"/>
      <c r="BV110" s="829">
        <v>4737046</v>
      </c>
      <c r="BW110" s="829"/>
      <c r="BX110" s="829"/>
      <c r="BY110" s="829"/>
      <c r="BZ110" s="829"/>
      <c r="CA110" s="829">
        <v>4486608</v>
      </c>
      <c r="CB110" s="829"/>
      <c r="CC110" s="829"/>
      <c r="CD110" s="829"/>
      <c r="CE110" s="829"/>
      <c r="CF110" s="853">
        <v>153.1</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7298</v>
      </c>
      <c r="BR111" s="804"/>
      <c r="BS111" s="804"/>
      <c r="BT111" s="804"/>
      <c r="BU111" s="804"/>
      <c r="BV111" s="804">
        <v>7298</v>
      </c>
      <c r="BW111" s="804"/>
      <c r="BX111" s="804"/>
      <c r="BY111" s="804"/>
      <c r="BZ111" s="804"/>
      <c r="CA111" s="804">
        <v>7298</v>
      </c>
      <c r="CB111" s="804"/>
      <c r="CC111" s="804"/>
      <c r="CD111" s="804"/>
      <c r="CE111" s="804"/>
      <c r="CF111" s="862">
        <v>0.2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4211639</v>
      </c>
      <c r="BR112" s="804"/>
      <c r="BS112" s="804"/>
      <c r="BT112" s="804"/>
      <c r="BU112" s="804"/>
      <c r="BV112" s="804">
        <v>3939570</v>
      </c>
      <c r="BW112" s="804"/>
      <c r="BX112" s="804"/>
      <c r="BY112" s="804"/>
      <c r="BZ112" s="804"/>
      <c r="CA112" s="804">
        <v>3504251</v>
      </c>
      <c r="CB112" s="804"/>
      <c r="CC112" s="804"/>
      <c r="CD112" s="804"/>
      <c r="CE112" s="804"/>
      <c r="CF112" s="862">
        <v>119.6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401270</v>
      </c>
      <c r="AB113" s="906"/>
      <c r="AC113" s="906"/>
      <c r="AD113" s="906"/>
      <c r="AE113" s="907"/>
      <c r="AF113" s="908">
        <v>409599</v>
      </c>
      <c r="AG113" s="906"/>
      <c r="AH113" s="906"/>
      <c r="AI113" s="906"/>
      <c r="AJ113" s="907"/>
      <c r="AK113" s="908">
        <v>366173</v>
      </c>
      <c r="AL113" s="906"/>
      <c r="AM113" s="906"/>
      <c r="AN113" s="906"/>
      <c r="AO113" s="907"/>
      <c r="AP113" s="909">
        <v>12.5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504498</v>
      </c>
      <c r="BR113" s="804"/>
      <c r="BS113" s="804"/>
      <c r="BT113" s="804"/>
      <c r="BU113" s="804"/>
      <c r="BV113" s="804">
        <v>455791</v>
      </c>
      <c r="BW113" s="804"/>
      <c r="BX113" s="804"/>
      <c r="BY113" s="804"/>
      <c r="BZ113" s="804"/>
      <c r="CA113" s="804">
        <v>738489</v>
      </c>
      <c r="CB113" s="804"/>
      <c r="CC113" s="804"/>
      <c r="CD113" s="804"/>
      <c r="CE113" s="804"/>
      <c r="CF113" s="862">
        <v>25.2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53527</v>
      </c>
      <c r="AB114" s="767"/>
      <c r="AC114" s="767"/>
      <c r="AD114" s="767"/>
      <c r="AE114" s="768"/>
      <c r="AF114" s="769">
        <v>54078</v>
      </c>
      <c r="AG114" s="767"/>
      <c r="AH114" s="767"/>
      <c r="AI114" s="767"/>
      <c r="AJ114" s="768"/>
      <c r="AK114" s="769">
        <v>55027</v>
      </c>
      <c r="AL114" s="767"/>
      <c r="AM114" s="767"/>
      <c r="AN114" s="767"/>
      <c r="AO114" s="768"/>
      <c r="AP114" s="811">
        <v>1.9</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687868</v>
      </c>
      <c r="BR114" s="804"/>
      <c r="BS114" s="804"/>
      <c r="BT114" s="804"/>
      <c r="BU114" s="804"/>
      <c r="BV114" s="804">
        <v>625103</v>
      </c>
      <c r="BW114" s="804"/>
      <c r="BX114" s="804"/>
      <c r="BY114" s="804"/>
      <c r="BZ114" s="804"/>
      <c r="CA114" s="804">
        <v>571610</v>
      </c>
      <c r="CB114" s="804"/>
      <c r="CC114" s="804"/>
      <c r="CD114" s="804"/>
      <c r="CE114" s="804"/>
      <c r="CF114" s="862">
        <v>19.5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33</v>
      </c>
      <c r="AB115" s="906"/>
      <c r="AC115" s="906"/>
      <c r="AD115" s="906"/>
      <c r="AE115" s="907"/>
      <c r="AF115" s="908">
        <v>18</v>
      </c>
      <c r="AG115" s="906"/>
      <c r="AH115" s="906"/>
      <c r="AI115" s="906"/>
      <c r="AJ115" s="907"/>
      <c r="AK115" s="908">
        <v>18</v>
      </c>
      <c r="AL115" s="906"/>
      <c r="AM115" s="906"/>
      <c r="AN115" s="906"/>
      <c r="AO115" s="907"/>
      <c r="AP115" s="909">
        <v>0</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7298</v>
      </c>
      <c r="DH115" s="767"/>
      <c r="DI115" s="767"/>
      <c r="DJ115" s="767"/>
      <c r="DK115" s="768"/>
      <c r="DL115" s="769">
        <v>7298</v>
      </c>
      <c r="DM115" s="767"/>
      <c r="DN115" s="767"/>
      <c r="DO115" s="767"/>
      <c r="DP115" s="768"/>
      <c r="DQ115" s="769">
        <v>7298</v>
      </c>
      <c r="DR115" s="767"/>
      <c r="DS115" s="767"/>
      <c r="DT115" s="767"/>
      <c r="DU115" s="768"/>
      <c r="DV115" s="811">
        <v>0.2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85</v>
      </c>
      <c r="AB116" s="767"/>
      <c r="AC116" s="767"/>
      <c r="AD116" s="767"/>
      <c r="AE116" s="768"/>
      <c r="AF116" s="769">
        <v>120</v>
      </c>
      <c r="AG116" s="767"/>
      <c r="AH116" s="767"/>
      <c r="AI116" s="767"/>
      <c r="AJ116" s="768"/>
      <c r="AK116" s="769">
        <v>471</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873633</v>
      </c>
      <c r="AB117" s="890"/>
      <c r="AC117" s="890"/>
      <c r="AD117" s="890"/>
      <c r="AE117" s="891"/>
      <c r="AF117" s="892">
        <v>943172</v>
      </c>
      <c r="AG117" s="890"/>
      <c r="AH117" s="890"/>
      <c r="AI117" s="890"/>
      <c r="AJ117" s="891"/>
      <c r="AK117" s="892">
        <v>930989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440</v>
      </c>
      <c r="BP119" s="865"/>
      <c r="BQ119" s="866">
        <v>10471864</v>
      </c>
      <c r="BR119" s="832"/>
      <c r="BS119" s="832"/>
      <c r="BT119" s="832"/>
      <c r="BU119" s="832"/>
      <c r="BV119" s="832">
        <v>9764808</v>
      </c>
      <c r="BW119" s="832"/>
      <c r="BX119" s="832"/>
      <c r="BY119" s="832"/>
      <c r="BZ119" s="832"/>
      <c r="CA119" s="832">
        <v>9308256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13756386</v>
      </c>
      <c r="BR120" s="829"/>
      <c r="BS120" s="829"/>
      <c r="BT120" s="829"/>
      <c r="BU120" s="829"/>
      <c r="BV120" s="829">
        <v>14270938</v>
      </c>
      <c r="BW120" s="829"/>
      <c r="BX120" s="829"/>
      <c r="BY120" s="829"/>
      <c r="BZ120" s="829"/>
      <c r="CA120" s="829">
        <v>14815344</v>
      </c>
      <c r="CB120" s="829"/>
      <c r="CC120" s="829"/>
      <c r="CD120" s="829"/>
      <c r="CE120" s="829"/>
      <c r="CF120" s="853">
        <v>505.7</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3504251</v>
      </c>
      <c r="DR120" s="829"/>
      <c r="DS120" s="829"/>
      <c r="DT120" s="829"/>
      <c r="DU120" s="829"/>
      <c r="DV120" s="830">
        <v>119.6</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38051</v>
      </c>
      <c r="BR121" s="804"/>
      <c r="BS121" s="804"/>
      <c r="BT121" s="804"/>
      <c r="BU121" s="804"/>
      <c r="BV121" s="804">
        <v>16858</v>
      </c>
      <c r="BW121" s="804"/>
      <c r="BX121" s="804"/>
      <c r="BY121" s="804"/>
      <c r="BZ121" s="804"/>
      <c r="CA121" s="804">
        <v>8089</v>
      </c>
      <c r="CB121" s="804"/>
      <c r="CC121" s="804"/>
      <c r="CD121" s="804"/>
      <c r="CE121" s="804"/>
      <c r="CF121" s="862">
        <v>0.3</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5706295</v>
      </c>
      <c r="BR122" s="832"/>
      <c r="BS122" s="832"/>
      <c r="BT122" s="832"/>
      <c r="BU122" s="832"/>
      <c r="BV122" s="832">
        <v>5326619</v>
      </c>
      <c r="BW122" s="832"/>
      <c r="BX122" s="832"/>
      <c r="BY122" s="832"/>
      <c r="BZ122" s="832"/>
      <c r="CA122" s="832">
        <v>4940482</v>
      </c>
      <c r="CB122" s="832"/>
      <c r="CC122" s="832"/>
      <c r="CD122" s="832"/>
      <c r="CE122" s="832"/>
      <c r="CF122" s="833">
        <v>168.6</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448</v>
      </c>
      <c r="BP123" s="865"/>
      <c r="BQ123" s="819">
        <v>19500732</v>
      </c>
      <c r="BR123" s="820"/>
      <c r="BS123" s="820"/>
      <c r="BT123" s="820"/>
      <c r="BU123" s="820"/>
      <c r="BV123" s="820">
        <v>19614415</v>
      </c>
      <c r="BW123" s="820"/>
      <c r="BX123" s="820"/>
      <c r="BY123" s="820"/>
      <c r="BZ123" s="820"/>
      <c r="CA123" s="820">
        <v>19763915</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4214831</v>
      </c>
      <c r="DH124" s="751"/>
      <c r="DI124" s="751"/>
      <c r="DJ124" s="751"/>
      <c r="DK124" s="752"/>
      <c r="DL124" s="753">
        <v>3939570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33</v>
      </c>
      <c r="AB127" s="767"/>
      <c r="AC127" s="767"/>
      <c r="AD127" s="767"/>
      <c r="AE127" s="768"/>
      <c r="AF127" s="769">
        <v>18</v>
      </c>
      <c r="AG127" s="767"/>
      <c r="AH127" s="767"/>
      <c r="AI127" s="767"/>
      <c r="AJ127" s="768"/>
      <c r="AK127" s="769">
        <v>18</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20489</v>
      </c>
      <c r="AB128" s="788"/>
      <c r="AC128" s="788"/>
      <c r="AD128" s="788"/>
      <c r="AE128" s="789"/>
      <c r="AF128" s="790">
        <v>20288</v>
      </c>
      <c r="AG128" s="788"/>
      <c r="AH128" s="788"/>
      <c r="AI128" s="788"/>
      <c r="AJ128" s="789"/>
      <c r="AK128" s="790">
        <v>20087</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3245923</v>
      </c>
      <c r="AB129" s="767"/>
      <c r="AC129" s="767"/>
      <c r="AD129" s="767"/>
      <c r="AE129" s="768"/>
      <c r="AF129" s="769">
        <v>3338016</v>
      </c>
      <c r="AG129" s="767"/>
      <c r="AH129" s="767"/>
      <c r="AI129" s="767"/>
      <c r="AJ129" s="768"/>
      <c r="AK129" s="769">
        <v>3506874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527827</v>
      </c>
      <c r="AB130" s="767"/>
      <c r="AC130" s="767"/>
      <c r="AD130" s="767"/>
      <c r="AE130" s="768"/>
      <c r="AF130" s="769">
        <v>557562</v>
      </c>
      <c r="AG130" s="767"/>
      <c r="AH130" s="767"/>
      <c r="AI130" s="767"/>
      <c r="AJ130" s="768"/>
      <c r="AK130" s="769">
        <v>577050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2718096</v>
      </c>
      <c r="AB131" s="751"/>
      <c r="AC131" s="751"/>
      <c r="AD131" s="751"/>
      <c r="AE131" s="752"/>
      <c r="AF131" s="753">
        <v>2780454</v>
      </c>
      <c r="AG131" s="751"/>
      <c r="AH131" s="751"/>
      <c r="AI131" s="751"/>
      <c r="AJ131" s="752"/>
      <c r="AK131" s="753">
        <v>2929824</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11.96856182</v>
      </c>
      <c r="AB132" s="732"/>
      <c r="AC132" s="732"/>
      <c r="AD132" s="732"/>
      <c r="AE132" s="733"/>
      <c r="AF132" s="734">
        <v>13.13893343</v>
      </c>
      <c r="AG132" s="732"/>
      <c r="AH132" s="732"/>
      <c r="AI132" s="732"/>
      <c r="AJ132" s="733"/>
      <c r="AK132" s="734">
        <v>11.39495069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11.9</v>
      </c>
      <c r="AB133" s="711"/>
      <c r="AC133" s="711"/>
      <c r="AD133" s="711"/>
      <c r="AE133" s="712"/>
      <c r="AF133" s="710">
        <v>12.1</v>
      </c>
      <c r="AG133" s="711"/>
      <c r="AH133" s="711"/>
      <c r="AI133" s="711"/>
      <c r="AJ133" s="712"/>
      <c r="AK133" s="710">
        <v>12.1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Xze077LtW1uhtwQEra0juYVSOtGSJHoyn+3D9pB8t3v8XhgHR85YqRUhuE+dCpc9fafSeO+0Zh/UkPgtqwW6w==" saltValue="nw+5/yMc+oh3e0zpEP+JHw==" spinCount="100000" sheet="1" objects="1" scenarios="1" formatRows="0"/>
  <mergeCells count="2035">
    <mergeCell ref="B69:P69"/>
    <mergeCell ref="B71:P71"/>
    <mergeCell ref="B72:P72"/>
    <mergeCell ref="B74:P74"/>
    <mergeCell ref="B73:P73"/>
    <mergeCell ref="B75:P75"/>
    <mergeCell ref="B76:P76"/>
    <mergeCell ref="B78:P78"/>
    <mergeCell ref="B77:P77"/>
    <mergeCell ref="AZ71:BD71"/>
    <mergeCell ref="AZ70:BD70"/>
    <mergeCell ref="AZ72:BD72"/>
    <mergeCell ref="AK5:AO6"/>
    <mergeCell ref="AP5:AT6"/>
    <mergeCell ref="AU5:AY6"/>
    <mergeCell ref="BQ5:CG6"/>
    <mergeCell ref="CH5:CL6"/>
    <mergeCell ref="AA7:AE7"/>
    <mergeCell ref="AF7:AJ7"/>
    <mergeCell ref="AK7:AO7"/>
    <mergeCell ref="AP7:AT7"/>
    <mergeCell ref="AU7:AY7"/>
    <mergeCell ref="BS7:CG7"/>
    <mergeCell ref="B9:P9"/>
    <mergeCell ref="Q9:U9"/>
    <mergeCell ref="V9:Z9"/>
    <mergeCell ref="AA9:AE9"/>
    <mergeCell ref="AF9:AJ9"/>
    <mergeCell ref="AK12:AO12"/>
    <mergeCell ref="AP12:AT12"/>
    <mergeCell ref="AU12:AY12"/>
    <mergeCell ref="BS12:CG12"/>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AU8:AY8"/>
    <mergeCell ref="BS8:CG8"/>
    <mergeCell ref="CH8:CL8"/>
    <mergeCell ref="CM8:CQ8"/>
    <mergeCell ref="CR8:CV8"/>
    <mergeCell ref="CW8:DA8"/>
    <mergeCell ref="CM5:CQ6"/>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CR70:CV70"/>
    <mergeCell ref="CW70:DA70"/>
    <mergeCell ref="DB70:DF70"/>
    <mergeCell ref="DG70:DK70"/>
    <mergeCell ref="DL70:DP70"/>
    <mergeCell ref="DQ70:DU70"/>
    <mergeCell ref="AP70:AT70"/>
    <mergeCell ref="AU70:AY70"/>
    <mergeCell ref="BS70:CG70"/>
    <mergeCell ref="CH70:CL70"/>
    <mergeCell ref="CM70:CQ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 zoomScale="50" zoomScaleNormal="85" zoomScaleSheetLayoutView="5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CvPsPcFvj+PoHRn9kcvVlZx2CnaJgjB3lIDdIHY4yJwmA7yeBBZKNTevabeGha+630RQBXKWtHQgKESGTf3zg==" saltValue="JQQ7JUmw4wjFvol90/gy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1SZw9s1IiULzwSdY+VjYfLJH2LVDBgJebOSyTjr8NMa0l7KuO+8+0TMq3xyZ8HprDFeARRTb8ez6KUkaD82+Q==" saltValue="Cbj8S6hjvFi2WdXDxR1uS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6" t="s">
        <v>477</v>
      </c>
      <c r="AP7" s="253"/>
      <c r="AQ7" s="254" t="s">
        <v>478</v>
      </c>
      <c r="AR7" s="255"/>
    </row>
    <row r="8" spans="1:46" ht="13.2" x14ac:dyDescent="0.2">
      <c r="A8" s="247"/>
      <c r="AK8" s="256"/>
      <c r="AL8" s="257"/>
      <c r="AM8" s="257"/>
      <c r="AN8" s="258"/>
      <c r="AO8" s="1107"/>
      <c r="AP8" s="259" t="s">
        <v>479</v>
      </c>
      <c r="AQ8" s="260" t="s">
        <v>480</v>
      </c>
      <c r="AR8" s="261" t="s">
        <v>481</v>
      </c>
    </row>
    <row r="9" spans="1:46" ht="13.2" x14ac:dyDescent="0.2">
      <c r="A9" s="247"/>
      <c r="AK9" s="1118" t="s">
        <v>482</v>
      </c>
      <c r="AL9" s="1119"/>
      <c r="AM9" s="1119"/>
      <c r="AN9" s="1120"/>
      <c r="AO9" s="262">
        <v>946995</v>
      </c>
      <c r="AP9" s="262">
        <v>98471</v>
      </c>
      <c r="AQ9" s="263">
        <v>156369</v>
      </c>
      <c r="AR9" s="264">
        <v>-37</v>
      </c>
    </row>
    <row r="10" spans="1:46" ht="13.5" customHeight="1" x14ac:dyDescent="0.2">
      <c r="A10" s="247"/>
      <c r="AK10" s="1118" t="s">
        <v>483</v>
      </c>
      <c r="AL10" s="1119"/>
      <c r="AM10" s="1119"/>
      <c r="AN10" s="1120"/>
      <c r="AO10" s="265">
        <v>137004</v>
      </c>
      <c r="AP10" s="265">
        <v>14246</v>
      </c>
      <c r="AQ10" s="266">
        <v>21449</v>
      </c>
      <c r="AR10" s="267">
        <v>-33.6</v>
      </c>
    </row>
    <row r="11" spans="1:46" ht="13.5" customHeight="1" x14ac:dyDescent="0.2">
      <c r="A11" s="247"/>
      <c r="AK11" s="1118" t="s">
        <v>484</v>
      </c>
      <c r="AL11" s="1119"/>
      <c r="AM11" s="1119"/>
      <c r="AN11" s="1120"/>
      <c r="AO11" s="265" t="s">
        <v>485</v>
      </c>
      <c r="AP11" s="265" t="s">
        <v>485</v>
      </c>
      <c r="AQ11" s="266">
        <v>1663</v>
      </c>
      <c r="AR11" s="267" t="s">
        <v>485</v>
      </c>
    </row>
    <row r="12" spans="1:46" ht="13.5" customHeight="1" x14ac:dyDescent="0.2">
      <c r="A12" s="247"/>
      <c r="AK12" s="1118" t="s">
        <v>486</v>
      </c>
      <c r="AL12" s="1119"/>
      <c r="AM12" s="1119"/>
      <c r="AN12" s="1120"/>
      <c r="AO12" s="265" t="s">
        <v>485</v>
      </c>
      <c r="AP12" s="265" t="s">
        <v>485</v>
      </c>
      <c r="AQ12" s="266">
        <v>34</v>
      </c>
      <c r="AR12" s="267" t="s">
        <v>485</v>
      </c>
    </row>
    <row r="13" spans="1:46" ht="13.5" customHeight="1" x14ac:dyDescent="0.2">
      <c r="A13" s="247"/>
      <c r="AK13" s="1118" t="s">
        <v>487</v>
      </c>
      <c r="AL13" s="1119"/>
      <c r="AM13" s="1119"/>
      <c r="AN13" s="1120"/>
      <c r="AO13" s="265">
        <v>39186</v>
      </c>
      <c r="AP13" s="265">
        <v>4075</v>
      </c>
      <c r="AQ13" s="266">
        <v>5566</v>
      </c>
      <c r="AR13" s="267">
        <v>-26.8</v>
      </c>
    </row>
    <row r="14" spans="1:46" ht="13.5" customHeight="1" x14ac:dyDescent="0.2">
      <c r="A14" s="247"/>
      <c r="AK14" s="1118" t="s">
        <v>488</v>
      </c>
      <c r="AL14" s="1119"/>
      <c r="AM14" s="1119"/>
      <c r="AN14" s="1120"/>
      <c r="AO14" s="265">
        <v>19325</v>
      </c>
      <c r="AP14" s="265">
        <v>2009</v>
      </c>
      <c r="AQ14" s="266">
        <v>3589</v>
      </c>
      <c r="AR14" s="267">
        <v>-44</v>
      </c>
    </row>
    <row r="15" spans="1:46" ht="13.5" customHeight="1" x14ac:dyDescent="0.2">
      <c r="A15" s="247"/>
      <c r="AK15" s="1121" t="s">
        <v>489</v>
      </c>
      <c r="AL15" s="1122"/>
      <c r="AM15" s="1122"/>
      <c r="AN15" s="1123"/>
      <c r="AO15" s="265">
        <v>-84281</v>
      </c>
      <c r="AP15" s="265">
        <v>-8764</v>
      </c>
      <c r="AQ15" s="266">
        <v>-10547</v>
      </c>
      <c r="AR15" s="267">
        <v>-16.899999999999999</v>
      </c>
    </row>
    <row r="16" spans="1:46" ht="13.2" x14ac:dyDescent="0.2">
      <c r="A16" s="247"/>
      <c r="AK16" s="1121" t="s">
        <v>178</v>
      </c>
      <c r="AL16" s="1122"/>
      <c r="AM16" s="1122"/>
      <c r="AN16" s="1123"/>
      <c r="AO16" s="265">
        <v>1058229</v>
      </c>
      <c r="AP16" s="265">
        <v>110037</v>
      </c>
      <c r="AQ16" s="266">
        <v>178125</v>
      </c>
      <c r="AR16" s="267">
        <v>-38.200000000000003</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4" t="s">
        <v>494</v>
      </c>
      <c r="AL21" s="1125"/>
      <c r="AM21" s="1125"/>
      <c r="AN21" s="1126"/>
      <c r="AO21" s="277">
        <v>9.0500000000000007</v>
      </c>
      <c r="AP21" s="278">
        <v>14.51</v>
      </c>
      <c r="AQ21" s="279">
        <v>-5.46</v>
      </c>
      <c r="AS21" s="280"/>
      <c r="AT21" s="276"/>
    </row>
    <row r="22" spans="1:46" s="248" customFormat="1" ht="13.2" x14ac:dyDescent="0.2">
      <c r="A22" s="276"/>
      <c r="AK22" s="1124" t="s">
        <v>495</v>
      </c>
      <c r="AL22" s="1125"/>
      <c r="AM22" s="1125"/>
      <c r="AN22" s="1126"/>
      <c r="AO22" s="281">
        <v>98.6</v>
      </c>
      <c r="AP22" s="282">
        <v>95.5</v>
      </c>
      <c r="AQ22" s="283">
        <v>3.1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7" t="s">
        <v>496</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6" t="s">
        <v>477</v>
      </c>
      <c r="AP30" s="253"/>
      <c r="AQ30" s="254" t="s">
        <v>478</v>
      </c>
      <c r="AR30" s="255"/>
    </row>
    <row r="31" spans="1:46" ht="13.2" x14ac:dyDescent="0.2">
      <c r="A31" s="247"/>
      <c r="AK31" s="256"/>
      <c r="AL31" s="257"/>
      <c r="AM31" s="257"/>
      <c r="AN31" s="258"/>
      <c r="AO31" s="1107"/>
      <c r="AP31" s="259" t="s">
        <v>479</v>
      </c>
      <c r="AQ31" s="260" t="s">
        <v>480</v>
      </c>
      <c r="AR31" s="261" t="s">
        <v>481</v>
      </c>
    </row>
    <row r="32" spans="1:46" ht="27" customHeight="1" x14ac:dyDescent="0.2">
      <c r="A32" s="247"/>
      <c r="AK32" s="1108" t="s">
        <v>499</v>
      </c>
      <c r="AL32" s="1109"/>
      <c r="AM32" s="1109"/>
      <c r="AN32" s="1110"/>
      <c r="AO32" s="291">
        <v>509300</v>
      </c>
      <c r="AP32" s="291">
        <v>52958</v>
      </c>
      <c r="AQ32" s="292">
        <v>89268</v>
      </c>
      <c r="AR32" s="293">
        <v>-40.700000000000003</v>
      </c>
    </row>
    <row r="33" spans="1:46" ht="13.5" customHeight="1" x14ac:dyDescent="0.2">
      <c r="A33" s="247"/>
      <c r="AK33" s="1108" t="s">
        <v>500</v>
      </c>
      <c r="AL33" s="1109"/>
      <c r="AM33" s="1109"/>
      <c r="AN33" s="1110"/>
      <c r="AO33" s="291" t="s">
        <v>485</v>
      </c>
      <c r="AP33" s="291" t="s">
        <v>485</v>
      </c>
      <c r="AQ33" s="292" t="s">
        <v>485</v>
      </c>
      <c r="AR33" s="293" t="s">
        <v>485</v>
      </c>
    </row>
    <row r="34" spans="1:46" ht="27" customHeight="1" x14ac:dyDescent="0.2">
      <c r="A34" s="247"/>
      <c r="AK34" s="1108" t="s">
        <v>501</v>
      </c>
      <c r="AL34" s="1109"/>
      <c r="AM34" s="1109"/>
      <c r="AN34" s="1110"/>
      <c r="AO34" s="291" t="s">
        <v>485</v>
      </c>
      <c r="AP34" s="291" t="s">
        <v>485</v>
      </c>
      <c r="AQ34" s="292" t="s">
        <v>485</v>
      </c>
      <c r="AR34" s="293" t="s">
        <v>485</v>
      </c>
    </row>
    <row r="35" spans="1:46" ht="27" customHeight="1" x14ac:dyDescent="0.2">
      <c r="A35" s="247"/>
      <c r="AK35" s="1108" t="s">
        <v>502</v>
      </c>
      <c r="AL35" s="1109"/>
      <c r="AM35" s="1109"/>
      <c r="AN35" s="1110"/>
      <c r="AO35" s="291">
        <v>366173</v>
      </c>
      <c r="AP35" s="291">
        <v>38076</v>
      </c>
      <c r="AQ35" s="292">
        <v>17003</v>
      </c>
      <c r="AR35" s="293">
        <v>123.9</v>
      </c>
    </row>
    <row r="36" spans="1:46" ht="27" customHeight="1" x14ac:dyDescent="0.2">
      <c r="A36" s="247"/>
      <c r="AK36" s="1108" t="s">
        <v>503</v>
      </c>
      <c r="AL36" s="1109"/>
      <c r="AM36" s="1109"/>
      <c r="AN36" s="1110"/>
      <c r="AO36" s="291">
        <v>55027</v>
      </c>
      <c r="AP36" s="291">
        <v>5722</v>
      </c>
      <c r="AQ36" s="292">
        <v>5039</v>
      </c>
      <c r="AR36" s="293">
        <v>13.6</v>
      </c>
    </row>
    <row r="37" spans="1:46" ht="13.5" customHeight="1" x14ac:dyDescent="0.2">
      <c r="A37" s="247"/>
      <c r="AK37" s="1108" t="s">
        <v>504</v>
      </c>
      <c r="AL37" s="1109"/>
      <c r="AM37" s="1109"/>
      <c r="AN37" s="1110"/>
      <c r="AO37" s="291">
        <v>18</v>
      </c>
      <c r="AP37" s="291">
        <v>2</v>
      </c>
      <c r="AQ37" s="292">
        <v>909</v>
      </c>
      <c r="AR37" s="293">
        <v>-99.8</v>
      </c>
    </row>
    <row r="38" spans="1:46" ht="27" customHeight="1" x14ac:dyDescent="0.2">
      <c r="A38" s="247"/>
      <c r="AK38" s="1111" t="s">
        <v>505</v>
      </c>
      <c r="AL38" s="1112"/>
      <c r="AM38" s="1112"/>
      <c r="AN38" s="1113"/>
      <c r="AO38" s="294">
        <v>471</v>
      </c>
      <c r="AP38" s="294">
        <v>49</v>
      </c>
      <c r="AQ38" s="295">
        <v>25</v>
      </c>
      <c r="AR38" s="283">
        <v>96</v>
      </c>
      <c r="AS38" s="290"/>
    </row>
    <row r="39" spans="1:46" ht="13.2" x14ac:dyDescent="0.2">
      <c r="A39" s="247"/>
      <c r="AK39" s="1111" t="s">
        <v>506</v>
      </c>
      <c r="AL39" s="1112"/>
      <c r="AM39" s="1112"/>
      <c r="AN39" s="1113"/>
      <c r="AO39" s="291">
        <v>-20087</v>
      </c>
      <c r="AP39" s="291">
        <v>-2089</v>
      </c>
      <c r="AQ39" s="292">
        <v>-4913</v>
      </c>
      <c r="AR39" s="293">
        <v>-57.5</v>
      </c>
      <c r="AS39" s="290"/>
    </row>
    <row r="40" spans="1:46" ht="27" customHeight="1" x14ac:dyDescent="0.2">
      <c r="A40" s="247"/>
      <c r="AK40" s="1108" t="s">
        <v>507</v>
      </c>
      <c r="AL40" s="1109"/>
      <c r="AM40" s="1109"/>
      <c r="AN40" s="1110"/>
      <c r="AO40" s="291">
        <v>-577050</v>
      </c>
      <c r="AP40" s="291">
        <v>-60003</v>
      </c>
      <c r="AQ40" s="292">
        <v>-72657</v>
      </c>
      <c r="AR40" s="293">
        <v>-17.399999999999999</v>
      </c>
      <c r="AS40" s="290"/>
    </row>
    <row r="41" spans="1:46" ht="13.2" x14ac:dyDescent="0.2">
      <c r="A41" s="247"/>
      <c r="AK41" s="1114" t="s">
        <v>288</v>
      </c>
      <c r="AL41" s="1115"/>
      <c r="AM41" s="1115"/>
      <c r="AN41" s="1116"/>
      <c r="AO41" s="291">
        <v>333852</v>
      </c>
      <c r="AP41" s="291">
        <v>34715</v>
      </c>
      <c r="AQ41" s="292">
        <v>34674</v>
      </c>
      <c r="AR41" s="293">
        <v>0.1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1" t="s">
        <v>477</v>
      </c>
      <c r="AN49" s="1103" t="s">
        <v>510</v>
      </c>
      <c r="AO49" s="1104"/>
      <c r="AP49" s="1104"/>
      <c r="AQ49" s="1104"/>
      <c r="AR49" s="1105"/>
    </row>
    <row r="50" spans="1:44" ht="13.2" x14ac:dyDescent="0.2">
      <c r="A50" s="247"/>
      <c r="AK50" s="305"/>
      <c r="AL50" s="306"/>
      <c r="AM50" s="1102"/>
      <c r="AN50" s="307" t="s">
        <v>511</v>
      </c>
      <c r="AO50" s="308" t="s">
        <v>512</v>
      </c>
      <c r="AP50" s="309" t="s">
        <v>513</v>
      </c>
      <c r="AQ50" s="310" t="s">
        <v>514</v>
      </c>
      <c r="AR50" s="311" t="s">
        <v>515</v>
      </c>
    </row>
    <row r="51" spans="1:44" ht="13.2" x14ac:dyDescent="0.2">
      <c r="A51" s="247"/>
      <c r="AK51" s="303" t="s">
        <v>516</v>
      </c>
      <c r="AL51" s="304"/>
      <c r="AM51" s="312">
        <v>673351</v>
      </c>
      <c r="AN51" s="313">
        <v>69353</v>
      </c>
      <c r="AO51" s="314">
        <v>-34.9</v>
      </c>
      <c r="AP51" s="315">
        <v>125391</v>
      </c>
      <c r="AQ51" s="316">
        <v>-13.6</v>
      </c>
      <c r="AR51" s="317">
        <v>-21.3</v>
      </c>
    </row>
    <row r="52" spans="1:44" ht="13.2" x14ac:dyDescent="0.2">
      <c r="A52" s="247"/>
      <c r="AK52" s="318"/>
      <c r="AL52" s="319" t="s">
        <v>517</v>
      </c>
      <c r="AM52" s="320">
        <v>366356</v>
      </c>
      <c r="AN52" s="321">
        <v>37734</v>
      </c>
      <c r="AO52" s="322">
        <v>-52.4</v>
      </c>
      <c r="AP52" s="323">
        <v>68516</v>
      </c>
      <c r="AQ52" s="324">
        <v>-18.2</v>
      </c>
      <c r="AR52" s="325">
        <v>-34.200000000000003</v>
      </c>
    </row>
    <row r="53" spans="1:44" ht="13.2" x14ac:dyDescent="0.2">
      <c r="A53" s="247"/>
      <c r="AK53" s="303" t="s">
        <v>518</v>
      </c>
      <c r="AL53" s="304"/>
      <c r="AM53" s="312">
        <v>961549</v>
      </c>
      <c r="AN53" s="313">
        <v>99467</v>
      </c>
      <c r="AO53" s="314">
        <v>43.4</v>
      </c>
      <c r="AP53" s="315">
        <v>138402</v>
      </c>
      <c r="AQ53" s="316">
        <v>10.4</v>
      </c>
      <c r="AR53" s="317">
        <v>33</v>
      </c>
    </row>
    <row r="54" spans="1:44" ht="13.2" x14ac:dyDescent="0.2">
      <c r="A54" s="247"/>
      <c r="AK54" s="318"/>
      <c r="AL54" s="319" t="s">
        <v>517</v>
      </c>
      <c r="AM54" s="320">
        <v>547106</v>
      </c>
      <c r="AN54" s="321">
        <v>56595</v>
      </c>
      <c r="AO54" s="322">
        <v>50</v>
      </c>
      <c r="AP54" s="323">
        <v>70652</v>
      </c>
      <c r="AQ54" s="324">
        <v>3.1</v>
      </c>
      <c r="AR54" s="325">
        <v>46.9</v>
      </c>
    </row>
    <row r="55" spans="1:44" ht="13.2" x14ac:dyDescent="0.2">
      <c r="A55" s="247"/>
      <c r="AK55" s="303" t="s">
        <v>519</v>
      </c>
      <c r="AL55" s="304"/>
      <c r="AM55" s="312">
        <v>425094</v>
      </c>
      <c r="AN55" s="313">
        <v>44239</v>
      </c>
      <c r="AO55" s="314">
        <v>-55.5</v>
      </c>
      <c r="AP55" s="315">
        <v>146367</v>
      </c>
      <c r="AQ55" s="316">
        <v>5.8</v>
      </c>
      <c r="AR55" s="317">
        <v>-61.3</v>
      </c>
    </row>
    <row r="56" spans="1:44" ht="13.2" x14ac:dyDescent="0.2">
      <c r="A56" s="247"/>
      <c r="AK56" s="318"/>
      <c r="AL56" s="319" t="s">
        <v>517</v>
      </c>
      <c r="AM56" s="320">
        <v>350754</v>
      </c>
      <c r="AN56" s="321">
        <v>36503</v>
      </c>
      <c r="AO56" s="322">
        <v>-35.5</v>
      </c>
      <c r="AP56" s="323">
        <v>79441</v>
      </c>
      <c r="AQ56" s="324">
        <v>12.4</v>
      </c>
      <c r="AR56" s="325">
        <v>-47.9</v>
      </c>
    </row>
    <row r="57" spans="1:44" ht="13.2" x14ac:dyDescent="0.2">
      <c r="A57" s="247"/>
      <c r="AK57" s="303" t="s">
        <v>520</v>
      </c>
      <c r="AL57" s="304"/>
      <c r="AM57" s="312">
        <v>387874</v>
      </c>
      <c r="AN57" s="313">
        <v>40433</v>
      </c>
      <c r="AO57" s="314">
        <v>-8.6</v>
      </c>
      <c r="AP57" s="315">
        <v>165181</v>
      </c>
      <c r="AQ57" s="316">
        <v>12.9</v>
      </c>
      <c r="AR57" s="317">
        <v>-21.5</v>
      </c>
    </row>
    <row r="58" spans="1:44" ht="13.2" x14ac:dyDescent="0.2">
      <c r="A58" s="247"/>
      <c r="AK58" s="318"/>
      <c r="AL58" s="319" t="s">
        <v>517</v>
      </c>
      <c r="AM58" s="320">
        <v>269084</v>
      </c>
      <c r="AN58" s="321">
        <v>28050</v>
      </c>
      <c r="AO58" s="322">
        <v>-23.2</v>
      </c>
      <c r="AP58" s="323">
        <v>82246</v>
      </c>
      <c r="AQ58" s="324">
        <v>3.5</v>
      </c>
      <c r="AR58" s="325">
        <v>-26.7</v>
      </c>
    </row>
    <row r="59" spans="1:44" ht="13.2" x14ac:dyDescent="0.2">
      <c r="A59" s="247"/>
      <c r="AK59" s="303" t="s">
        <v>521</v>
      </c>
      <c r="AL59" s="304"/>
      <c r="AM59" s="312">
        <v>576835</v>
      </c>
      <c r="AN59" s="313">
        <v>59981</v>
      </c>
      <c r="AO59" s="314">
        <v>48.3</v>
      </c>
      <c r="AP59" s="315">
        <v>166234</v>
      </c>
      <c r="AQ59" s="316">
        <v>0.6</v>
      </c>
      <c r="AR59" s="317">
        <v>47.7</v>
      </c>
    </row>
    <row r="60" spans="1:44" ht="13.2" x14ac:dyDescent="0.2">
      <c r="A60" s="247"/>
      <c r="AK60" s="318"/>
      <c r="AL60" s="319" t="s">
        <v>517</v>
      </c>
      <c r="AM60" s="320">
        <v>488041</v>
      </c>
      <c r="AN60" s="321">
        <v>50748</v>
      </c>
      <c r="AO60" s="322">
        <v>80.900000000000006</v>
      </c>
      <c r="AP60" s="323">
        <v>89789</v>
      </c>
      <c r="AQ60" s="324">
        <v>9.1999999999999993</v>
      </c>
      <c r="AR60" s="325">
        <v>71.7</v>
      </c>
    </row>
    <row r="61" spans="1:44" ht="13.2" x14ac:dyDescent="0.2">
      <c r="A61" s="247"/>
      <c r="AK61" s="303" t="s">
        <v>522</v>
      </c>
      <c r="AL61" s="326"/>
      <c r="AM61" s="312">
        <v>604941</v>
      </c>
      <c r="AN61" s="313">
        <v>62695</v>
      </c>
      <c r="AO61" s="314">
        <v>-1.5</v>
      </c>
      <c r="AP61" s="315">
        <v>148315</v>
      </c>
      <c r="AQ61" s="327">
        <v>3.2</v>
      </c>
      <c r="AR61" s="317">
        <v>-4.7</v>
      </c>
    </row>
    <row r="62" spans="1:44" ht="13.2" x14ac:dyDescent="0.2">
      <c r="A62" s="247"/>
      <c r="AK62" s="318"/>
      <c r="AL62" s="319" t="s">
        <v>517</v>
      </c>
      <c r="AM62" s="320">
        <v>404268</v>
      </c>
      <c r="AN62" s="321">
        <v>41926</v>
      </c>
      <c r="AO62" s="322">
        <v>4</v>
      </c>
      <c r="AP62" s="323">
        <v>78129</v>
      </c>
      <c r="AQ62" s="324">
        <v>2</v>
      </c>
      <c r="AR62" s="325">
        <v>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nVr3BV5EPXcOoM8nglyFYsD6MQQtx85oaffymtD+ARjcMzIbeBY08KzFwEFzghcB7/ThITSyqgKFf3i/N9j7Q==" saltValue="9LjBdk8ZIi+l/u9QGOX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4" zoomScale="50" zoomScaleNormal="5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OjwpNTWq5Rxy8j8elFBKhPTk0Sxjm2nkSkml/Cpbq5GmftcDfEdILC6CKGharAMfRoHX2wEwjV0anKkF7wR9tw==" saltValue="EpMFPjLCogcso110dzaub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4" zoomScale="50" zoomScaleNormal="5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DIIJEjAkTKKt7dbaKdo5XqOMkJyCayiZzu7jaWBw1HLrDSJr7ypQNF44zScx5t5DaXDQ18t//bLANQseK/FGDw==" saltValue="yxsEQ17Xgljn+E7lIcRgf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7" t="s">
        <v>3</v>
      </c>
      <c r="D47" s="1127"/>
      <c r="E47" s="1128"/>
      <c r="F47" s="11">
        <v>26.28</v>
      </c>
      <c r="G47" s="12">
        <v>24.45</v>
      </c>
      <c r="H47" s="12">
        <v>26.48</v>
      </c>
      <c r="I47" s="12">
        <v>28.57</v>
      </c>
      <c r="J47" s="13">
        <v>27.89</v>
      </c>
    </row>
    <row r="48" spans="2:10" ht="57.75" customHeight="1" x14ac:dyDescent="0.2">
      <c r="B48" s="14"/>
      <c r="C48" s="1129" t="s">
        <v>4</v>
      </c>
      <c r="D48" s="1129"/>
      <c r="E48" s="1130"/>
      <c r="F48" s="15">
        <v>6.89</v>
      </c>
      <c r="G48" s="16">
        <v>8.06</v>
      </c>
      <c r="H48" s="16">
        <v>9.94</v>
      </c>
      <c r="I48" s="16">
        <v>2.85</v>
      </c>
      <c r="J48" s="17">
        <v>8.01</v>
      </c>
    </row>
    <row r="49" spans="2:10" ht="57.75" customHeight="1" thickBot="1" x14ac:dyDescent="0.25">
      <c r="B49" s="18"/>
      <c r="C49" s="1131" t="s">
        <v>5</v>
      </c>
      <c r="D49" s="1131"/>
      <c r="E49" s="1132"/>
      <c r="F49" s="19" t="s">
        <v>529</v>
      </c>
      <c r="G49" s="20" t="s">
        <v>530</v>
      </c>
      <c r="H49" s="20" t="s">
        <v>531</v>
      </c>
      <c r="I49" s="20" t="s">
        <v>532</v>
      </c>
      <c r="J49" s="21">
        <v>2</v>
      </c>
    </row>
    <row r="50" spans="2:10" ht="13.2" x14ac:dyDescent="0.2"/>
  </sheetData>
  <sheetProtection algorithmName="SHA-512" hashValue="4qVReN/sWqheSwWQ430WrzbSRaVibaR4XG41yuJoiTpJnnwI1GhO4SELtMNT3+PKqOOd7v4mQbsQd6x/+XhYZg==" saltValue="LPfZ+uOgTQwwgRg9cuVi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2026-03-17T01:39:12Z</cp:lastPrinted>
  <dcterms:created xsi:type="dcterms:W3CDTF">2026-02-23T09:22:21Z</dcterms:created>
  <dcterms:modified xsi:type="dcterms:W3CDTF">2026-03-17T06:50:49Z</dcterms:modified>
  <cp:category/>
</cp:coreProperties>
</file>