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GASUIDO3\keiri\経理係\照会文書\県庁\市町村課\２８年度\【依頼】公営企業に係る「経営比較分析表」の分析について\01佐賀市（回答）\"/>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<sst xmlns="http://schemas.openxmlformats.org/spreadsheetml/2006/main" count="217" uniqueCount="107">
  <si>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</si>
  <si>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</si>
  <si>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</si>
  <si>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</si>
  <si>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</si>
  <si>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</si>
  <si>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</si>
  <si>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</si>
  <si>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</si>
  <si>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</si>
  <si>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</si>
  <si>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</si>
  <si>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</si>
  <si>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</si>
  <si>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</si>
  <si>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</si>
  <si>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</si>
  <si>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</si>
  <si>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</si>
  <si>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</si>
  <si>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</si>
  <si>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</si>
  <si>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</si>
  <si>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</si>
  <si>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</si>
  <si>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</si>
  <si>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</si>
  <si>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</si>
  <si>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</si>
  <si>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</si>
  <si>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</si>
  <si>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</si>
  <si>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</si>
  <si>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</si>
  <si>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</si>
  <si>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</si>
  <si>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</si>
  <si>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</si>
  <si>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</si>
  <si>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</si>
  <si>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</si>
  <si>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</si>
  <si>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</si>
  <si>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</si>
  <si>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</si>
  <si>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</si>
  <si>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</si>
  <si>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</si>
  <si>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</si>
  <si>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</si>
  <si>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</si>
  <si>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</si>
  <si>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</si>
  <si>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</si>
  <si>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</si>
  <si>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</si>
  <si>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</si>
  <si>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</si>
  <si>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</si>
  <si>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</si>
  <si>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</si>
  <si>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</si>
  <si>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</si>
  <si>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</si>
  <si>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</si>
  <si>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</si>
  <si>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</si>
  <si>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</si>
  <si>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</si>
  <si>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</si>
  <si>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</si>
  <si>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</si>
  <si>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</si>
  <si>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</si>
  <si>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</si>
  <si>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</si>
  <si>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</si>
  <si>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</si>
  <si>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</si>
  <si>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</si>
  <si>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</si>
  <si>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</si>
  <si>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</si>
  <si>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</si>
  <si>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</si>
  <si>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</si>
  <si>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</si>
  <si>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</si>
  <si>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</si>
  <si>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</si>
  <si>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</si>
  <si>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</si>
  <si>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</si>
  <si>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佐賀市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</si>
  <si>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</si>
  <si>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</si>
  <si>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</si>
  <si>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</si>
  <si>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</si>
  <si>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</si>
  <si>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</si>
  <si>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</si>
  <si>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</si>
  <si>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</si>
  <si>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経営の健全性について
　①経常収支比率は常に100％を超えて推移しており、③流動比率についても、類似団体平均値と比較しても良好な指標値を示し、資金運用に支障をきたす状態にはない。
　また、④企業債残高対給水収益比率については、類似団体平均値よりも低い水準で推移しているが、老朽化の状況の③管路更新率が類似団体平均値よりも高い水準で推移していることからすれば、必ずしも必要な更新を先送りしているために企業債残高が少額となっているわけではなく、経営の健全性が示せているといえる。
◆ 経営の効率性について
　⑥給水原価は、類似団体平均値と比較すると一貫して高い水準にあるが、この要因としては、構成費目である受水費の高さが特に際立っている一方で、受水費以外の費目が低い水準にあることからすれば、当市の配水能力が配水量に比して相当な余裕があるものの受水を行わなければならない地域の特殊事情によるものと考えられる。しかし、⑦施設利用率及び⑧有収率いずれにおいても、類似団体平均値を大きく下回る水準となっているため、当市の経営における課題としては「効率性」であるといえ、持続的な経営を行うには、今後、水道施設のダウンサイジング・統廃合等の施策が必須である。</t>
    <rPh sb="514" eb="515">
      <t>トウ</t>
    </rPh>
    <phoneticPr fontId="4"/>
  </si>
  <si>
    <t>　①有形固定資産減価償却率、②管路経年化率について、類似団体平均値よりも経年化した状況にはあるが、類似団体平均値との差は概ね縮小してきている。③管路更新率は、平成27年度では1.0％であり、単年度比較では類似団体平均値よりも高い水準となり、また、過去2年間と比較した場合にも上昇傾向にあることからすれば、必要な更新を先送りしている状況にはないといえる。
　管路更新に当たっては、布設する配水管の道路事情等により進捗の程度は大きく変動するため、複数年度での更新率で判断するのが適当であるが、この場合、当市の直近5年間での更新率としては1.02％、約98年ペースでの更新となる。近年布設している配水管の実耐用年数が80年であることからすれば、更に2km程度の更新延長を伸ばす必要がある。</t>
    <phoneticPr fontId="4"/>
  </si>
  <si>
    <t>　当市では、特に経営の効率性について課題が残るものの、経営の健全性は保たれていることから、現状として問題はないといえる。
　しかし、今後は、人口減少により本業である給水収益も減少していく上、浄水施設の大規模更新が控えていることからすれば、当市の利益獲得力・資金力は確実に低下していくことが想定される。現状では問題がないとしても、更新コストの更なる縮減や広域連携・官民連携の推進など、支出面の削減に努めていくことはもちろんのこと、将来的には、人口減少社会に対応した水道料金制度の最適化が必要になる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</si>
</sst>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1.19</c:v>
                </c:pt>
                <c:pt idx="1">
                  <c:v>1.28</c:v>
                </c:pt>
                <c:pt idx="2">
                  <c:v>0.82</c:v>
                </c:pt>
                <c:pt idx="3">
                  <c:v>0.79</c:v>
                </c:pt>
                <c:pt idx="4">
                  <c:v>1</c:v>
                </c:pt>
              </c:numCache>
            </c:numRef>
          </c:val>
        </c:ser>
        <c:dLbls>
          <c:showLegendKey val="0"/>
          <c:showVal val="0"/>
          <c:showCatName val="0"/>
          <c:showSerName val="0"/>
          <c:showPercent val="0"/>
          <c:showBubbleSize val="0"/>
        </c:dLbls>
        <c:gapWidth val="150"/>
        <c:axId val="106272528"/>
        <c:axId val="18346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106272528"/>
        <c:axId val="183466640"/>
      </c:lineChart>
      <c:dateAx>
        <c:axId val="106272528"/>
        <c:scaling>
          <c:orientation val="minMax"/>
        </c:scaling>
        <c:delete val="1"/>
        <c:axPos val="b"/>
        <c:numFmt formatCode="ge" sourceLinked="1"/>
        <c:majorTickMark val="none"/>
        <c:minorTickMark val="none"/>
        <c:tickLblPos val="none"/>
        <c:crossAx val="183466640"/>
        <c:crosses val="autoZero"/>
        <c:auto val="1"/>
        <c:lblOffset val="100"/>
        <c:baseTimeUnit val="years"/>
      </c:dateAx>
      <c:valAx>
        <c:axId val="18346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7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50.34</c:v>
                </c:pt>
                <c:pt idx="1">
                  <c:v>45.55</c:v>
                </c:pt>
                <c:pt idx="2">
                  <c:v>44.76</c:v>
                </c:pt>
                <c:pt idx="3">
                  <c:v>43.38</c:v>
                </c:pt>
                <c:pt idx="4">
                  <c:v>45.94</c:v>
                </c:pt>
              </c:numCache>
            </c:numRef>
          </c:val>
        </c:ser>
        <c:dLbls>
          <c:showLegendKey val="0"/>
          <c:showVal val="0"/>
          <c:showCatName val="0"/>
          <c:showSerName val="0"/>
          <c:showPercent val="0"/>
          <c:showBubbleSize val="0"/>
        </c:dLbls>
        <c:gapWidth val="150"/>
        <c:axId val="184375880"/>
        <c:axId val="18407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184375880"/>
        <c:axId val="184076624"/>
      </c:lineChart>
      <c:dateAx>
        <c:axId val="184375880"/>
        <c:scaling>
          <c:orientation val="minMax"/>
        </c:scaling>
        <c:delete val="1"/>
        <c:axPos val="b"/>
        <c:numFmt formatCode="ge" sourceLinked="1"/>
        <c:majorTickMark val="none"/>
        <c:minorTickMark val="none"/>
        <c:tickLblPos val="none"/>
        <c:crossAx val="184076624"/>
        <c:crosses val="autoZero"/>
        <c:auto val="1"/>
        <c:lblOffset val="100"/>
        <c:baseTimeUnit val="years"/>
      </c:dateAx>
      <c:valAx>
        <c:axId val="18407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7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89.82</c:v>
                </c:pt>
                <c:pt idx="1">
                  <c:v>90.55</c:v>
                </c:pt>
                <c:pt idx="2">
                  <c:v>91.56</c:v>
                </c:pt>
                <c:pt idx="3">
                  <c:v>92.65</c:v>
                </c:pt>
                <c:pt idx="4">
                  <c:v>87.83</c:v>
                </c:pt>
              </c:numCache>
            </c:numRef>
          </c:val>
        </c:ser>
        <c:dLbls>
          <c:showLegendKey val="0"/>
          <c:showVal val="0"/>
          <c:showCatName val="0"/>
          <c:showSerName val="0"/>
          <c:showPercent val="0"/>
          <c:showBubbleSize val="0"/>
        </c:dLbls>
        <c:gapWidth val="150"/>
        <c:axId val="184227528"/>
        <c:axId val="18422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184227528"/>
        <c:axId val="184227920"/>
      </c:lineChart>
      <c:dateAx>
        <c:axId val="184227528"/>
        <c:scaling>
          <c:orientation val="minMax"/>
        </c:scaling>
        <c:delete val="1"/>
        <c:axPos val="b"/>
        <c:numFmt formatCode="ge" sourceLinked="1"/>
        <c:majorTickMark val="none"/>
        <c:minorTickMark val="none"/>
        <c:tickLblPos val="none"/>
        <c:crossAx val="184227920"/>
        <c:crosses val="autoZero"/>
        <c:auto val="1"/>
        <c:lblOffset val="100"/>
        <c:baseTimeUnit val="years"/>
      </c:dateAx>
      <c:valAx>
        <c:axId val="18422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2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119.58</c:v>
                </c:pt>
                <c:pt idx="1">
                  <c:v>111.14</c:v>
                </c:pt>
                <c:pt idx="2">
                  <c:v>110.27</c:v>
                </c:pt>
                <c:pt idx="3">
                  <c:v>121.47</c:v>
                </c:pt>
                <c:pt idx="4">
                  <c:v>119.84</c:v>
                </c:pt>
              </c:numCache>
            </c:numRef>
          </c:val>
        </c:ser>
        <c:dLbls>
          <c:showLegendKey val="0"/>
          <c:showVal val="0"/>
          <c:showCatName val="0"/>
          <c:showSerName val="0"/>
          <c:showPercent val="0"/>
          <c:showBubbleSize val="0"/>
        </c:dLbls>
        <c:gapWidth val="150"/>
        <c:axId val="183986112"/>
        <c:axId val="18400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183986112"/>
        <c:axId val="184002880"/>
      </c:lineChart>
      <c:dateAx>
        <c:axId val="183986112"/>
        <c:scaling>
          <c:orientation val="minMax"/>
        </c:scaling>
        <c:delete val="1"/>
        <c:axPos val="b"/>
        <c:numFmt formatCode="ge" sourceLinked="1"/>
        <c:majorTickMark val="none"/>
        <c:minorTickMark val="none"/>
        <c:tickLblPos val="none"/>
        <c:crossAx val="184002880"/>
        <c:crosses val="autoZero"/>
        <c:auto val="1"/>
        <c:lblOffset val="100"/>
        <c:baseTimeUnit val="years"/>
      </c:dateAx>
      <c:valAx>
        <c:axId val="184002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9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44.83</c:v>
                </c:pt>
                <c:pt idx="1">
                  <c:v>46.19</c:v>
                </c:pt>
                <c:pt idx="2">
                  <c:v>47.16</c:v>
                </c:pt>
                <c:pt idx="3">
                  <c:v>48.28</c:v>
                </c:pt>
                <c:pt idx="4">
                  <c:v>49.34</c:v>
                </c:pt>
              </c:numCache>
            </c:numRef>
          </c:val>
        </c:ser>
        <c:dLbls>
          <c:showLegendKey val="0"/>
          <c:showVal val="0"/>
          <c:showCatName val="0"/>
          <c:showSerName val="0"/>
          <c:showPercent val="0"/>
          <c:showBubbleSize val="0"/>
        </c:dLbls>
        <c:gapWidth val="150"/>
        <c:axId val="184301256"/>
        <c:axId val="18430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184301256"/>
        <c:axId val="184301640"/>
      </c:lineChart>
      <c:dateAx>
        <c:axId val="184301256"/>
        <c:scaling>
          <c:orientation val="minMax"/>
        </c:scaling>
        <c:delete val="1"/>
        <c:axPos val="b"/>
        <c:numFmt formatCode="ge" sourceLinked="1"/>
        <c:majorTickMark val="none"/>
        <c:minorTickMark val="none"/>
        <c:tickLblPos val="none"/>
        <c:crossAx val="184301640"/>
        <c:crosses val="autoZero"/>
        <c:auto val="1"/>
        <c:lblOffset val="100"/>
        <c:baseTimeUnit val="years"/>
      </c:dateAx>
      <c:valAx>
        <c:axId val="18430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0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12.73</c:v>
                </c:pt>
                <c:pt idx="1">
                  <c:v>13.12</c:v>
                </c:pt>
                <c:pt idx="2">
                  <c:v>13.26</c:v>
                </c:pt>
                <c:pt idx="3">
                  <c:v>13.83</c:v>
                </c:pt>
                <c:pt idx="4">
                  <c:v>15.13</c:v>
                </c:pt>
              </c:numCache>
            </c:numRef>
          </c:val>
        </c:ser>
        <c:dLbls>
          <c:showLegendKey val="0"/>
          <c:showVal val="0"/>
          <c:showCatName val="0"/>
          <c:showSerName val="0"/>
          <c:showPercent val="0"/>
          <c:showBubbleSize val="0"/>
        </c:dLbls>
        <c:gapWidth val="150"/>
        <c:axId val="184358720"/>
        <c:axId val="18224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184358720"/>
        <c:axId val="182243936"/>
      </c:lineChart>
      <c:dateAx>
        <c:axId val="184358720"/>
        <c:scaling>
          <c:orientation val="minMax"/>
        </c:scaling>
        <c:delete val="1"/>
        <c:axPos val="b"/>
        <c:numFmt formatCode="ge" sourceLinked="1"/>
        <c:majorTickMark val="none"/>
        <c:minorTickMark val="none"/>
        <c:tickLblPos val="none"/>
        <c:crossAx val="182243936"/>
        <c:crosses val="autoZero"/>
        <c:auto val="1"/>
        <c:lblOffset val="100"/>
        <c:baseTimeUnit val="years"/>
      </c:dateAx>
      <c:valAx>
        <c:axId val="1822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4374312"/>
        <c:axId val="18437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184374312"/>
        <c:axId val="184374704"/>
      </c:lineChart>
      <c:dateAx>
        <c:axId val="184374312"/>
        <c:scaling>
          <c:orientation val="minMax"/>
        </c:scaling>
        <c:delete val="1"/>
        <c:axPos val="b"/>
        <c:numFmt formatCode="ge" sourceLinked="1"/>
        <c:majorTickMark val="none"/>
        <c:minorTickMark val="none"/>
        <c:tickLblPos val="none"/>
        <c:crossAx val="184374704"/>
        <c:crosses val="autoZero"/>
        <c:auto val="1"/>
        <c:lblOffset val="100"/>
        <c:baseTimeUnit val="years"/>
      </c:dateAx>
      <c:valAx>
        <c:axId val="184374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37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562.25</c:v>
                </c:pt>
                <c:pt idx="1">
                  <c:v>820.01</c:v>
                </c:pt>
                <c:pt idx="2">
                  <c:v>1032.3499999999999</c:v>
                </c:pt>
                <c:pt idx="3">
                  <c:v>547.14</c:v>
                </c:pt>
                <c:pt idx="4">
                  <c:v>516.57000000000005</c:v>
                </c:pt>
              </c:numCache>
            </c:numRef>
          </c:val>
        </c:ser>
        <c:dLbls>
          <c:showLegendKey val="0"/>
          <c:showVal val="0"/>
          <c:showCatName val="0"/>
          <c:showSerName val="0"/>
          <c:showPercent val="0"/>
          <c:showBubbleSize val="0"/>
        </c:dLbls>
        <c:gapWidth val="150"/>
        <c:axId val="184376272"/>
        <c:axId val="18437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184376272"/>
        <c:axId val="184376664"/>
      </c:lineChart>
      <c:dateAx>
        <c:axId val="184376272"/>
        <c:scaling>
          <c:orientation val="minMax"/>
        </c:scaling>
        <c:delete val="1"/>
        <c:axPos val="b"/>
        <c:numFmt formatCode="ge" sourceLinked="1"/>
        <c:majorTickMark val="none"/>
        <c:minorTickMark val="none"/>
        <c:tickLblPos val="none"/>
        <c:crossAx val="184376664"/>
        <c:crosses val="autoZero"/>
        <c:auto val="1"/>
        <c:lblOffset val="100"/>
        <c:baseTimeUnit val="years"/>
      </c:dateAx>
      <c:valAx>
        <c:axId val="184376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37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158.57</c:v>
                </c:pt>
                <c:pt idx="1">
                  <c:v>168.8</c:v>
                </c:pt>
                <c:pt idx="2">
                  <c:v>166.37</c:v>
                </c:pt>
                <c:pt idx="3">
                  <c:v>162.69999999999999</c:v>
                </c:pt>
                <c:pt idx="4">
                  <c:v>154.25</c:v>
                </c:pt>
              </c:numCache>
            </c:numRef>
          </c:val>
        </c:ser>
        <c:dLbls>
          <c:showLegendKey val="0"/>
          <c:showVal val="0"/>
          <c:showCatName val="0"/>
          <c:showSerName val="0"/>
          <c:showPercent val="0"/>
          <c:showBubbleSize val="0"/>
        </c:dLbls>
        <c:gapWidth val="150"/>
        <c:axId val="184373920"/>
        <c:axId val="18224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184373920"/>
        <c:axId val="182246288"/>
      </c:lineChart>
      <c:dateAx>
        <c:axId val="184373920"/>
        <c:scaling>
          <c:orientation val="minMax"/>
        </c:scaling>
        <c:delete val="1"/>
        <c:axPos val="b"/>
        <c:numFmt formatCode="ge" sourceLinked="1"/>
        <c:majorTickMark val="none"/>
        <c:minorTickMark val="none"/>
        <c:tickLblPos val="none"/>
        <c:crossAx val="182246288"/>
        <c:crosses val="autoZero"/>
        <c:auto val="1"/>
        <c:lblOffset val="100"/>
        <c:baseTimeUnit val="years"/>
      </c:dateAx>
      <c:valAx>
        <c:axId val="182246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3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111.92</c:v>
                </c:pt>
                <c:pt idx="1">
                  <c:v>100.77</c:v>
                </c:pt>
                <c:pt idx="2">
                  <c:v>99.57</c:v>
                </c:pt>
                <c:pt idx="3">
                  <c:v>109.59</c:v>
                </c:pt>
                <c:pt idx="4">
                  <c:v>107.53</c:v>
                </c:pt>
              </c:numCache>
            </c:numRef>
          </c:val>
        </c:ser>
        <c:dLbls>
          <c:showLegendKey val="0"/>
          <c:showVal val="0"/>
          <c:showCatName val="0"/>
          <c:showSerName val="0"/>
          <c:showPercent val="0"/>
          <c:showBubbleSize val="0"/>
        </c:dLbls>
        <c:gapWidth val="150"/>
        <c:axId val="184073488"/>
        <c:axId val="18407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184073488"/>
        <c:axId val="184073880"/>
      </c:lineChart>
      <c:dateAx>
        <c:axId val="184073488"/>
        <c:scaling>
          <c:orientation val="minMax"/>
        </c:scaling>
        <c:delete val="1"/>
        <c:axPos val="b"/>
        <c:numFmt formatCode="ge" sourceLinked="1"/>
        <c:majorTickMark val="none"/>
        <c:minorTickMark val="none"/>
        <c:tickLblPos val="none"/>
        <c:crossAx val="184073880"/>
        <c:crosses val="autoZero"/>
        <c:auto val="1"/>
        <c:lblOffset val="100"/>
        <c:baseTimeUnit val="years"/>
      </c:dateAx>
      <c:valAx>
        <c:axId val="18407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7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166.16</c:v>
                </c:pt>
                <c:pt idx="1">
                  <c:v>183.84</c:v>
                </c:pt>
                <c:pt idx="2">
                  <c:v>185.87</c:v>
                </c:pt>
                <c:pt idx="3">
                  <c:v>168.73</c:v>
                </c:pt>
                <c:pt idx="4">
                  <c:v>171.78</c:v>
                </c:pt>
              </c:numCache>
            </c:numRef>
          </c:val>
        </c:ser>
        <c:dLbls>
          <c:showLegendKey val="0"/>
          <c:showVal val="0"/>
          <c:showCatName val="0"/>
          <c:showSerName val="0"/>
          <c:showPercent val="0"/>
          <c:showBubbleSize val="0"/>
        </c:dLbls>
        <c:gapWidth val="150"/>
        <c:axId val="184075056"/>
        <c:axId val="184075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184075056"/>
        <c:axId val="184075448"/>
      </c:lineChart>
      <c:dateAx>
        <c:axId val="184075056"/>
        <c:scaling>
          <c:orientation val="minMax"/>
        </c:scaling>
        <c:delete val="1"/>
        <c:axPos val="b"/>
        <c:numFmt formatCode="ge" sourceLinked="1"/>
        <c:majorTickMark val="none"/>
        <c:minorTickMark val="none"/>
        <c:tickLblPos val="none"/>
        <c:crossAx val="184075448"/>
        <c:crosses val="autoZero"/>
        <c:auto val="1"/>
        <c:lblOffset val="100"/>
        <c:baseTimeUnit val="years"/>
      </c:dateAx>
      <c:valAx>
        <c:axId val="18407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7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8" zoomScaleNormal="100" workbookViewId="0">
      <selection activeCell="BK66" sqref="BK6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佐賀市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3" t="s">
        <v>1</v>
      </c>
      <c r="C7" s="74"/>
      <c r="D7" s="74"/>
      <c r="E7" s="74"/>
      <c r="F7" s="74"/>
      <c r="G7" s="74"/>
      <c r="H7" s="74"/>
      <c r="I7" s="75"/>
      <c r="J7" s="73" t="s">
        <v>2</v>
      </c>
      <c r="K7" s="74"/>
      <c r="L7" s="74"/>
      <c r="M7" s="74"/>
      <c r="N7" s="74"/>
      <c r="O7" s="74"/>
      <c r="P7" s="74"/>
      <c r="Q7" s="75"/>
      <c r="R7" s="73" t="s">
        <v>3</v>
      </c>
      <c r="S7" s="74"/>
      <c r="T7" s="74"/>
      <c r="U7" s="74"/>
      <c r="V7" s="74"/>
      <c r="W7" s="74"/>
      <c r="X7" s="74"/>
      <c r="Y7" s="75"/>
      <c r="Z7" s="73" t="s">
        <v>4</v>
      </c>
      <c r="AA7" s="74"/>
      <c r="AB7" s="74"/>
      <c r="AC7" s="74"/>
      <c r="AD7" s="74"/>
      <c r="AE7" s="74"/>
      <c r="AF7" s="74"/>
      <c r="AG7" s="75"/>
      <c r="AH7" s="3"/>
      <c r="AI7" s="73" t="s">
        <v>5</v>
      </c>
      <c r="AJ7" s="74"/>
      <c r="AK7" s="74"/>
      <c r="AL7" s="74"/>
      <c r="AM7" s="74"/>
      <c r="AN7" s="74"/>
      <c r="AO7" s="74"/>
      <c r="AP7" s="75"/>
      <c r="AQ7" s="62" t="s">
        <v>6</v>
      </c>
      <c r="AR7" s="62"/>
      <c r="AS7" s="62"/>
      <c r="AT7" s="62"/>
      <c r="AU7" s="62"/>
      <c r="AV7" s="62"/>
      <c r="AW7" s="62"/>
      <c r="AX7" s="62"/>
      <c r="AY7" s="62" t="s">
        <v>7</v>
      </c>
      <c r="AZ7" s="62"/>
      <c r="BA7" s="62"/>
      <c r="BB7" s="62"/>
      <c r="BC7" s="62"/>
      <c r="BD7" s="62"/>
      <c r="BE7" s="62"/>
      <c r="BF7" s="62"/>
      <c r="BG7" s="3"/>
      <c r="BH7" s="3"/>
      <c r="BI7" s="3"/>
      <c r="BJ7" s="3"/>
      <c r="BK7" s="3"/>
      <c r="BL7" s="4" t="s">
        <v>8</v>
      </c>
      <c r="BM7" s="5"/>
      <c r="BN7" s="5"/>
      <c r="BO7" s="5"/>
      <c r="BP7" s="5"/>
      <c r="BQ7" s="5"/>
      <c r="BR7" s="5"/>
      <c r="BS7" s="5"/>
      <c r="BT7" s="5"/>
      <c r="BU7" s="5"/>
      <c r="BV7" s="5"/>
      <c r="BW7" s="5"/>
      <c r="BX7" s="5"/>
      <c r="BY7" s="6"/>
    </row>
    <row r="8" spans="1:78" ht="18.75" customHeight="1">
      <c r="A8" s="2"/>
      <c r="B8" s="65" t="str">
        <f>データ!I6</f>
        <v>法適用</v>
      </c>
      <c r="C8" s="66"/>
      <c r="D8" s="66"/>
      <c r="E8" s="66"/>
      <c r="F8" s="66"/>
      <c r="G8" s="66"/>
      <c r="H8" s="66"/>
      <c r="I8" s="67"/>
      <c r="J8" s="65" t="str">
        <f>データ!J6</f>
        <v>水道事業</v>
      </c>
      <c r="K8" s="66"/>
      <c r="L8" s="66"/>
      <c r="M8" s="66"/>
      <c r="N8" s="66"/>
      <c r="O8" s="66"/>
      <c r="P8" s="66"/>
      <c r="Q8" s="67"/>
      <c r="R8" s="65" t="str">
        <f>データ!K6</f>
        <v>末端給水事業</v>
      </c>
      <c r="S8" s="66"/>
      <c r="T8" s="66"/>
      <c r="U8" s="66"/>
      <c r="V8" s="66"/>
      <c r="W8" s="66"/>
      <c r="X8" s="66"/>
      <c r="Y8" s="67"/>
      <c r="Z8" s="65" t="str">
        <f>データ!L6</f>
        <v>A2</v>
      </c>
      <c r="AA8" s="66"/>
      <c r="AB8" s="66"/>
      <c r="AC8" s="66"/>
      <c r="AD8" s="66"/>
      <c r="AE8" s="66"/>
      <c r="AF8" s="66"/>
      <c r="AG8" s="67"/>
      <c r="AH8" s="3"/>
      <c r="AI8" s="68">
        <f>データ!Q6</f>
        <v>235523</v>
      </c>
      <c r="AJ8" s="69"/>
      <c r="AK8" s="69"/>
      <c r="AL8" s="69"/>
      <c r="AM8" s="69"/>
      <c r="AN8" s="69"/>
      <c r="AO8" s="69"/>
      <c r="AP8" s="70"/>
      <c r="AQ8" s="51">
        <f>データ!R6</f>
        <v>431.84</v>
      </c>
      <c r="AR8" s="51"/>
      <c r="AS8" s="51"/>
      <c r="AT8" s="51"/>
      <c r="AU8" s="51"/>
      <c r="AV8" s="51"/>
      <c r="AW8" s="51"/>
      <c r="AX8" s="51"/>
      <c r="AY8" s="51">
        <f>データ!S6</f>
        <v>545.39</v>
      </c>
      <c r="AZ8" s="51"/>
      <c r="BA8" s="51"/>
      <c r="BB8" s="51"/>
      <c r="BC8" s="51"/>
      <c r="BD8" s="51"/>
      <c r="BE8" s="51"/>
      <c r="BF8" s="51"/>
      <c r="BG8" s="3"/>
      <c r="BH8" s="3"/>
      <c r="BI8" s="3"/>
      <c r="BJ8" s="3"/>
      <c r="BK8" s="3"/>
      <c r="BL8" s="60" t="s">
        <v>9</v>
      </c>
      <c r="BM8" s="61"/>
      <c r="BN8" s="7" t="s">
        <v>10</v>
      </c>
      <c r="BO8" s="8"/>
      <c r="BP8" s="8"/>
      <c r="BQ8" s="8"/>
      <c r="BR8" s="8"/>
      <c r="BS8" s="8"/>
      <c r="BT8" s="8"/>
      <c r="BU8" s="8"/>
      <c r="BV8" s="8"/>
      <c r="BW8" s="8"/>
      <c r="BX8" s="8"/>
      <c r="BY8" s="9"/>
    </row>
    <row r="9" spans="1:78" ht="18.75" customHeight="1">
      <c r="A9" s="2"/>
      <c r="B9" s="62" t="s">
        <v>11</v>
      </c>
      <c r="C9" s="62"/>
      <c r="D9" s="62"/>
      <c r="E9" s="62"/>
      <c r="F9" s="62"/>
      <c r="G9" s="62"/>
      <c r="H9" s="62"/>
      <c r="I9" s="62"/>
      <c r="J9" s="62" t="s">
        <v>12</v>
      </c>
      <c r="K9" s="62"/>
      <c r="L9" s="62"/>
      <c r="M9" s="62"/>
      <c r="N9" s="62"/>
      <c r="O9" s="62"/>
      <c r="P9" s="62"/>
      <c r="Q9" s="62"/>
      <c r="R9" s="62" t="s">
        <v>13</v>
      </c>
      <c r="S9" s="62"/>
      <c r="T9" s="62"/>
      <c r="U9" s="62"/>
      <c r="V9" s="62"/>
      <c r="W9" s="62"/>
      <c r="X9" s="62"/>
      <c r="Y9" s="62"/>
      <c r="Z9" s="62" t="s">
        <v>14</v>
      </c>
      <c r="AA9" s="62"/>
      <c r="AB9" s="62"/>
      <c r="AC9" s="62"/>
      <c r="AD9" s="62"/>
      <c r="AE9" s="62"/>
      <c r="AF9" s="62"/>
      <c r="AG9" s="62"/>
      <c r="AH9" s="3"/>
      <c r="AI9" s="62" t="s">
        <v>15</v>
      </c>
      <c r="AJ9" s="62"/>
      <c r="AK9" s="62"/>
      <c r="AL9" s="62"/>
      <c r="AM9" s="62"/>
      <c r="AN9" s="62"/>
      <c r="AO9" s="62"/>
      <c r="AP9" s="62"/>
      <c r="AQ9" s="62" t="s">
        <v>16</v>
      </c>
      <c r="AR9" s="62"/>
      <c r="AS9" s="62"/>
      <c r="AT9" s="62"/>
      <c r="AU9" s="62"/>
      <c r="AV9" s="62"/>
      <c r="AW9" s="62"/>
      <c r="AX9" s="62"/>
      <c r="AY9" s="62" t="s">
        <v>17</v>
      </c>
      <c r="AZ9" s="62"/>
      <c r="BA9" s="62"/>
      <c r="BB9" s="62"/>
      <c r="BC9" s="62"/>
      <c r="BD9" s="62"/>
      <c r="BE9" s="62"/>
      <c r="BF9" s="62"/>
      <c r="BG9" s="3"/>
      <c r="BH9" s="3"/>
      <c r="BI9" s="3"/>
      <c r="BJ9" s="3"/>
      <c r="BK9" s="3"/>
      <c r="BL9" s="63" t="s">
        <v>18</v>
      </c>
      <c r="BM9" s="64"/>
      <c r="BN9" s="10" t="s">
        <v>19</v>
      </c>
      <c r="BO9" s="11"/>
      <c r="BP9" s="11"/>
      <c r="BQ9" s="11"/>
      <c r="BR9" s="11"/>
      <c r="BS9" s="11"/>
      <c r="BT9" s="11"/>
      <c r="BU9" s="11"/>
      <c r="BV9" s="11"/>
      <c r="BW9" s="11"/>
      <c r="BX9" s="11"/>
      <c r="BY9" s="12"/>
    </row>
    <row r="10" spans="1:78" ht="18.75" customHeight="1">
      <c r="A10" s="2"/>
      <c r="B10" s="51" t="str">
        <f>データ!M6</f>
        <v>-</v>
      </c>
      <c r="C10" s="51"/>
      <c r="D10" s="51"/>
      <c r="E10" s="51"/>
      <c r="F10" s="51"/>
      <c r="G10" s="51"/>
      <c r="H10" s="51"/>
      <c r="I10" s="51"/>
      <c r="J10" s="51">
        <f>データ!N6</f>
        <v>72.17</v>
      </c>
      <c r="K10" s="51"/>
      <c r="L10" s="51"/>
      <c r="M10" s="51"/>
      <c r="N10" s="51"/>
      <c r="O10" s="51"/>
      <c r="P10" s="51"/>
      <c r="Q10" s="51"/>
      <c r="R10" s="51">
        <f>データ!O6</f>
        <v>80.849999999999994</v>
      </c>
      <c r="S10" s="51"/>
      <c r="T10" s="51"/>
      <c r="U10" s="51"/>
      <c r="V10" s="51"/>
      <c r="W10" s="51"/>
      <c r="X10" s="51"/>
      <c r="Y10" s="51"/>
      <c r="Z10" s="59">
        <f>データ!P6</f>
        <v>3456</v>
      </c>
      <c r="AA10" s="59"/>
      <c r="AB10" s="59"/>
      <c r="AC10" s="59"/>
      <c r="AD10" s="59"/>
      <c r="AE10" s="59"/>
      <c r="AF10" s="59"/>
      <c r="AG10" s="59"/>
      <c r="AH10" s="2"/>
      <c r="AI10" s="59">
        <f>データ!T6</f>
        <v>189688</v>
      </c>
      <c r="AJ10" s="59"/>
      <c r="AK10" s="59"/>
      <c r="AL10" s="59"/>
      <c r="AM10" s="59"/>
      <c r="AN10" s="59"/>
      <c r="AO10" s="59"/>
      <c r="AP10" s="59"/>
      <c r="AQ10" s="51">
        <f>データ!U6</f>
        <v>139.29</v>
      </c>
      <c r="AR10" s="51"/>
      <c r="AS10" s="51"/>
      <c r="AT10" s="51"/>
      <c r="AU10" s="51"/>
      <c r="AV10" s="51"/>
      <c r="AW10" s="51"/>
      <c r="AX10" s="51"/>
      <c r="AY10" s="51">
        <f>データ!V6</f>
        <v>1361.82</v>
      </c>
      <c r="AZ10" s="51"/>
      <c r="BA10" s="51"/>
      <c r="BB10" s="51"/>
      <c r="BC10" s="51"/>
      <c r="BD10" s="51"/>
      <c r="BE10" s="51"/>
      <c r="BF10" s="51"/>
      <c r="BG10" s="2"/>
      <c r="BH10" s="2"/>
      <c r="BI10" s="2"/>
      <c r="BJ10" s="2"/>
      <c r="BK10" s="2"/>
      <c r="BL10" s="52" t="s">
        <v>20</v>
      </c>
      <c r="BM10" s="5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22</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23</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1" t="s">
        <v>24</v>
      </c>
      <c r="BM14" s="42"/>
      <c r="BN14" s="42"/>
      <c r="BO14" s="42"/>
      <c r="BP14" s="42"/>
      <c r="BQ14" s="42"/>
      <c r="BR14" s="42"/>
      <c r="BS14" s="42"/>
      <c r="BT14" s="42"/>
      <c r="BU14" s="42"/>
      <c r="BV14" s="42"/>
      <c r="BW14" s="42"/>
      <c r="BX14" s="42"/>
      <c r="BY14" s="42"/>
      <c r="BZ14" s="4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104</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c r="A34" s="2"/>
      <c r="B34" s="16"/>
      <c r="C34" s="47" t="s">
        <v>25</v>
      </c>
      <c r="D34" s="47"/>
      <c r="E34" s="47"/>
      <c r="F34" s="47"/>
      <c r="G34" s="47"/>
      <c r="H34" s="47"/>
      <c r="I34" s="47"/>
      <c r="J34" s="47"/>
      <c r="K34" s="47"/>
      <c r="L34" s="47"/>
      <c r="M34" s="47"/>
      <c r="N34" s="47"/>
      <c r="O34" s="47"/>
      <c r="P34" s="47"/>
      <c r="Q34" s="19"/>
      <c r="R34" s="47" t="s">
        <v>26</v>
      </c>
      <c r="S34" s="47"/>
      <c r="T34" s="47"/>
      <c r="U34" s="47"/>
      <c r="V34" s="47"/>
      <c r="W34" s="47"/>
      <c r="X34" s="47"/>
      <c r="Y34" s="47"/>
      <c r="Z34" s="47"/>
      <c r="AA34" s="47"/>
      <c r="AB34" s="47"/>
      <c r="AC34" s="47"/>
      <c r="AD34" s="47"/>
      <c r="AE34" s="47"/>
      <c r="AF34" s="19"/>
      <c r="AG34" s="47" t="s">
        <v>27</v>
      </c>
      <c r="AH34" s="47"/>
      <c r="AI34" s="47"/>
      <c r="AJ34" s="47"/>
      <c r="AK34" s="47"/>
      <c r="AL34" s="47"/>
      <c r="AM34" s="47"/>
      <c r="AN34" s="47"/>
      <c r="AO34" s="47"/>
      <c r="AP34" s="47"/>
      <c r="AQ34" s="47"/>
      <c r="AR34" s="47"/>
      <c r="AS34" s="47"/>
      <c r="AT34" s="47"/>
      <c r="AU34" s="19"/>
      <c r="AV34" s="47" t="s">
        <v>28</v>
      </c>
      <c r="AW34" s="47"/>
      <c r="AX34" s="47"/>
      <c r="AY34" s="47"/>
      <c r="AZ34" s="47"/>
      <c r="BA34" s="47"/>
      <c r="BB34" s="47"/>
      <c r="BC34" s="47"/>
      <c r="BD34" s="47"/>
      <c r="BE34" s="47"/>
      <c r="BF34" s="47"/>
      <c r="BG34" s="47"/>
      <c r="BH34" s="47"/>
      <c r="BI34" s="47"/>
      <c r="BJ34" s="18"/>
      <c r="BK34" s="2"/>
      <c r="BL34" s="84"/>
      <c r="BM34" s="85"/>
      <c r="BN34" s="85"/>
      <c r="BO34" s="85"/>
      <c r="BP34" s="85"/>
      <c r="BQ34" s="85"/>
      <c r="BR34" s="85"/>
      <c r="BS34" s="85"/>
      <c r="BT34" s="85"/>
      <c r="BU34" s="85"/>
      <c r="BV34" s="85"/>
      <c r="BW34" s="85"/>
      <c r="BX34" s="85"/>
      <c r="BY34" s="85"/>
      <c r="BZ34" s="86"/>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84"/>
      <c r="BM35" s="85"/>
      <c r="BN35" s="85"/>
      <c r="BO35" s="85"/>
      <c r="BP35" s="85"/>
      <c r="BQ35" s="85"/>
      <c r="BR35" s="85"/>
      <c r="BS35" s="85"/>
      <c r="BT35" s="85"/>
      <c r="BU35" s="85"/>
      <c r="BV35" s="85"/>
      <c r="BW35" s="85"/>
      <c r="BX35" s="85"/>
      <c r="BY35" s="85"/>
      <c r="BZ35" s="8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105</v>
      </c>
      <c r="BM47" s="85"/>
      <c r="BN47" s="85"/>
      <c r="BO47" s="85"/>
      <c r="BP47" s="85"/>
      <c r="BQ47" s="85"/>
      <c r="BR47" s="85"/>
      <c r="BS47" s="85"/>
      <c r="BT47" s="85"/>
      <c r="BU47" s="85"/>
      <c r="BV47" s="85"/>
      <c r="BW47" s="85"/>
      <c r="BX47" s="85"/>
      <c r="BY47" s="85"/>
      <c r="BZ47" s="8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c r="A56" s="2"/>
      <c r="B56" s="16"/>
      <c r="C56" s="47" t="s">
        <v>30</v>
      </c>
      <c r="D56" s="47"/>
      <c r="E56" s="47"/>
      <c r="F56" s="47"/>
      <c r="G56" s="47"/>
      <c r="H56" s="47"/>
      <c r="I56" s="47"/>
      <c r="J56" s="47"/>
      <c r="K56" s="47"/>
      <c r="L56" s="47"/>
      <c r="M56" s="47"/>
      <c r="N56" s="47"/>
      <c r="O56" s="47"/>
      <c r="P56" s="47"/>
      <c r="Q56" s="19"/>
      <c r="R56" s="47" t="s">
        <v>31</v>
      </c>
      <c r="S56" s="47"/>
      <c r="T56" s="47"/>
      <c r="U56" s="47"/>
      <c r="V56" s="47"/>
      <c r="W56" s="47"/>
      <c r="X56" s="47"/>
      <c r="Y56" s="47"/>
      <c r="Z56" s="47"/>
      <c r="AA56" s="47"/>
      <c r="AB56" s="47"/>
      <c r="AC56" s="47"/>
      <c r="AD56" s="47"/>
      <c r="AE56" s="47"/>
      <c r="AF56" s="19"/>
      <c r="AG56" s="47" t="s">
        <v>32</v>
      </c>
      <c r="AH56" s="47"/>
      <c r="AI56" s="47"/>
      <c r="AJ56" s="47"/>
      <c r="AK56" s="47"/>
      <c r="AL56" s="47"/>
      <c r="AM56" s="47"/>
      <c r="AN56" s="47"/>
      <c r="AO56" s="47"/>
      <c r="AP56" s="47"/>
      <c r="AQ56" s="47"/>
      <c r="AR56" s="47"/>
      <c r="AS56" s="47"/>
      <c r="AT56" s="47"/>
      <c r="AU56" s="19"/>
      <c r="AV56" s="47" t="s">
        <v>33</v>
      </c>
      <c r="AW56" s="47"/>
      <c r="AX56" s="47"/>
      <c r="AY56" s="47"/>
      <c r="AZ56" s="47"/>
      <c r="BA56" s="47"/>
      <c r="BB56" s="47"/>
      <c r="BC56" s="47"/>
      <c r="BD56" s="47"/>
      <c r="BE56" s="47"/>
      <c r="BF56" s="47"/>
      <c r="BG56" s="47"/>
      <c r="BH56" s="47"/>
      <c r="BI56" s="47"/>
      <c r="BJ56" s="18"/>
      <c r="BK56" s="2"/>
      <c r="BL56" s="84"/>
      <c r="BM56" s="85"/>
      <c r="BN56" s="85"/>
      <c r="BO56" s="85"/>
      <c r="BP56" s="85"/>
      <c r="BQ56" s="85"/>
      <c r="BR56" s="85"/>
      <c r="BS56" s="85"/>
      <c r="BT56" s="85"/>
      <c r="BU56" s="85"/>
      <c r="BV56" s="85"/>
      <c r="BW56" s="85"/>
      <c r="BX56" s="85"/>
      <c r="BY56" s="85"/>
      <c r="BZ56" s="86"/>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84"/>
      <c r="BM57" s="85"/>
      <c r="BN57" s="85"/>
      <c r="BO57" s="85"/>
      <c r="BP57" s="85"/>
      <c r="BQ57" s="85"/>
      <c r="BR57" s="85"/>
      <c r="BS57" s="85"/>
      <c r="BT57" s="85"/>
      <c r="BU57" s="85"/>
      <c r="BV57" s="85"/>
      <c r="BW57" s="85"/>
      <c r="BX57" s="85"/>
      <c r="BY57" s="85"/>
      <c r="BZ57" s="8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c r="A60" s="2"/>
      <c r="B60" s="48" t="s">
        <v>34</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4"/>
      <c r="BM60" s="85"/>
      <c r="BN60" s="85"/>
      <c r="BO60" s="85"/>
      <c r="BP60" s="85"/>
      <c r="BQ60" s="85"/>
      <c r="BR60" s="85"/>
      <c r="BS60" s="85"/>
      <c r="BT60" s="85"/>
      <c r="BU60" s="85"/>
      <c r="BV60" s="85"/>
      <c r="BW60" s="85"/>
      <c r="BX60" s="85"/>
      <c r="BY60" s="85"/>
      <c r="BZ60" s="86"/>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4"/>
      <c r="BM61" s="85"/>
      <c r="BN61" s="85"/>
      <c r="BO61" s="85"/>
      <c r="BP61" s="85"/>
      <c r="BQ61" s="85"/>
      <c r="BR61" s="85"/>
      <c r="BS61" s="85"/>
      <c r="BT61" s="85"/>
      <c r="BU61" s="85"/>
      <c r="BV61" s="85"/>
      <c r="BW61" s="85"/>
      <c r="BX61" s="85"/>
      <c r="BY61" s="85"/>
      <c r="BZ61" s="8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106</v>
      </c>
      <c r="BM66" s="85"/>
      <c r="BN66" s="85"/>
      <c r="BO66" s="85"/>
      <c r="BP66" s="85"/>
      <c r="BQ66" s="85"/>
      <c r="BR66" s="85"/>
      <c r="BS66" s="85"/>
      <c r="BT66" s="85"/>
      <c r="BU66" s="85"/>
      <c r="BV66" s="85"/>
      <c r="BW66" s="85"/>
      <c r="BX66" s="85"/>
      <c r="BY66" s="85"/>
      <c r="BZ66" s="8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c r="A79" s="2"/>
      <c r="B79" s="16"/>
      <c r="C79" s="47" t="s">
        <v>36</v>
      </c>
      <c r="D79" s="47"/>
      <c r="E79" s="47"/>
      <c r="F79" s="47"/>
      <c r="G79" s="47"/>
      <c r="H79" s="47"/>
      <c r="I79" s="47"/>
      <c r="J79" s="47"/>
      <c r="K79" s="47"/>
      <c r="L79" s="47"/>
      <c r="M79" s="47"/>
      <c r="N79" s="47"/>
      <c r="O79" s="47"/>
      <c r="P79" s="47"/>
      <c r="Q79" s="47"/>
      <c r="R79" s="47"/>
      <c r="S79" s="47"/>
      <c r="T79" s="47"/>
      <c r="U79" s="19"/>
      <c r="V79" s="19"/>
      <c r="W79" s="47" t="s">
        <v>37</v>
      </c>
      <c r="X79" s="47"/>
      <c r="Y79" s="47"/>
      <c r="Z79" s="47"/>
      <c r="AA79" s="47"/>
      <c r="AB79" s="47"/>
      <c r="AC79" s="47"/>
      <c r="AD79" s="47"/>
      <c r="AE79" s="47"/>
      <c r="AF79" s="47"/>
      <c r="AG79" s="47"/>
      <c r="AH79" s="47"/>
      <c r="AI79" s="47"/>
      <c r="AJ79" s="47"/>
      <c r="AK79" s="47"/>
      <c r="AL79" s="47"/>
      <c r="AM79" s="47"/>
      <c r="AN79" s="47"/>
      <c r="AO79" s="19"/>
      <c r="AP79" s="19"/>
      <c r="AQ79" s="47" t="s">
        <v>38</v>
      </c>
      <c r="AR79" s="47"/>
      <c r="AS79" s="47"/>
      <c r="AT79" s="47"/>
      <c r="AU79" s="47"/>
      <c r="AV79" s="47"/>
      <c r="AW79" s="47"/>
      <c r="AX79" s="47"/>
      <c r="AY79" s="47"/>
      <c r="AZ79" s="47"/>
      <c r="BA79" s="47"/>
      <c r="BB79" s="47"/>
      <c r="BC79" s="47"/>
      <c r="BD79" s="47"/>
      <c r="BE79" s="47"/>
      <c r="BF79" s="47"/>
      <c r="BG79" s="47"/>
      <c r="BH79" s="47"/>
      <c r="BI79" s="17"/>
      <c r="BJ79" s="18"/>
      <c r="BK79" s="2"/>
      <c r="BL79" s="84"/>
      <c r="BM79" s="85"/>
      <c r="BN79" s="85"/>
      <c r="BO79" s="85"/>
      <c r="BP79" s="85"/>
      <c r="BQ79" s="85"/>
      <c r="BR79" s="85"/>
      <c r="BS79" s="85"/>
      <c r="BT79" s="85"/>
      <c r="BU79" s="85"/>
      <c r="BV79" s="85"/>
      <c r="BW79" s="85"/>
      <c r="BX79" s="85"/>
      <c r="BY79" s="85"/>
      <c r="BZ79" s="86"/>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84"/>
      <c r="BM80" s="85"/>
      <c r="BN80" s="85"/>
      <c r="BO80" s="85"/>
      <c r="BP80" s="85"/>
      <c r="BQ80" s="85"/>
      <c r="BR80" s="85"/>
      <c r="BS80" s="85"/>
      <c r="BT80" s="85"/>
      <c r="BU80" s="85"/>
      <c r="BV80" s="85"/>
      <c r="BW80" s="85"/>
      <c r="BX80" s="85"/>
      <c r="BY80" s="85"/>
      <c r="BZ80" s="8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412015</v>
      </c>
      <c r="D6" s="31">
        <f t="shared" si="3"/>
        <v>46</v>
      </c>
      <c r="E6" s="31">
        <f t="shared" si="3"/>
        <v>1</v>
      </c>
      <c r="F6" s="31">
        <f t="shared" si="3"/>
        <v>0</v>
      </c>
      <c r="G6" s="31">
        <f t="shared" si="3"/>
        <v>1</v>
      </c>
      <c r="H6" s="31" t="str">
        <f t="shared" si="3"/>
        <v>佐賀県　佐賀市</v>
      </c>
      <c r="I6" s="31" t="str">
        <f t="shared" si="3"/>
        <v>法適用</v>
      </c>
      <c r="J6" s="31" t="str">
        <f t="shared" si="3"/>
        <v>水道事業</v>
      </c>
      <c r="K6" s="31" t="str">
        <f t="shared" si="3"/>
        <v>末端給水事業</v>
      </c>
      <c r="L6" s="31" t="str">
        <f t="shared" si="3"/>
        <v>A2</v>
      </c>
      <c r="M6" s="32" t="str">
        <f t="shared" si="3"/>
        <v>-</v>
      </c>
      <c r="N6" s="32">
        <f t="shared" si="3"/>
        <v>72.17</v>
      </c>
      <c r="O6" s="32">
        <f t="shared" si="3"/>
        <v>80.849999999999994</v>
      </c>
      <c r="P6" s="32">
        <f t="shared" si="3"/>
        <v>3456</v>
      </c>
      <c r="Q6" s="32">
        <f t="shared" si="3"/>
        <v>235523</v>
      </c>
      <c r="R6" s="32">
        <f t="shared" si="3"/>
        <v>431.84</v>
      </c>
      <c r="S6" s="32">
        <f t="shared" si="3"/>
        <v>545.39</v>
      </c>
      <c r="T6" s="32">
        <f t="shared" si="3"/>
        <v>189688</v>
      </c>
      <c r="U6" s="32">
        <f t="shared" si="3"/>
        <v>139.29</v>
      </c>
      <c r="V6" s="32">
        <f t="shared" si="3"/>
        <v>1361.82</v>
      </c>
      <c r="W6" s="33">
        <f>IF(W7="",NA(),W7)</f>
        <v>119.58</v>
      </c>
      <c r="X6" s="33">
        <f t="shared" ref="X6:AF6" si="4">IF(X7="",NA(),X7)</f>
        <v>111.14</v>
      </c>
      <c r="Y6" s="33">
        <f t="shared" si="4"/>
        <v>110.27</v>
      </c>
      <c r="Z6" s="33">
        <f t="shared" si="4"/>
        <v>121.47</v>
      </c>
      <c r="AA6" s="33">
        <f t="shared" si="4"/>
        <v>119.84</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562.25</v>
      </c>
      <c r="AT6" s="33">
        <f t="shared" ref="AT6:BB6" si="6">IF(AT7="",NA(),AT7)</f>
        <v>820.01</v>
      </c>
      <c r="AU6" s="33">
        <f t="shared" si="6"/>
        <v>1032.3499999999999</v>
      </c>
      <c r="AV6" s="33">
        <f t="shared" si="6"/>
        <v>547.14</v>
      </c>
      <c r="AW6" s="33">
        <f t="shared" si="6"/>
        <v>516.57000000000005</v>
      </c>
      <c r="AX6" s="33">
        <f t="shared" si="6"/>
        <v>602.73</v>
      </c>
      <c r="AY6" s="33">
        <f t="shared" si="6"/>
        <v>590.46</v>
      </c>
      <c r="AZ6" s="33">
        <f t="shared" si="6"/>
        <v>628.34</v>
      </c>
      <c r="BA6" s="33">
        <f t="shared" si="6"/>
        <v>289.8</v>
      </c>
      <c r="BB6" s="33">
        <f t="shared" si="6"/>
        <v>299.44</v>
      </c>
      <c r="BC6" s="32" t="str">
        <f>IF(BC7="","",IF(BC7="-","【-】","【"&amp;SUBSTITUTE(TEXT(BC7,"#,##0.00"),"-","△")&amp;"】"))</f>
        <v>【262.74】</v>
      </c>
      <c r="BD6" s="33">
        <f>IF(BD7="",NA(),BD7)</f>
        <v>158.57</v>
      </c>
      <c r="BE6" s="33">
        <f t="shared" ref="BE6:BM6" si="7">IF(BE7="",NA(),BE7)</f>
        <v>168.8</v>
      </c>
      <c r="BF6" s="33">
        <f t="shared" si="7"/>
        <v>166.37</v>
      </c>
      <c r="BG6" s="33">
        <f t="shared" si="7"/>
        <v>162.69999999999999</v>
      </c>
      <c r="BH6" s="33">
        <f t="shared" si="7"/>
        <v>154.25</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111.92</v>
      </c>
      <c r="BP6" s="33">
        <f t="shared" ref="BP6:BX6" si="8">IF(BP7="",NA(),BP7)</f>
        <v>100.77</v>
      </c>
      <c r="BQ6" s="33">
        <f t="shared" si="8"/>
        <v>99.57</v>
      </c>
      <c r="BR6" s="33">
        <f t="shared" si="8"/>
        <v>109.59</v>
      </c>
      <c r="BS6" s="33">
        <f t="shared" si="8"/>
        <v>107.53</v>
      </c>
      <c r="BT6" s="33">
        <f t="shared" si="8"/>
        <v>99</v>
      </c>
      <c r="BU6" s="33">
        <f t="shared" si="8"/>
        <v>99.91</v>
      </c>
      <c r="BV6" s="33">
        <f t="shared" si="8"/>
        <v>99.89</v>
      </c>
      <c r="BW6" s="33">
        <f t="shared" si="8"/>
        <v>107.05</v>
      </c>
      <c r="BX6" s="33">
        <f t="shared" si="8"/>
        <v>106.4</v>
      </c>
      <c r="BY6" s="32" t="str">
        <f>IF(BY7="","",IF(BY7="-","【-】","【"&amp;SUBSTITUTE(TEXT(BY7,"#,##0.00"),"-","△")&amp;"】"))</f>
        <v>【104.99】</v>
      </c>
      <c r="BZ6" s="33">
        <f>IF(BZ7="",NA(),BZ7)</f>
        <v>166.16</v>
      </c>
      <c r="CA6" s="33">
        <f t="shared" ref="CA6:CI6" si="9">IF(CA7="",NA(),CA7)</f>
        <v>183.84</v>
      </c>
      <c r="CB6" s="33">
        <f t="shared" si="9"/>
        <v>185.87</v>
      </c>
      <c r="CC6" s="33">
        <f t="shared" si="9"/>
        <v>168.73</v>
      </c>
      <c r="CD6" s="33">
        <f t="shared" si="9"/>
        <v>171.78</v>
      </c>
      <c r="CE6" s="33">
        <f t="shared" si="9"/>
        <v>164.03</v>
      </c>
      <c r="CF6" s="33">
        <f t="shared" si="9"/>
        <v>164.25</v>
      </c>
      <c r="CG6" s="33">
        <f t="shared" si="9"/>
        <v>165.34</v>
      </c>
      <c r="CH6" s="33">
        <f t="shared" si="9"/>
        <v>155.09</v>
      </c>
      <c r="CI6" s="33">
        <f t="shared" si="9"/>
        <v>156.29</v>
      </c>
      <c r="CJ6" s="32" t="str">
        <f>IF(CJ7="","",IF(CJ7="-","【-】","【"&amp;SUBSTITUTE(TEXT(CJ7,"#,##0.00"),"-","△")&amp;"】"))</f>
        <v>【163.72】</v>
      </c>
      <c r="CK6" s="33">
        <f>IF(CK7="",NA(),CK7)</f>
        <v>50.34</v>
      </c>
      <c r="CL6" s="33">
        <f t="shared" ref="CL6:CT6" si="10">IF(CL7="",NA(),CL7)</f>
        <v>45.55</v>
      </c>
      <c r="CM6" s="33">
        <f t="shared" si="10"/>
        <v>44.76</v>
      </c>
      <c r="CN6" s="33">
        <f t="shared" si="10"/>
        <v>43.38</v>
      </c>
      <c r="CO6" s="33">
        <f t="shared" si="10"/>
        <v>45.94</v>
      </c>
      <c r="CP6" s="33">
        <f t="shared" si="10"/>
        <v>63.07</v>
      </c>
      <c r="CQ6" s="33">
        <f t="shared" si="10"/>
        <v>62.71</v>
      </c>
      <c r="CR6" s="33">
        <f t="shared" si="10"/>
        <v>62.15</v>
      </c>
      <c r="CS6" s="33">
        <f t="shared" si="10"/>
        <v>61.61</v>
      </c>
      <c r="CT6" s="33">
        <f t="shared" si="10"/>
        <v>62.34</v>
      </c>
      <c r="CU6" s="32" t="str">
        <f>IF(CU7="","",IF(CU7="-","【-】","【"&amp;SUBSTITUTE(TEXT(CU7,"#,##0.00"),"-","△")&amp;"】"))</f>
        <v>【59.76】</v>
      </c>
      <c r="CV6" s="33">
        <f>IF(CV7="",NA(),CV7)</f>
        <v>89.82</v>
      </c>
      <c r="CW6" s="33">
        <f t="shared" ref="CW6:DE6" si="11">IF(CW7="",NA(),CW7)</f>
        <v>90.55</v>
      </c>
      <c r="CX6" s="33">
        <f t="shared" si="11"/>
        <v>91.56</v>
      </c>
      <c r="CY6" s="33">
        <f t="shared" si="11"/>
        <v>92.65</v>
      </c>
      <c r="CZ6" s="33">
        <f t="shared" si="11"/>
        <v>87.83</v>
      </c>
      <c r="DA6" s="33">
        <f t="shared" si="11"/>
        <v>89.96</v>
      </c>
      <c r="DB6" s="33">
        <f t="shared" si="11"/>
        <v>90.54</v>
      </c>
      <c r="DC6" s="33">
        <f t="shared" si="11"/>
        <v>90.64</v>
      </c>
      <c r="DD6" s="33">
        <f t="shared" si="11"/>
        <v>90.23</v>
      </c>
      <c r="DE6" s="33">
        <f t="shared" si="11"/>
        <v>90.15</v>
      </c>
      <c r="DF6" s="32" t="str">
        <f>IF(DF7="","",IF(DF7="-","【-】","【"&amp;SUBSTITUTE(TEXT(DF7,"#,##0.00"),"-","△")&amp;"】"))</f>
        <v>【89.95】</v>
      </c>
      <c r="DG6" s="33">
        <f>IF(DG7="",NA(),DG7)</f>
        <v>44.83</v>
      </c>
      <c r="DH6" s="33">
        <f t="shared" ref="DH6:DP6" si="12">IF(DH7="",NA(),DH7)</f>
        <v>46.19</v>
      </c>
      <c r="DI6" s="33">
        <f t="shared" si="12"/>
        <v>47.16</v>
      </c>
      <c r="DJ6" s="33">
        <f t="shared" si="12"/>
        <v>48.28</v>
      </c>
      <c r="DK6" s="33">
        <f t="shared" si="12"/>
        <v>49.34</v>
      </c>
      <c r="DL6" s="33">
        <f t="shared" si="12"/>
        <v>41.47</v>
      </c>
      <c r="DM6" s="33">
        <f t="shared" si="12"/>
        <v>42.43</v>
      </c>
      <c r="DN6" s="33">
        <f t="shared" si="12"/>
        <v>43.24</v>
      </c>
      <c r="DO6" s="33">
        <f t="shared" si="12"/>
        <v>46.36</v>
      </c>
      <c r="DP6" s="33">
        <f t="shared" si="12"/>
        <v>47.37</v>
      </c>
      <c r="DQ6" s="32" t="str">
        <f>IF(DQ7="","",IF(DQ7="-","【-】","【"&amp;SUBSTITUTE(TEXT(DQ7,"#,##0.00"),"-","△")&amp;"】"))</f>
        <v>【47.18】</v>
      </c>
      <c r="DR6" s="33">
        <f>IF(DR7="",NA(),DR7)</f>
        <v>12.73</v>
      </c>
      <c r="DS6" s="33">
        <f t="shared" ref="DS6:EA6" si="13">IF(DS7="",NA(),DS7)</f>
        <v>13.12</v>
      </c>
      <c r="DT6" s="33">
        <f t="shared" si="13"/>
        <v>13.26</v>
      </c>
      <c r="DU6" s="33">
        <f t="shared" si="13"/>
        <v>13.83</v>
      </c>
      <c r="DV6" s="33">
        <f t="shared" si="13"/>
        <v>15.13</v>
      </c>
      <c r="DW6" s="33">
        <f t="shared" si="13"/>
        <v>9.92</v>
      </c>
      <c r="DX6" s="33">
        <f t="shared" si="13"/>
        <v>11.07</v>
      </c>
      <c r="DY6" s="33">
        <f t="shared" si="13"/>
        <v>12.21</v>
      </c>
      <c r="DZ6" s="33">
        <f t="shared" si="13"/>
        <v>13.57</v>
      </c>
      <c r="EA6" s="33">
        <f t="shared" si="13"/>
        <v>14.27</v>
      </c>
      <c r="EB6" s="32" t="str">
        <f>IF(EB7="","",IF(EB7="-","【-】","【"&amp;SUBSTITUTE(TEXT(EB7,"#,##0.00"),"-","△")&amp;"】"))</f>
        <v>【13.18】</v>
      </c>
      <c r="EC6" s="33">
        <f>IF(EC7="",NA(),EC7)</f>
        <v>1.19</v>
      </c>
      <c r="ED6" s="33">
        <f t="shared" ref="ED6:EL6" si="14">IF(ED7="",NA(),ED7)</f>
        <v>1.28</v>
      </c>
      <c r="EE6" s="33">
        <f t="shared" si="14"/>
        <v>0.82</v>
      </c>
      <c r="EF6" s="33">
        <f t="shared" si="14"/>
        <v>0.79</v>
      </c>
      <c r="EG6" s="33">
        <f t="shared" si="14"/>
        <v>1</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412015</v>
      </c>
      <c r="D7" s="35">
        <v>46</v>
      </c>
      <c r="E7" s="35">
        <v>1</v>
      </c>
      <c r="F7" s="35">
        <v>0</v>
      </c>
      <c r="G7" s="35">
        <v>1</v>
      </c>
      <c r="H7" s="35" t="s">
        <v>93</v>
      </c>
      <c r="I7" s="35" t="s">
        <v>94</v>
      </c>
      <c r="J7" s="35" t="s">
        <v>95</v>
      </c>
      <c r="K7" s="35" t="s">
        <v>96</v>
      </c>
      <c r="L7" s="35" t="s">
        <v>97</v>
      </c>
      <c r="M7" s="36" t="s">
        <v>98</v>
      </c>
      <c r="N7" s="36">
        <v>72.17</v>
      </c>
      <c r="O7" s="36">
        <v>80.849999999999994</v>
      </c>
      <c r="P7" s="36">
        <v>3456</v>
      </c>
      <c r="Q7" s="36">
        <v>235523</v>
      </c>
      <c r="R7" s="36">
        <v>431.84</v>
      </c>
      <c r="S7" s="36">
        <v>545.39</v>
      </c>
      <c r="T7" s="36">
        <v>189688</v>
      </c>
      <c r="U7" s="36">
        <v>139.29</v>
      </c>
      <c r="V7" s="36">
        <v>1361.82</v>
      </c>
      <c r="W7" s="36">
        <v>119.58</v>
      </c>
      <c r="X7" s="36">
        <v>111.14</v>
      </c>
      <c r="Y7" s="36">
        <v>110.27</v>
      </c>
      <c r="Z7" s="36">
        <v>121.47</v>
      </c>
      <c r="AA7" s="36">
        <v>119.84</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562.25</v>
      </c>
      <c r="AT7" s="36">
        <v>820.01</v>
      </c>
      <c r="AU7" s="36">
        <v>1032.3499999999999</v>
      </c>
      <c r="AV7" s="36">
        <v>547.14</v>
      </c>
      <c r="AW7" s="36">
        <v>516.57000000000005</v>
      </c>
      <c r="AX7" s="36">
        <v>602.73</v>
      </c>
      <c r="AY7" s="36">
        <v>590.46</v>
      </c>
      <c r="AZ7" s="36">
        <v>628.34</v>
      </c>
      <c r="BA7" s="36">
        <v>289.8</v>
      </c>
      <c r="BB7" s="36">
        <v>299.44</v>
      </c>
      <c r="BC7" s="36">
        <v>262.74</v>
      </c>
      <c r="BD7" s="36">
        <v>158.57</v>
      </c>
      <c r="BE7" s="36">
        <v>168.8</v>
      </c>
      <c r="BF7" s="36">
        <v>166.37</v>
      </c>
      <c r="BG7" s="36">
        <v>162.69999999999999</v>
      </c>
      <c r="BH7" s="36">
        <v>154.25</v>
      </c>
      <c r="BI7" s="36">
        <v>310.79000000000002</v>
      </c>
      <c r="BJ7" s="36">
        <v>299.16000000000003</v>
      </c>
      <c r="BK7" s="36">
        <v>297.13</v>
      </c>
      <c r="BL7" s="36">
        <v>301.99</v>
      </c>
      <c r="BM7" s="36">
        <v>298.08999999999997</v>
      </c>
      <c r="BN7" s="36">
        <v>276.38</v>
      </c>
      <c r="BO7" s="36">
        <v>111.92</v>
      </c>
      <c r="BP7" s="36">
        <v>100.77</v>
      </c>
      <c r="BQ7" s="36">
        <v>99.57</v>
      </c>
      <c r="BR7" s="36">
        <v>109.59</v>
      </c>
      <c r="BS7" s="36">
        <v>107.53</v>
      </c>
      <c r="BT7" s="36">
        <v>99</v>
      </c>
      <c r="BU7" s="36">
        <v>99.91</v>
      </c>
      <c r="BV7" s="36">
        <v>99.89</v>
      </c>
      <c r="BW7" s="36">
        <v>107.05</v>
      </c>
      <c r="BX7" s="36">
        <v>106.4</v>
      </c>
      <c r="BY7" s="36">
        <v>104.99</v>
      </c>
      <c r="BZ7" s="36">
        <v>166.16</v>
      </c>
      <c r="CA7" s="36">
        <v>183.84</v>
      </c>
      <c r="CB7" s="36">
        <v>185.87</v>
      </c>
      <c r="CC7" s="36">
        <v>168.73</v>
      </c>
      <c r="CD7" s="36">
        <v>171.78</v>
      </c>
      <c r="CE7" s="36">
        <v>164.03</v>
      </c>
      <c r="CF7" s="36">
        <v>164.25</v>
      </c>
      <c r="CG7" s="36">
        <v>165.34</v>
      </c>
      <c r="CH7" s="36">
        <v>155.09</v>
      </c>
      <c r="CI7" s="36">
        <v>156.29</v>
      </c>
      <c r="CJ7" s="36">
        <v>163.72</v>
      </c>
      <c r="CK7" s="36">
        <v>50.34</v>
      </c>
      <c r="CL7" s="36">
        <v>45.55</v>
      </c>
      <c r="CM7" s="36">
        <v>44.76</v>
      </c>
      <c r="CN7" s="36">
        <v>43.38</v>
      </c>
      <c r="CO7" s="36">
        <v>45.94</v>
      </c>
      <c r="CP7" s="36">
        <v>63.07</v>
      </c>
      <c r="CQ7" s="36">
        <v>62.71</v>
      </c>
      <c r="CR7" s="36">
        <v>62.15</v>
      </c>
      <c r="CS7" s="36">
        <v>61.61</v>
      </c>
      <c r="CT7" s="36">
        <v>62.34</v>
      </c>
      <c r="CU7" s="36">
        <v>59.76</v>
      </c>
      <c r="CV7" s="36">
        <v>89.82</v>
      </c>
      <c r="CW7" s="36">
        <v>90.55</v>
      </c>
      <c r="CX7" s="36">
        <v>91.56</v>
      </c>
      <c r="CY7" s="36">
        <v>92.65</v>
      </c>
      <c r="CZ7" s="36">
        <v>87.83</v>
      </c>
      <c r="DA7" s="36">
        <v>89.96</v>
      </c>
      <c r="DB7" s="36">
        <v>90.54</v>
      </c>
      <c r="DC7" s="36">
        <v>90.64</v>
      </c>
      <c r="DD7" s="36">
        <v>90.23</v>
      </c>
      <c r="DE7" s="36">
        <v>90.15</v>
      </c>
      <c r="DF7" s="36">
        <v>89.95</v>
      </c>
      <c r="DG7" s="36">
        <v>44.83</v>
      </c>
      <c r="DH7" s="36">
        <v>46.19</v>
      </c>
      <c r="DI7" s="36">
        <v>47.16</v>
      </c>
      <c r="DJ7" s="36">
        <v>48.28</v>
      </c>
      <c r="DK7" s="36">
        <v>49.34</v>
      </c>
      <c r="DL7" s="36">
        <v>41.47</v>
      </c>
      <c r="DM7" s="36">
        <v>42.43</v>
      </c>
      <c r="DN7" s="36">
        <v>43.24</v>
      </c>
      <c r="DO7" s="36">
        <v>46.36</v>
      </c>
      <c r="DP7" s="36">
        <v>47.37</v>
      </c>
      <c r="DQ7" s="36">
        <v>47.18</v>
      </c>
      <c r="DR7" s="36">
        <v>12.73</v>
      </c>
      <c r="DS7" s="36">
        <v>13.12</v>
      </c>
      <c r="DT7" s="36">
        <v>13.26</v>
      </c>
      <c r="DU7" s="36">
        <v>13.83</v>
      </c>
      <c r="DV7" s="36">
        <v>15.13</v>
      </c>
      <c r="DW7" s="36">
        <v>9.92</v>
      </c>
      <c r="DX7" s="36">
        <v>11.07</v>
      </c>
      <c r="DY7" s="36">
        <v>12.21</v>
      </c>
      <c r="DZ7" s="36">
        <v>13.57</v>
      </c>
      <c r="EA7" s="36">
        <v>14.27</v>
      </c>
      <c r="EB7" s="36">
        <v>13.18</v>
      </c>
      <c r="EC7" s="36">
        <v>1.19</v>
      </c>
      <c r="ED7" s="36">
        <v>1.28</v>
      </c>
      <c r="EE7" s="36">
        <v>0.82</v>
      </c>
      <c r="EF7" s="36">
        <v>0.79</v>
      </c>
      <c r="EG7" s="36">
        <v>1</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ベム</cp:lastModifiedBy>
  <dcterms:created xsi:type="dcterms:W3CDTF">2017-02-01T08:49:44Z</dcterms:created>
  <dcterms:modified xsi:type="dcterms:W3CDTF">2017-02-08T03:44:17Z</dcterms:modified>
  <cp:category/>
</cp:coreProperties>
</file>