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90" windowWidth="14940" windowHeight="784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I85" i="4"/>
  <c r="AT10" i="4"/>
  <c r="AL10" i="4"/>
  <c r="P10" i="4"/>
  <c r="B10" i="4"/>
  <c r="BB8" i="4"/>
  <c r="AL8" i="4"/>
  <c r="W8" i="4"/>
  <c r="B8" i="4"/>
  <c r="B6" i="4"/>
  <c r="D10" i="5" l="1"/>
  <c r="C10" i="5"/>
  <c r="E10" i="5"/>
  <c r="B10" i="5"/>
</calcChain>
</file>

<file path=xl/sharedStrings.xml><?xml version="1.0" encoding="utf-8"?>
<sst xmlns="http://schemas.openxmlformats.org/spreadsheetml/2006/main" count="237" uniqueCount="124">
  <si>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</si>
  <si>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</si>
  <si>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</si>
  <si>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</si>
  <si>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</si>
  <si>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</si>
  <si>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</si>
  <si>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</si>
  <si>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</si>
  <si>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</si>
  <si>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</si>
  <si>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</si>
  <si>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</si>
  <si>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</si>
  <si>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</si>
  <si>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</si>
  <si>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</si>
  <si>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</si>
  <si>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</si>
  <si>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</si>
  <si>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</si>
  <si>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</si>
  <si>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</si>
  <si>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</si>
  <si>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</si>
  <si>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</si>
  <si>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</si>
  <si>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</si>
  <si>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</si>
  <si>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</si>
  <si>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</si>
  <si>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</si>
  <si>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</si>
  <si>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</si>
  <si>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</si>
  <si>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</si>
  <si>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</si>
  <si>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</si>
  <si>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</si>
  <si>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</si>
  <si>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</si>
  <si>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</si>
  <si>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</si>
  <si>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</si>
  <si>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</si>
  <si>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</si>
  <si>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</si>
  <si>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</si>
  <si>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</si>
  <si>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</si>
  <si>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</si>
  <si>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</si>
  <si>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</si>
  <si>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</si>
  <si>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</si>
  <si>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</si>
  <si>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</si>
  <si>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</si>
  <si>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</si>
  <si>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</si>
  <si>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</si>
  <si>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</si>
  <si>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</si>
  <si>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</si>
  <si>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</si>
  <si>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</si>
  <si>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</si>
  <si>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</si>
  <si>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</si>
  <si>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</si>
  <si>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</si>
  <si>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</si>
  <si>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</si>
  <si>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</si>
  <si>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</si>
  <si>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</si>
  <si>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</si>
  <si>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</si>
  <si>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</si>
  <si>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</si>
  <si>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</si>
  <si>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</si>
  <si>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</si>
  <si>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</si>
  <si>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</si>
  <si>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</si>
  <si>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</si>
  <si>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</si>
  <si>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</si>
  <si>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</si>
  <si>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</si>
  <si>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</si>
  <si>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</si>
  <si>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</si>
  <si>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</si>
  <si>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</si>
  <si>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</si>
  <si>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</si>
  <si>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</si>
  <si>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</si>
  <si>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</si>
  <si>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</si>
  <si>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</si>
  <si>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</si>
  <si>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</si>
  <si>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</si>
  <si>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</si>
  <si>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</si>
  <si>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佐賀県　吉野ヶ里町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</si>
  <si>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</si>
  <si>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</si>
  <si>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</si>
  <si>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</si>
  <si>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</si>
  <si>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</si>
  <si>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</si>
  <si>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</si>
  <si>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</si>
  <si>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</si>
  <si>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</si>
  <si>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・簡易水道事業を開始して34年ほどが経過している。これまで道路改良に伴う本管の一部改修、取水口の改修は行ったものの、老朽化による改修は行っていない。今後、大規模な改修が必要になると見込まれる。</t>
    <phoneticPr fontId="4"/>
  </si>
  <si>
    <t>非設置</t>
    <rPh sb="0" eb="1">
      <t>ヒ</t>
    </rPh>
    <rPh sb="1" eb="3">
      <t>セッチ</t>
    </rPh>
    <phoneticPr fontId="4"/>
  </si>
  <si>
    <t xml:space="preserve">・収益的収支比率は100％前後の数値で推移しているが、常に100％を上回るため、経営改善に努める必要がある。
・料金回収率については、類団平均値を下回っており、給水収入以外の収入(繰入金)で賄われている。必要に応じて料金の見直しを検討し、経営安定に努める必要がある。
・給水原価については、給水人口の減により、年間総有収水量が減少し、原価が高くなった。今後、老朽化による施設の改修を予定しているので、効率的に事業を進める必要がある。
・施設利用率についても給水人口の減などにより10.5ポイント低くなった。同じく、有収率についても4.1ポイント低くなり、現状の料金の見直し等を検討する必要がある。
</t>
    <rPh sb="27" eb="28">
      <t>ツネ</t>
    </rPh>
    <rPh sb="34" eb="36">
      <t>ウワマワ</t>
    </rPh>
    <rPh sb="40" eb="42">
      <t>ケイエイ</t>
    </rPh>
    <rPh sb="42" eb="44">
      <t>カイゼン</t>
    </rPh>
    <rPh sb="45" eb="46">
      <t>ツト</t>
    </rPh>
    <rPh sb="74" eb="75">
      <t>シタ</t>
    </rPh>
    <rPh sb="81" eb="83">
      <t>キュウスイ</t>
    </rPh>
    <rPh sb="83" eb="85">
      <t>シュウニュウ</t>
    </rPh>
    <rPh sb="85" eb="87">
      <t>イガイ</t>
    </rPh>
    <rPh sb="88" eb="90">
      <t>シュウニュウ</t>
    </rPh>
    <rPh sb="91" eb="93">
      <t>クリイレ</t>
    </rPh>
    <rPh sb="93" eb="94">
      <t>キン</t>
    </rPh>
    <rPh sb="96" eb="97">
      <t>マカナ</t>
    </rPh>
    <rPh sb="120" eb="122">
      <t>ケイエイ</t>
    </rPh>
    <rPh sb="122" eb="124">
      <t>アンテイ</t>
    </rPh>
    <rPh sb="125" eb="126">
      <t>ツト</t>
    </rPh>
    <rPh sb="147" eb="149">
      <t>キュウスイ</t>
    </rPh>
    <rPh sb="149" eb="151">
      <t>ジンコウ</t>
    </rPh>
    <rPh sb="152" eb="153">
      <t>ゲン</t>
    </rPh>
    <rPh sb="157" eb="159">
      <t>ネンカン</t>
    </rPh>
    <rPh sb="159" eb="160">
      <t>ソウ</t>
    </rPh>
    <rPh sb="160" eb="162">
      <t>ユウシュウ</t>
    </rPh>
    <rPh sb="162" eb="164">
      <t>スイリョウ</t>
    </rPh>
    <rPh sb="165" eb="167">
      <t>ゲンショウ</t>
    </rPh>
    <rPh sb="169" eb="171">
      <t>ゲンカ</t>
    </rPh>
    <rPh sb="172" eb="173">
      <t>タカ</t>
    </rPh>
    <rPh sb="202" eb="205">
      <t>コウリツテキ</t>
    </rPh>
    <rPh sb="206" eb="208">
      <t>ジギョウ</t>
    </rPh>
    <rPh sb="209" eb="210">
      <t>スス</t>
    </rPh>
    <rPh sb="221" eb="223">
      <t>シセツ</t>
    </rPh>
    <rPh sb="223" eb="226">
      <t>リヨウリツ</t>
    </rPh>
    <rPh sb="231" eb="233">
      <t>キュウスイ</t>
    </rPh>
    <rPh sb="233" eb="235">
      <t>ジンコウ</t>
    </rPh>
    <rPh sb="236" eb="237">
      <t>ゲン</t>
    </rPh>
    <rPh sb="250" eb="251">
      <t>ヒク</t>
    </rPh>
    <rPh sb="256" eb="257">
      <t>オナ</t>
    </rPh>
    <rPh sb="260" eb="262">
      <t>ユウシュウ</t>
    </rPh>
    <rPh sb="262" eb="263">
      <t>リツ</t>
    </rPh>
    <rPh sb="275" eb="276">
      <t>ヒク</t>
    </rPh>
    <rPh sb="280" eb="282">
      <t>ゲンジョウ</t>
    </rPh>
    <rPh sb="283" eb="285">
      <t>リョウキン</t>
    </rPh>
    <rPh sb="286" eb="288">
      <t>ミナオ</t>
    </rPh>
    <rPh sb="289" eb="290">
      <t>ナド</t>
    </rPh>
    <rPh sb="291" eb="293">
      <t>ケントウ</t>
    </rPh>
    <rPh sb="295" eb="297">
      <t>ヒツヨウ</t>
    </rPh>
    <phoneticPr fontId="4"/>
  </si>
  <si>
    <t>・管路更新については10年以内を目途に管路更新計画を作成し、計画的な改修を行う必要がある。
・水道事業の安定運営、事業継続のため、給水人口が100名以下であるので、飲料水供給施設に変更し、一般会計で管理することも検討する。</t>
    <rPh sb="12" eb="13">
      <t>ネン</t>
    </rPh>
    <rPh sb="13" eb="15">
      <t>イナイ</t>
    </rPh>
    <rPh sb="16" eb="18">
      <t>メド</t>
    </rPh>
    <rPh sb="66" eb="68">
      <t>キュウスイ</t>
    </rPh>
    <rPh sb="68" eb="70">
      <t>ジンコウ</t>
    </rPh>
    <rPh sb="74" eb="77">
      <t>メイイカ</t>
    </rPh>
    <rPh sb="83" eb="86">
      <t>インリョウスイ</t>
    </rPh>
    <rPh sb="86" eb="88">
      <t>キョウキュウ</t>
    </rPh>
    <rPh sb="88" eb="90">
      <t>シセツ</t>
    </rPh>
    <rPh sb="91" eb="93">
      <t>ヘンコウ</t>
    </rPh>
    <rPh sb="95" eb="97">
      <t>イッパン</t>
    </rPh>
    <rPh sb="97" eb="99">
      <t>カイケイ</t>
    </rPh>
    <rPh sb="100" eb="102">
      <t>カンリ</t>
    </rPh>
    <rPh sb="107" eb="109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</si>
</sst>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79520"/>
        <c:axId val="5158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0.37</c:v>
                </c:pt>
                <c:pt idx="1">
                  <c:v>0.7</c:v>
                </c:pt>
                <c:pt idx="2">
                  <c:v>0.91</c:v>
                </c:pt>
                <c:pt idx="3">
                  <c:v>1.26</c:v>
                </c:pt>
                <c:pt idx="4">
                  <c:v>0.78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79520"/>
        <c:axId val="51581696"/>
      </c:lineChart>
      <c:dateAx>
        <c:axId val="51579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581696"/>
        <c:crosses val="autoZero"/>
        <c:auto val="1"/>
        <c:lblOffset val="100"/>
        <c:baseTimeUnit val="years"/>
      </c:dateAx>
      <c:valAx>
        <c:axId val="51581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579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33.76</c:v>
                </c:pt>
                <c:pt idx="1">
                  <c:v>40.22</c:v>
                </c:pt>
                <c:pt idx="2">
                  <c:v>39.69</c:v>
                </c:pt>
                <c:pt idx="3">
                  <c:v>39.130000000000003</c:v>
                </c:pt>
                <c:pt idx="4">
                  <c:v>28.6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97888"/>
        <c:axId val="111400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51.11</c:v>
                </c:pt>
                <c:pt idx="1">
                  <c:v>50.49</c:v>
                </c:pt>
                <c:pt idx="2">
                  <c:v>48.36</c:v>
                </c:pt>
                <c:pt idx="3">
                  <c:v>48.7</c:v>
                </c:pt>
                <c:pt idx="4">
                  <c:v>46.9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97888"/>
        <c:axId val="111400064"/>
      </c:lineChart>
      <c:dateAx>
        <c:axId val="111397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400064"/>
        <c:crosses val="autoZero"/>
        <c:auto val="1"/>
        <c:lblOffset val="100"/>
        <c:baseTimeUnit val="years"/>
      </c:dateAx>
      <c:valAx>
        <c:axId val="111400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397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</c:v>
                </c:pt>
                <c:pt idx="1">
                  <c:v>88.25</c:v>
                </c:pt>
                <c:pt idx="2">
                  <c:v>88.94</c:v>
                </c:pt>
                <c:pt idx="3">
                  <c:v>88.81</c:v>
                </c:pt>
                <c:pt idx="4">
                  <c:v>84.65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13888"/>
        <c:axId val="11145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74.16</c:v>
                </c:pt>
                <c:pt idx="1">
                  <c:v>74.209999999999994</c:v>
                </c:pt>
                <c:pt idx="2">
                  <c:v>75.239999999999995</c:v>
                </c:pt>
                <c:pt idx="3">
                  <c:v>74.959999999999994</c:v>
                </c:pt>
                <c:pt idx="4">
                  <c:v>74.63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13888"/>
        <c:axId val="111452928"/>
      </c:lineChart>
      <c:dateAx>
        <c:axId val="111413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452928"/>
        <c:crosses val="autoZero"/>
        <c:auto val="1"/>
        <c:lblOffset val="100"/>
        <c:baseTimeUnit val="years"/>
      </c:dateAx>
      <c:valAx>
        <c:axId val="11145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413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98.91</c:v>
                </c:pt>
                <c:pt idx="1">
                  <c:v>102.65</c:v>
                </c:pt>
                <c:pt idx="2">
                  <c:v>96.76</c:v>
                </c:pt>
                <c:pt idx="3">
                  <c:v>96.59</c:v>
                </c:pt>
                <c:pt idx="4">
                  <c:v>100.72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11904"/>
        <c:axId val="51614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70.760000000000005</c:v>
                </c:pt>
                <c:pt idx="1">
                  <c:v>71.66</c:v>
                </c:pt>
                <c:pt idx="2">
                  <c:v>73.06</c:v>
                </c:pt>
                <c:pt idx="3">
                  <c:v>72.03</c:v>
                </c:pt>
                <c:pt idx="4">
                  <c:v>72.11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11904"/>
        <c:axId val="51614080"/>
      </c:lineChart>
      <c:dateAx>
        <c:axId val="51611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614080"/>
        <c:crosses val="autoZero"/>
        <c:auto val="1"/>
        <c:lblOffset val="100"/>
        <c:baseTimeUnit val="years"/>
      </c:dateAx>
      <c:valAx>
        <c:axId val="51614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611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739136"/>
        <c:axId val="5774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39136"/>
        <c:axId val="57745408"/>
      </c:lineChart>
      <c:dateAx>
        <c:axId val="5773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7745408"/>
        <c:crosses val="autoZero"/>
        <c:auto val="1"/>
        <c:lblOffset val="100"/>
        <c:baseTimeUnit val="years"/>
      </c:dateAx>
      <c:valAx>
        <c:axId val="5774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7739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760768"/>
        <c:axId val="5777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60768"/>
        <c:axId val="57775232"/>
      </c:lineChart>
      <c:dateAx>
        <c:axId val="57760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7775232"/>
        <c:crosses val="autoZero"/>
        <c:auto val="1"/>
        <c:lblOffset val="100"/>
        <c:baseTimeUnit val="years"/>
      </c:dateAx>
      <c:valAx>
        <c:axId val="5777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7760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785344"/>
        <c:axId val="11115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85344"/>
        <c:axId val="111150208"/>
      </c:lineChart>
      <c:dateAx>
        <c:axId val="57785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150208"/>
        <c:crosses val="autoZero"/>
        <c:auto val="1"/>
        <c:lblOffset val="100"/>
        <c:baseTimeUnit val="years"/>
      </c:dateAx>
      <c:valAx>
        <c:axId val="11115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7785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93088"/>
        <c:axId val="111195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93088"/>
        <c:axId val="111195264"/>
      </c:lineChart>
      <c:dateAx>
        <c:axId val="111193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195264"/>
        <c:crosses val="autoZero"/>
        <c:auto val="1"/>
        <c:lblOffset val="100"/>
        <c:baseTimeUnit val="years"/>
      </c:dateAx>
      <c:valAx>
        <c:axId val="111195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193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25472"/>
        <c:axId val="111227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1496.15</c:v>
                </c:pt>
                <c:pt idx="1">
                  <c:v>1462.56</c:v>
                </c:pt>
                <c:pt idx="2">
                  <c:v>1486.62</c:v>
                </c:pt>
                <c:pt idx="3">
                  <c:v>1510.14</c:v>
                </c:pt>
                <c:pt idx="4">
                  <c:v>1595.62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25472"/>
        <c:axId val="111227648"/>
      </c:lineChart>
      <c:dateAx>
        <c:axId val="111225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227648"/>
        <c:crosses val="autoZero"/>
        <c:auto val="1"/>
        <c:lblOffset val="100"/>
        <c:baseTimeUnit val="years"/>
      </c:dateAx>
      <c:valAx>
        <c:axId val="111227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225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39.78</c:v>
                </c:pt>
                <c:pt idx="1">
                  <c:v>48.25</c:v>
                </c:pt>
                <c:pt idx="2">
                  <c:v>42.66</c:v>
                </c:pt>
                <c:pt idx="3">
                  <c:v>44.34</c:v>
                </c:pt>
                <c:pt idx="4">
                  <c:v>33.270000000000003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53760"/>
        <c:axId val="11127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33.01</c:v>
                </c:pt>
                <c:pt idx="1">
                  <c:v>32.39</c:v>
                </c:pt>
                <c:pt idx="2">
                  <c:v>24.39</c:v>
                </c:pt>
                <c:pt idx="3">
                  <c:v>22.67</c:v>
                </c:pt>
                <c:pt idx="4">
                  <c:v>37.92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53760"/>
        <c:axId val="111272320"/>
      </c:lineChart>
      <c:dateAx>
        <c:axId val="11125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272320"/>
        <c:crosses val="autoZero"/>
        <c:auto val="1"/>
        <c:lblOffset val="100"/>
        <c:baseTimeUnit val="years"/>
      </c:dateAx>
      <c:valAx>
        <c:axId val="11127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25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493.43</c:v>
                </c:pt>
                <c:pt idx="1">
                  <c:v>350.35</c:v>
                </c:pt>
                <c:pt idx="2">
                  <c:v>371.3</c:v>
                </c:pt>
                <c:pt idx="3">
                  <c:v>343.01</c:v>
                </c:pt>
                <c:pt idx="4">
                  <c:v>612.92999999999995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79488"/>
        <c:axId val="11135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523.08000000000004</c:v>
                </c:pt>
                <c:pt idx="1">
                  <c:v>530.83000000000004</c:v>
                </c:pt>
                <c:pt idx="2">
                  <c:v>734.18</c:v>
                </c:pt>
                <c:pt idx="3">
                  <c:v>789.62</c:v>
                </c:pt>
                <c:pt idx="4">
                  <c:v>423.18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79488"/>
        <c:axId val="111359488"/>
      </c:lineChart>
      <c:dateAx>
        <c:axId val="11127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359488"/>
        <c:crosses val="autoZero"/>
        <c:auto val="1"/>
        <c:lblOffset val="100"/>
        <c:baseTimeUnit val="years"/>
      </c:dateAx>
      <c:valAx>
        <c:axId val="111359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279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K54" zoomScaleNormal="100" workbookViewId="0">
      <selection activeCell="BL47" sqref="BL47:BZ63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6" t="str">
        <f>データ!H6</f>
        <v>佐賀県　吉野ヶ里町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D4</v>
      </c>
      <c r="X8" s="73"/>
      <c r="Y8" s="73"/>
      <c r="Z8" s="73"/>
      <c r="AA8" s="73"/>
      <c r="AB8" s="73"/>
      <c r="AC8" s="73"/>
      <c r="AD8" s="74" t="s">
        <v>121</v>
      </c>
      <c r="AE8" s="74"/>
      <c r="AF8" s="74"/>
      <c r="AG8" s="74"/>
      <c r="AH8" s="74"/>
      <c r="AI8" s="74"/>
      <c r="AJ8" s="74"/>
      <c r="AK8" s="2"/>
      <c r="AL8" s="67">
        <f>データ!$R$6</f>
        <v>16221</v>
      </c>
      <c r="AM8" s="67"/>
      <c r="AN8" s="67"/>
      <c r="AO8" s="67"/>
      <c r="AP8" s="67"/>
      <c r="AQ8" s="67"/>
      <c r="AR8" s="67"/>
      <c r="AS8" s="67"/>
      <c r="AT8" s="66">
        <f>データ!$S$6</f>
        <v>43.99</v>
      </c>
      <c r="AU8" s="66"/>
      <c r="AV8" s="66"/>
      <c r="AW8" s="66"/>
      <c r="AX8" s="66"/>
      <c r="AY8" s="66"/>
      <c r="AZ8" s="66"/>
      <c r="BA8" s="66"/>
      <c r="BB8" s="66">
        <f>データ!$T$6</f>
        <v>368.74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4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4"/>
      <c r="BK9" s="4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0.43</v>
      </c>
      <c r="Q10" s="66"/>
      <c r="R10" s="66"/>
      <c r="S10" s="66"/>
      <c r="T10" s="66"/>
      <c r="U10" s="66"/>
      <c r="V10" s="66"/>
      <c r="W10" s="67">
        <f>データ!$Q$6</f>
        <v>3610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69</v>
      </c>
      <c r="AM10" s="67"/>
      <c r="AN10" s="67"/>
      <c r="AO10" s="67"/>
      <c r="AP10" s="67"/>
      <c r="AQ10" s="67"/>
      <c r="AR10" s="67"/>
      <c r="AS10" s="67"/>
      <c r="AT10" s="66">
        <f>データ!$V$6</f>
        <v>0.21</v>
      </c>
      <c r="AU10" s="66"/>
      <c r="AV10" s="66"/>
      <c r="AW10" s="66"/>
      <c r="AX10" s="66"/>
      <c r="AY10" s="66"/>
      <c r="AZ10" s="66"/>
      <c r="BA10" s="66"/>
      <c r="BB10" s="66">
        <f>データ!$W$6</f>
        <v>328.57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122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120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123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54</v>
      </c>
      <c r="N85" s="27" t="s">
        <v>54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55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56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65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66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68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69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70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71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72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73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74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75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76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77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78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85</v>
      </c>
      <c r="N5" s="33" t="s">
        <v>86</v>
      </c>
      <c r="O5" s="33" t="s">
        <v>87</v>
      </c>
      <c r="P5" s="33" t="s">
        <v>88</v>
      </c>
      <c r="Q5" s="33" t="s">
        <v>89</v>
      </c>
      <c r="R5" s="33" t="s">
        <v>90</v>
      </c>
      <c r="S5" s="33" t="s">
        <v>91</v>
      </c>
      <c r="T5" s="33" t="s">
        <v>92</v>
      </c>
      <c r="U5" s="33" t="s">
        <v>93</v>
      </c>
      <c r="V5" s="33" t="s">
        <v>94</v>
      </c>
      <c r="W5" s="33" t="s">
        <v>95</v>
      </c>
      <c r="X5" s="33" t="s">
        <v>96</v>
      </c>
      <c r="Y5" s="33" t="s">
        <v>97</v>
      </c>
      <c r="Z5" s="33" t="s">
        <v>98</v>
      </c>
      <c r="AA5" s="33" t="s">
        <v>99</v>
      </c>
      <c r="AB5" s="33" t="s">
        <v>100</v>
      </c>
      <c r="AC5" s="33" t="s">
        <v>101</v>
      </c>
      <c r="AD5" s="33" t="s">
        <v>102</v>
      </c>
      <c r="AE5" s="33" t="s">
        <v>103</v>
      </c>
      <c r="AF5" s="33" t="s">
        <v>104</v>
      </c>
      <c r="AG5" s="33" t="s">
        <v>105</v>
      </c>
      <c r="AH5" s="33" t="s">
        <v>41</v>
      </c>
      <c r="AI5" s="33" t="s">
        <v>96</v>
      </c>
      <c r="AJ5" s="33" t="s">
        <v>97</v>
      </c>
      <c r="AK5" s="33" t="s">
        <v>98</v>
      </c>
      <c r="AL5" s="33" t="s">
        <v>99</v>
      </c>
      <c r="AM5" s="33" t="s">
        <v>100</v>
      </c>
      <c r="AN5" s="33" t="s">
        <v>101</v>
      </c>
      <c r="AO5" s="33" t="s">
        <v>102</v>
      </c>
      <c r="AP5" s="33" t="s">
        <v>103</v>
      </c>
      <c r="AQ5" s="33" t="s">
        <v>104</v>
      </c>
      <c r="AR5" s="33" t="s">
        <v>105</v>
      </c>
      <c r="AS5" s="33" t="s">
        <v>106</v>
      </c>
      <c r="AT5" s="33" t="s">
        <v>96</v>
      </c>
      <c r="AU5" s="33" t="s">
        <v>97</v>
      </c>
      <c r="AV5" s="33" t="s">
        <v>98</v>
      </c>
      <c r="AW5" s="33" t="s">
        <v>99</v>
      </c>
      <c r="AX5" s="33" t="s">
        <v>100</v>
      </c>
      <c r="AY5" s="33" t="s">
        <v>101</v>
      </c>
      <c r="AZ5" s="33" t="s">
        <v>102</v>
      </c>
      <c r="BA5" s="33" t="s">
        <v>103</v>
      </c>
      <c r="BB5" s="33" t="s">
        <v>104</v>
      </c>
      <c r="BC5" s="33" t="s">
        <v>105</v>
      </c>
      <c r="BD5" s="33" t="s">
        <v>106</v>
      </c>
      <c r="BE5" s="33" t="s">
        <v>96</v>
      </c>
      <c r="BF5" s="33" t="s">
        <v>97</v>
      </c>
      <c r="BG5" s="33" t="s">
        <v>98</v>
      </c>
      <c r="BH5" s="33" t="s">
        <v>99</v>
      </c>
      <c r="BI5" s="33" t="s">
        <v>100</v>
      </c>
      <c r="BJ5" s="33" t="s">
        <v>101</v>
      </c>
      <c r="BK5" s="33" t="s">
        <v>102</v>
      </c>
      <c r="BL5" s="33" t="s">
        <v>103</v>
      </c>
      <c r="BM5" s="33" t="s">
        <v>104</v>
      </c>
      <c r="BN5" s="33" t="s">
        <v>105</v>
      </c>
      <c r="BO5" s="33" t="s">
        <v>106</v>
      </c>
      <c r="BP5" s="33" t="s">
        <v>96</v>
      </c>
      <c r="BQ5" s="33" t="s">
        <v>97</v>
      </c>
      <c r="BR5" s="33" t="s">
        <v>98</v>
      </c>
      <c r="BS5" s="33" t="s">
        <v>99</v>
      </c>
      <c r="BT5" s="33" t="s">
        <v>100</v>
      </c>
      <c r="BU5" s="33" t="s">
        <v>101</v>
      </c>
      <c r="BV5" s="33" t="s">
        <v>102</v>
      </c>
      <c r="BW5" s="33" t="s">
        <v>103</v>
      </c>
      <c r="BX5" s="33" t="s">
        <v>104</v>
      </c>
      <c r="BY5" s="33" t="s">
        <v>105</v>
      </c>
      <c r="BZ5" s="33" t="s">
        <v>106</v>
      </c>
      <c r="CA5" s="33" t="s">
        <v>96</v>
      </c>
      <c r="CB5" s="33" t="s">
        <v>97</v>
      </c>
      <c r="CC5" s="33" t="s">
        <v>98</v>
      </c>
      <c r="CD5" s="33" t="s">
        <v>99</v>
      </c>
      <c r="CE5" s="33" t="s">
        <v>100</v>
      </c>
      <c r="CF5" s="33" t="s">
        <v>101</v>
      </c>
      <c r="CG5" s="33" t="s">
        <v>102</v>
      </c>
      <c r="CH5" s="33" t="s">
        <v>103</v>
      </c>
      <c r="CI5" s="33" t="s">
        <v>104</v>
      </c>
      <c r="CJ5" s="33" t="s">
        <v>105</v>
      </c>
      <c r="CK5" s="33" t="s">
        <v>106</v>
      </c>
      <c r="CL5" s="33" t="s">
        <v>96</v>
      </c>
      <c r="CM5" s="33" t="s">
        <v>97</v>
      </c>
      <c r="CN5" s="33" t="s">
        <v>98</v>
      </c>
      <c r="CO5" s="33" t="s">
        <v>99</v>
      </c>
      <c r="CP5" s="33" t="s">
        <v>100</v>
      </c>
      <c r="CQ5" s="33" t="s">
        <v>101</v>
      </c>
      <c r="CR5" s="33" t="s">
        <v>102</v>
      </c>
      <c r="CS5" s="33" t="s">
        <v>103</v>
      </c>
      <c r="CT5" s="33" t="s">
        <v>104</v>
      </c>
      <c r="CU5" s="33" t="s">
        <v>105</v>
      </c>
      <c r="CV5" s="33" t="s">
        <v>106</v>
      </c>
      <c r="CW5" s="33" t="s">
        <v>96</v>
      </c>
      <c r="CX5" s="33" t="s">
        <v>97</v>
      </c>
      <c r="CY5" s="33" t="s">
        <v>98</v>
      </c>
      <c r="CZ5" s="33" t="s">
        <v>99</v>
      </c>
      <c r="DA5" s="33" t="s">
        <v>100</v>
      </c>
      <c r="DB5" s="33" t="s">
        <v>101</v>
      </c>
      <c r="DC5" s="33" t="s">
        <v>102</v>
      </c>
      <c r="DD5" s="33" t="s">
        <v>103</v>
      </c>
      <c r="DE5" s="33" t="s">
        <v>104</v>
      </c>
      <c r="DF5" s="33" t="s">
        <v>105</v>
      </c>
      <c r="DG5" s="33" t="s">
        <v>106</v>
      </c>
      <c r="DH5" s="33" t="s">
        <v>96</v>
      </c>
      <c r="DI5" s="33" t="s">
        <v>97</v>
      </c>
      <c r="DJ5" s="33" t="s">
        <v>98</v>
      </c>
      <c r="DK5" s="33" t="s">
        <v>99</v>
      </c>
      <c r="DL5" s="33" t="s">
        <v>100</v>
      </c>
      <c r="DM5" s="33" t="s">
        <v>101</v>
      </c>
      <c r="DN5" s="33" t="s">
        <v>102</v>
      </c>
      <c r="DO5" s="33" t="s">
        <v>103</v>
      </c>
      <c r="DP5" s="33" t="s">
        <v>104</v>
      </c>
      <c r="DQ5" s="33" t="s">
        <v>105</v>
      </c>
      <c r="DR5" s="33" t="s">
        <v>106</v>
      </c>
      <c r="DS5" s="33" t="s">
        <v>96</v>
      </c>
      <c r="DT5" s="33" t="s">
        <v>97</v>
      </c>
      <c r="DU5" s="33" t="s">
        <v>98</v>
      </c>
      <c r="DV5" s="33" t="s">
        <v>99</v>
      </c>
      <c r="DW5" s="33" t="s">
        <v>100</v>
      </c>
      <c r="DX5" s="33" t="s">
        <v>101</v>
      </c>
      <c r="DY5" s="33" t="s">
        <v>102</v>
      </c>
      <c r="DZ5" s="33" t="s">
        <v>103</v>
      </c>
      <c r="EA5" s="33" t="s">
        <v>104</v>
      </c>
      <c r="EB5" s="33" t="s">
        <v>105</v>
      </c>
      <c r="EC5" s="33" t="s">
        <v>106</v>
      </c>
      <c r="ED5" s="33" t="s">
        <v>96</v>
      </c>
      <c r="EE5" s="33" t="s">
        <v>97</v>
      </c>
      <c r="EF5" s="33" t="s">
        <v>98</v>
      </c>
      <c r="EG5" s="33" t="s">
        <v>99</v>
      </c>
      <c r="EH5" s="33" t="s">
        <v>100</v>
      </c>
      <c r="EI5" s="33" t="s">
        <v>101</v>
      </c>
      <c r="EJ5" s="33" t="s">
        <v>102</v>
      </c>
      <c r="EK5" s="33" t="s">
        <v>103</v>
      </c>
      <c r="EL5" s="33" t="s">
        <v>104</v>
      </c>
      <c r="EM5" s="33" t="s">
        <v>105</v>
      </c>
      <c r="EN5" s="33" t="s">
        <v>106</v>
      </c>
    </row>
    <row r="6" spans="1:144" s="37" customFormat="1">
      <c r="A6" s="29" t="s">
        <v>107</v>
      </c>
      <c r="B6" s="34">
        <f>B7</f>
        <v>2016</v>
      </c>
      <c r="C6" s="34">
        <f t="shared" ref="C6:W6" si="3">C7</f>
        <v>413275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佐賀県　吉野ヶ里町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0.43</v>
      </c>
      <c r="Q6" s="35">
        <f t="shared" si="3"/>
        <v>3610</v>
      </c>
      <c r="R6" s="35">
        <f t="shared" si="3"/>
        <v>16221</v>
      </c>
      <c r="S6" s="35">
        <f t="shared" si="3"/>
        <v>43.99</v>
      </c>
      <c r="T6" s="35">
        <f t="shared" si="3"/>
        <v>368.74</v>
      </c>
      <c r="U6" s="35">
        <f t="shared" si="3"/>
        <v>69</v>
      </c>
      <c r="V6" s="35">
        <f t="shared" si="3"/>
        <v>0.21</v>
      </c>
      <c r="W6" s="35">
        <f t="shared" si="3"/>
        <v>328.57</v>
      </c>
      <c r="X6" s="36">
        <f>IF(X7="",NA(),X7)</f>
        <v>98.91</v>
      </c>
      <c r="Y6" s="36">
        <f t="shared" ref="Y6:AG6" si="4">IF(Y7="",NA(),Y7)</f>
        <v>102.65</v>
      </c>
      <c r="Z6" s="36">
        <f t="shared" si="4"/>
        <v>96.76</v>
      </c>
      <c r="AA6" s="36">
        <f t="shared" si="4"/>
        <v>96.59</v>
      </c>
      <c r="AB6" s="36">
        <f t="shared" si="4"/>
        <v>100.72</v>
      </c>
      <c r="AC6" s="36">
        <f t="shared" si="4"/>
        <v>70.760000000000005</v>
      </c>
      <c r="AD6" s="36">
        <f t="shared" si="4"/>
        <v>71.66</v>
      </c>
      <c r="AE6" s="36">
        <f t="shared" si="4"/>
        <v>73.06</v>
      </c>
      <c r="AF6" s="36">
        <f t="shared" si="4"/>
        <v>72.03</v>
      </c>
      <c r="AG6" s="36">
        <f t="shared" si="4"/>
        <v>72.11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5">
        <f>IF(BE7="",NA(),BE7)</f>
        <v>0</v>
      </c>
      <c r="BF6" s="35">
        <f t="shared" ref="BF6:BN6" si="7">IF(BF7="",NA(),BF7)</f>
        <v>0</v>
      </c>
      <c r="BG6" s="35">
        <f t="shared" si="7"/>
        <v>0</v>
      </c>
      <c r="BH6" s="35">
        <f t="shared" si="7"/>
        <v>0</v>
      </c>
      <c r="BI6" s="35">
        <f t="shared" si="7"/>
        <v>0</v>
      </c>
      <c r="BJ6" s="36">
        <f t="shared" si="7"/>
        <v>1496.15</v>
      </c>
      <c r="BK6" s="36">
        <f t="shared" si="7"/>
        <v>1462.56</v>
      </c>
      <c r="BL6" s="36">
        <f t="shared" si="7"/>
        <v>1486.62</v>
      </c>
      <c r="BM6" s="36">
        <f t="shared" si="7"/>
        <v>1510.14</v>
      </c>
      <c r="BN6" s="36">
        <f t="shared" si="7"/>
        <v>1595.62</v>
      </c>
      <c r="BO6" s="35" t="str">
        <f>IF(BO7="","",IF(BO7="-","【-】","【"&amp;SUBSTITUTE(TEXT(BO7,"#,##0.00"),"-","△")&amp;"】"))</f>
        <v>【1,280.76】</v>
      </c>
      <c r="BP6" s="36">
        <f>IF(BP7="",NA(),BP7)</f>
        <v>39.78</v>
      </c>
      <c r="BQ6" s="36">
        <f t="shared" ref="BQ6:BY6" si="8">IF(BQ7="",NA(),BQ7)</f>
        <v>48.25</v>
      </c>
      <c r="BR6" s="36">
        <f t="shared" si="8"/>
        <v>42.66</v>
      </c>
      <c r="BS6" s="36">
        <f t="shared" si="8"/>
        <v>44.34</v>
      </c>
      <c r="BT6" s="36">
        <f t="shared" si="8"/>
        <v>33.270000000000003</v>
      </c>
      <c r="BU6" s="36">
        <f t="shared" si="8"/>
        <v>33.01</v>
      </c>
      <c r="BV6" s="36">
        <f t="shared" si="8"/>
        <v>32.39</v>
      </c>
      <c r="BW6" s="36">
        <f t="shared" si="8"/>
        <v>24.39</v>
      </c>
      <c r="BX6" s="36">
        <f t="shared" si="8"/>
        <v>22.67</v>
      </c>
      <c r="BY6" s="36">
        <f t="shared" si="8"/>
        <v>37.92</v>
      </c>
      <c r="BZ6" s="35" t="str">
        <f>IF(BZ7="","",IF(BZ7="-","【-】","【"&amp;SUBSTITUTE(TEXT(BZ7,"#,##0.00"),"-","△")&amp;"】"))</f>
        <v>【53.06】</v>
      </c>
      <c r="CA6" s="36">
        <f>IF(CA7="",NA(),CA7)</f>
        <v>493.43</v>
      </c>
      <c r="CB6" s="36">
        <f t="shared" ref="CB6:CJ6" si="9">IF(CB7="",NA(),CB7)</f>
        <v>350.35</v>
      </c>
      <c r="CC6" s="36">
        <f t="shared" si="9"/>
        <v>371.3</v>
      </c>
      <c r="CD6" s="36">
        <f t="shared" si="9"/>
        <v>343.01</v>
      </c>
      <c r="CE6" s="36">
        <f t="shared" si="9"/>
        <v>612.92999999999995</v>
      </c>
      <c r="CF6" s="36">
        <f t="shared" si="9"/>
        <v>523.08000000000004</v>
      </c>
      <c r="CG6" s="36">
        <f t="shared" si="9"/>
        <v>530.83000000000004</v>
      </c>
      <c r="CH6" s="36">
        <f t="shared" si="9"/>
        <v>734.18</v>
      </c>
      <c r="CI6" s="36">
        <f t="shared" si="9"/>
        <v>789.62</v>
      </c>
      <c r="CJ6" s="36">
        <f t="shared" si="9"/>
        <v>423.18</v>
      </c>
      <c r="CK6" s="35" t="str">
        <f>IF(CK7="","",IF(CK7="-","【-】","【"&amp;SUBSTITUTE(TEXT(CK7,"#,##0.00"),"-","△")&amp;"】"))</f>
        <v>【314.83】</v>
      </c>
      <c r="CL6" s="36">
        <f>IF(CL7="",NA(),CL7)</f>
        <v>33.76</v>
      </c>
      <c r="CM6" s="36">
        <f t="shared" ref="CM6:CU6" si="10">IF(CM7="",NA(),CM7)</f>
        <v>40.22</v>
      </c>
      <c r="CN6" s="36">
        <f t="shared" si="10"/>
        <v>39.69</v>
      </c>
      <c r="CO6" s="36">
        <f t="shared" si="10"/>
        <v>39.130000000000003</v>
      </c>
      <c r="CP6" s="36">
        <f t="shared" si="10"/>
        <v>28.6</v>
      </c>
      <c r="CQ6" s="36">
        <f t="shared" si="10"/>
        <v>51.11</v>
      </c>
      <c r="CR6" s="36">
        <f t="shared" si="10"/>
        <v>50.49</v>
      </c>
      <c r="CS6" s="36">
        <f t="shared" si="10"/>
        <v>48.36</v>
      </c>
      <c r="CT6" s="36">
        <f t="shared" si="10"/>
        <v>48.7</v>
      </c>
      <c r="CU6" s="36">
        <f t="shared" si="10"/>
        <v>46.9</v>
      </c>
      <c r="CV6" s="35" t="str">
        <f>IF(CV7="","",IF(CV7="-","【-】","【"&amp;SUBSTITUTE(TEXT(CV7,"#,##0.00"),"-","△")&amp;"】"))</f>
        <v>【56.28】</v>
      </c>
      <c r="CW6" s="36">
        <f>IF(CW7="",NA(),CW7)</f>
        <v>87</v>
      </c>
      <c r="CX6" s="36">
        <f t="shared" ref="CX6:DF6" si="11">IF(CX7="",NA(),CX7)</f>
        <v>88.25</v>
      </c>
      <c r="CY6" s="36">
        <f t="shared" si="11"/>
        <v>88.94</v>
      </c>
      <c r="CZ6" s="36">
        <f t="shared" si="11"/>
        <v>88.81</v>
      </c>
      <c r="DA6" s="36">
        <f t="shared" si="11"/>
        <v>84.65</v>
      </c>
      <c r="DB6" s="36">
        <f t="shared" si="11"/>
        <v>74.16</v>
      </c>
      <c r="DC6" s="36">
        <f t="shared" si="11"/>
        <v>74.209999999999994</v>
      </c>
      <c r="DD6" s="36">
        <f t="shared" si="11"/>
        <v>75.239999999999995</v>
      </c>
      <c r="DE6" s="36">
        <f t="shared" si="11"/>
        <v>74.959999999999994</v>
      </c>
      <c r="DF6" s="36">
        <f t="shared" si="11"/>
        <v>74.63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0.37</v>
      </c>
      <c r="EJ6" s="36">
        <f t="shared" si="14"/>
        <v>0.7</v>
      </c>
      <c r="EK6" s="36">
        <f t="shared" si="14"/>
        <v>0.91</v>
      </c>
      <c r="EL6" s="36">
        <f t="shared" si="14"/>
        <v>1.26</v>
      </c>
      <c r="EM6" s="36">
        <f t="shared" si="14"/>
        <v>0.78</v>
      </c>
      <c r="EN6" s="35" t="str">
        <f>IF(EN7="","",IF(EN7="-","【-】","【"&amp;SUBSTITUTE(TEXT(EN7,"#,##0.00"),"-","△")&amp;"】"))</f>
        <v>【0.59】</v>
      </c>
    </row>
    <row r="7" spans="1:144" s="37" customFormat="1">
      <c r="A7" s="29"/>
      <c r="B7" s="38">
        <v>2016</v>
      </c>
      <c r="C7" s="38">
        <v>413275</v>
      </c>
      <c r="D7" s="38">
        <v>47</v>
      </c>
      <c r="E7" s="38">
        <v>1</v>
      </c>
      <c r="F7" s="38">
        <v>0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 t="s">
        <v>114</v>
      </c>
      <c r="P7" s="39">
        <v>0.43</v>
      </c>
      <c r="Q7" s="39">
        <v>3610</v>
      </c>
      <c r="R7" s="39">
        <v>16221</v>
      </c>
      <c r="S7" s="39">
        <v>43.99</v>
      </c>
      <c r="T7" s="39">
        <v>368.74</v>
      </c>
      <c r="U7" s="39">
        <v>69</v>
      </c>
      <c r="V7" s="39">
        <v>0.21</v>
      </c>
      <c r="W7" s="39">
        <v>328.57</v>
      </c>
      <c r="X7" s="39">
        <v>98.91</v>
      </c>
      <c r="Y7" s="39">
        <v>102.65</v>
      </c>
      <c r="Z7" s="39">
        <v>96.76</v>
      </c>
      <c r="AA7" s="39">
        <v>96.59</v>
      </c>
      <c r="AB7" s="39">
        <v>100.72</v>
      </c>
      <c r="AC7" s="39">
        <v>70.760000000000005</v>
      </c>
      <c r="AD7" s="39">
        <v>71.66</v>
      </c>
      <c r="AE7" s="39">
        <v>73.06</v>
      </c>
      <c r="AF7" s="39">
        <v>72.03</v>
      </c>
      <c r="AG7" s="39">
        <v>72.11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1496.15</v>
      </c>
      <c r="BK7" s="39">
        <v>1462.56</v>
      </c>
      <c r="BL7" s="39">
        <v>1486.62</v>
      </c>
      <c r="BM7" s="39">
        <v>1510.14</v>
      </c>
      <c r="BN7" s="39">
        <v>1595.62</v>
      </c>
      <c r="BO7" s="39">
        <v>1280.76</v>
      </c>
      <c r="BP7" s="39">
        <v>39.78</v>
      </c>
      <c r="BQ7" s="39">
        <v>48.25</v>
      </c>
      <c r="BR7" s="39">
        <v>42.66</v>
      </c>
      <c r="BS7" s="39">
        <v>44.34</v>
      </c>
      <c r="BT7" s="39">
        <v>33.270000000000003</v>
      </c>
      <c r="BU7" s="39">
        <v>33.01</v>
      </c>
      <c r="BV7" s="39">
        <v>32.39</v>
      </c>
      <c r="BW7" s="39">
        <v>24.39</v>
      </c>
      <c r="BX7" s="39">
        <v>22.67</v>
      </c>
      <c r="BY7" s="39">
        <v>37.92</v>
      </c>
      <c r="BZ7" s="39">
        <v>53.06</v>
      </c>
      <c r="CA7" s="39">
        <v>493.43</v>
      </c>
      <c r="CB7" s="39">
        <v>350.35</v>
      </c>
      <c r="CC7" s="39">
        <v>371.3</v>
      </c>
      <c r="CD7" s="39">
        <v>343.01</v>
      </c>
      <c r="CE7" s="39">
        <v>612.92999999999995</v>
      </c>
      <c r="CF7" s="39">
        <v>523.08000000000004</v>
      </c>
      <c r="CG7" s="39">
        <v>530.83000000000004</v>
      </c>
      <c r="CH7" s="39">
        <v>734.18</v>
      </c>
      <c r="CI7" s="39">
        <v>789.62</v>
      </c>
      <c r="CJ7" s="39">
        <v>423.18</v>
      </c>
      <c r="CK7" s="39">
        <v>314.83</v>
      </c>
      <c r="CL7" s="39">
        <v>33.76</v>
      </c>
      <c r="CM7" s="39">
        <v>40.22</v>
      </c>
      <c r="CN7" s="39">
        <v>39.69</v>
      </c>
      <c r="CO7" s="39">
        <v>39.130000000000003</v>
      </c>
      <c r="CP7" s="39">
        <v>28.6</v>
      </c>
      <c r="CQ7" s="39">
        <v>51.11</v>
      </c>
      <c r="CR7" s="39">
        <v>50.49</v>
      </c>
      <c r="CS7" s="39">
        <v>48.36</v>
      </c>
      <c r="CT7" s="39">
        <v>48.7</v>
      </c>
      <c r="CU7" s="39">
        <v>46.9</v>
      </c>
      <c r="CV7" s="39">
        <v>56.28</v>
      </c>
      <c r="CW7" s="39">
        <v>87</v>
      </c>
      <c r="CX7" s="39">
        <v>88.25</v>
      </c>
      <c r="CY7" s="39">
        <v>88.94</v>
      </c>
      <c r="CZ7" s="39">
        <v>88.81</v>
      </c>
      <c r="DA7" s="39">
        <v>84.65</v>
      </c>
      <c r="DB7" s="39">
        <v>74.16</v>
      </c>
      <c r="DC7" s="39">
        <v>74.209999999999994</v>
      </c>
      <c r="DD7" s="39">
        <v>75.239999999999995</v>
      </c>
      <c r="DE7" s="39">
        <v>74.959999999999994</v>
      </c>
      <c r="DF7" s="39">
        <v>74.63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0.37</v>
      </c>
      <c r="EJ7" s="39">
        <v>0.7</v>
      </c>
      <c r="EK7" s="39">
        <v>0.91</v>
      </c>
      <c r="EL7" s="39">
        <v>1.26</v>
      </c>
      <c r="EM7" s="39">
        <v>0.78</v>
      </c>
      <c r="EN7" s="39">
        <v>0.59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>
      <c r="A9" s="41"/>
      <c r="B9" s="41" t="s">
        <v>115</v>
      </c>
      <c r="C9" s="41" t="s">
        <v>116</v>
      </c>
      <c r="D9" s="41" t="s">
        <v>117</v>
      </c>
      <c r="E9" s="41" t="s">
        <v>118</v>
      </c>
      <c r="F9" s="41" t="s">
        <v>119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八谷 博和</cp:lastModifiedBy>
  <cp:lastPrinted>2018-02-20T01:36:23Z</cp:lastPrinted>
  <dcterms:created xsi:type="dcterms:W3CDTF">2017-12-25T01:47:32Z</dcterms:created>
  <dcterms:modified xsi:type="dcterms:W3CDTF">2018-02-20T08:01:20Z</dcterms:modified>
  <cp:category/>
</cp:coreProperties>
</file>