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GASUIDO3\keiri\経理係\照会文書\県庁\市町村課\２９年度\公営企業に係る「経営比較分析表」の分析について H30.1.29\"/>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P10" i="4" s="1"/>
  <c r="O6" i="5"/>
  <c r="I10" i="4" s="1"/>
  <c r="N6" i="5"/>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AT10" i="4"/>
  <c r="W10" i="4"/>
  <c r="B10" i="4"/>
  <c r="BB8" i="4"/>
  <c r="AT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<sst xmlns="http://schemas.openxmlformats.org/spreadsheetml/2006/main" count="235" uniqueCount="123">
  <si>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</si>
  <si>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</si>
  <si>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</si>
  <si>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</si>
  <si>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</si>
  <si>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</si>
  <si>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</si>
  <si>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</si>
  <si>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</si>
  <si>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</si>
  <si>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</si>
  <si>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</si>
  <si>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</si>
  <si>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</si>
  <si>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</si>
  <si>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</si>
  <si>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</si>
  <si>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</si>
  <si>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</si>
  <si>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</si>
  <si>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</si>
  <si>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</si>
  <si>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</si>
  <si>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</si>
  <si>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</si>
  <si>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</si>
  <si>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</si>
  <si>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</si>
  <si>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</si>
  <si>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</si>
  <si>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</si>
  <si>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</si>
  <si>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</si>
  <si>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</si>
  <si>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</si>
  <si>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</si>
  <si>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</si>
  <si>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</si>
  <si>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</si>
  <si>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</si>
  <si>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</si>
  <si>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</si>
  <si>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</si>
  <si>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</si>
  <si>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</si>
  <si>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</si>
  <si>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</si>
  <si>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</si>
  <si>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</si>
  <si>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</si>
  <si>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</si>
  <si>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</si>
  <si>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</si>
  <si>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</si>
  <si>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</si>
  <si>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</si>
  <si>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</si>
  <si>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</si>
  <si>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</si>
  <si>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</si>
  <si>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</si>
  <si>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</si>
  <si>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</si>
  <si>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</si>
  <si>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</si>
  <si>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</si>
  <si>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</si>
  <si>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</si>
  <si>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</si>
  <si>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</si>
  <si>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</si>
  <si>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</si>
  <si>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</si>
  <si>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</si>
  <si>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</si>
  <si>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</si>
  <si>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</si>
  <si>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</si>
  <si>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</si>
  <si>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</si>
  <si>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</si>
  <si>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</si>
  <si>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</si>
  <si>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</si>
  <si>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</si>
  <si>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</si>
  <si>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</si>
  <si>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</si>
  <si>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</si>
  <si>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</si>
  <si>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</si>
  <si>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</si>
  <si>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</si>
  <si>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</si>
  <si>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</si>
  <si>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</si>
  <si>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</si>
  <si>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</si>
  <si>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</si>
  <si>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</si>
  <si>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</si>
  <si>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</si>
  <si>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</si>
  <si>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</si>
  <si>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</si>
  <si>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</si>
  <si>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</si>
  <si>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</si>
  <si>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佐賀市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</si>
  <si>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</si>
  <si>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</si>
  <si>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</si>
  <si>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</si>
  <si>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</si>
  <si>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</si>
  <si>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</si>
  <si>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</si>
  <si>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</si>
  <si>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</si>
  <si>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</si>
  <si>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　当市の公共下水道事業は、平成30年度までを目標に下水道管渠の面整備を行っている。
　国庫補助金を最大限に活用（補助率は工事費の50％）し整備を行っており、起債（工事費の45％）については、面整備が完了するまでは発行額が多くなっている。しかし、今後は面整備の終了に伴い企業債残高は減少する。
①･･･100%を超えて推移している。
③･･･100%を下回っており、水道事業会計からの一時借入金によって資金融通をしていることから、主たる収入源である使用料の改定も検討が必要と考える。
⑤･･･100%を上回ったが、今後も持続的な経営を行うため、更なる費用削減や更新投資等に当てる財源を確保する必要がある。
⑥･･･面整備を進めている最中のため、類似団体平均値と比較すると高くなっている。
　</t>
    <rPh sb="1" eb="3">
      <t>トウシ</t>
    </rPh>
    <rPh sb="4" eb="6">
      <t>コウキョウ</t>
    </rPh>
    <rPh sb="6" eb="9">
      <t>ゲスイドウ</t>
    </rPh>
    <rPh sb="9" eb="11">
      <t>ジギョウ</t>
    </rPh>
    <rPh sb="13" eb="15">
      <t>ヘイセイ</t>
    </rPh>
    <rPh sb="17" eb="19">
      <t>ネンド</t>
    </rPh>
    <rPh sb="22" eb="24">
      <t>モクヒョウ</t>
    </rPh>
    <rPh sb="25" eb="28">
      <t>ゲスイドウ</t>
    </rPh>
    <rPh sb="28" eb="30">
      <t>カンキョ</t>
    </rPh>
    <rPh sb="31" eb="32">
      <t>メン</t>
    </rPh>
    <rPh sb="32" eb="34">
      <t>セイビ</t>
    </rPh>
    <rPh sb="35" eb="36">
      <t>オコナ</t>
    </rPh>
    <rPh sb="43" eb="45">
      <t>コッコ</t>
    </rPh>
    <rPh sb="45" eb="48">
      <t>ホジョキン</t>
    </rPh>
    <rPh sb="49" eb="52">
      <t>サイダイゲン</t>
    </rPh>
    <rPh sb="53" eb="55">
      <t>カツヨウ</t>
    </rPh>
    <rPh sb="56" eb="59">
      <t>ホジョリツ</t>
    </rPh>
    <rPh sb="60" eb="63">
      <t>コウジヒ</t>
    </rPh>
    <rPh sb="69" eb="71">
      <t>セイビ</t>
    </rPh>
    <rPh sb="72" eb="73">
      <t>オコナ</t>
    </rPh>
    <rPh sb="78" eb="80">
      <t>キサイ</t>
    </rPh>
    <rPh sb="81" eb="84">
      <t>コウジヒ</t>
    </rPh>
    <rPh sb="95" eb="96">
      <t>メン</t>
    </rPh>
    <rPh sb="96" eb="98">
      <t>セイビ</t>
    </rPh>
    <rPh sb="99" eb="101">
      <t>カンリョウ</t>
    </rPh>
    <rPh sb="106" eb="108">
      <t>ハッコウ</t>
    </rPh>
    <rPh sb="108" eb="109">
      <t>ガク</t>
    </rPh>
    <rPh sb="110" eb="111">
      <t>オオ</t>
    </rPh>
    <rPh sb="122" eb="124">
      <t>コンゴ</t>
    </rPh>
    <rPh sb="125" eb="126">
      <t>メン</t>
    </rPh>
    <rPh sb="126" eb="128">
      <t>セイビ</t>
    </rPh>
    <rPh sb="129" eb="131">
      <t>シュウリョウ</t>
    </rPh>
    <rPh sb="132" eb="133">
      <t>トモナ</t>
    </rPh>
    <rPh sb="134" eb="136">
      <t>キギョウ</t>
    </rPh>
    <rPh sb="136" eb="137">
      <t>サイ</t>
    </rPh>
    <rPh sb="137" eb="139">
      <t>ザンダカ</t>
    </rPh>
    <rPh sb="140" eb="142">
      <t>ゲンショウ</t>
    </rPh>
    <rPh sb="156" eb="157">
      <t>コ</t>
    </rPh>
    <rPh sb="159" eb="161">
      <t>スイイ</t>
    </rPh>
    <rPh sb="326" eb="328">
      <t>ヘイキン</t>
    </rPh>
    <rPh sb="328" eb="329">
      <t>チ</t>
    </rPh>
    <rPh sb="335" eb="336">
      <t>タカ</t>
    </rPh>
    <phoneticPr fontId="7"/>
  </si>
  <si>
    <r>
      <t xml:space="preserve">
　</t>
    </r>
    <r>
      <rPr>
        <sz val="11"/>
        <rFont val="ＭＳ ゴシック"/>
        <family val="3"/>
        <charset val="128"/>
      </rPr>
      <t>今後は、平成29年3月に策定した「佐賀市下水道事業経営戦略」に基づき、耐震対策（耐震化計画、改築更新計画の策定）、長寿命化対策（ストックマネジメント計画の策定）、施設統廃合計画の検討などを実施することにより、投資額の縮減を図りながら、計画的・効率的な更新を行うとともに、経営健全化に向けた取組みとして、水洗化率の向上や使用料の適正化に向けた早急な検討などが必要である。</t>
    </r>
    <rPh sb="6" eb="8">
      <t>ヘイセイ</t>
    </rPh>
    <rPh sb="10" eb="11">
      <t>ネン</t>
    </rPh>
    <rPh sb="12" eb="13">
      <t>ガツ</t>
    </rPh>
    <rPh sb="14" eb="16">
      <t>サクテイ</t>
    </rPh>
    <rPh sb="19" eb="22">
      <t>サガシ</t>
    </rPh>
    <rPh sb="22" eb="25">
      <t>ゲスイドウ</t>
    </rPh>
    <rPh sb="25" eb="27">
      <t>ジギョウ</t>
    </rPh>
    <rPh sb="27" eb="29">
      <t>ケイエイ</t>
    </rPh>
    <rPh sb="29" eb="31">
      <t>センリャク</t>
    </rPh>
    <rPh sb="33" eb="34">
      <t>モト</t>
    </rPh>
    <rPh sb="37" eb="39">
      <t>タイシン</t>
    </rPh>
    <rPh sb="39" eb="41">
      <t>タイサク</t>
    </rPh>
    <rPh sb="42" eb="45">
      <t>タイシンカ</t>
    </rPh>
    <rPh sb="45" eb="47">
      <t>ケイカク</t>
    </rPh>
    <rPh sb="48" eb="50">
      <t>カイチク</t>
    </rPh>
    <rPh sb="50" eb="52">
      <t>コウシン</t>
    </rPh>
    <rPh sb="52" eb="54">
      <t>ケイカク</t>
    </rPh>
    <rPh sb="55" eb="57">
      <t>サクテイ</t>
    </rPh>
    <rPh sb="59" eb="60">
      <t>チョウ</t>
    </rPh>
    <rPh sb="60" eb="63">
      <t>ジュミョウカ</t>
    </rPh>
    <rPh sb="63" eb="65">
      <t>タイサク</t>
    </rPh>
    <rPh sb="76" eb="78">
      <t>ケイカク</t>
    </rPh>
    <rPh sb="79" eb="81">
      <t>サクテイ</t>
    </rPh>
    <rPh sb="83" eb="85">
      <t>シセツ</t>
    </rPh>
    <rPh sb="85" eb="88">
      <t>トウハイゴウ</t>
    </rPh>
    <rPh sb="88" eb="90">
      <t>ケイカク</t>
    </rPh>
    <rPh sb="91" eb="93">
      <t>ケントウ</t>
    </rPh>
    <rPh sb="96" eb="98">
      <t>ジッシ</t>
    </rPh>
    <rPh sb="106" eb="108">
      <t>トウシ</t>
    </rPh>
    <rPh sb="108" eb="109">
      <t>ガク</t>
    </rPh>
    <rPh sb="110" eb="112">
      <t>シュクゲン</t>
    </rPh>
    <rPh sb="113" eb="114">
      <t>ハカ</t>
    </rPh>
    <rPh sb="119" eb="122">
      <t>ケイカクテキ</t>
    </rPh>
    <rPh sb="123" eb="126">
      <t>コウリツテキ</t>
    </rPh>
    <rPh sb="127" eb="129">
      <t>コウシン</t>
    </rPh>
    <rPh sb="130" eb="131">
      <t>オコナ</t>
    </rPh>
    <rPh sb="137" eb="139">
      <t>ケイエイ</t>
    </rPh>
    <rPh sb="139" eb="142">
      <t>ケンゼンカ</t>
    </rPh>
    <rPh sb="143" eb="144">
      <t>ム</t>
    </rPh>
    <rPh sb="146" eb="148">
      <t>トリク</t>
    </rPh>
    <rPh sb="153" eb="156">
      <t>スイセンカ</t>
    </rPh>
    <rPh sb="156" eb="157">
      <t>リツ</t>
    </rPh>
    <rPh sb="158" eb="160">
      <t>コウジョウ</t>
    </rPh>
    <rPh sb="161" eb="163">
      <t>シヨウ</t>
    </rPh>
    <rPh sb="163" eb="164">
      <t>リョウ</t>
    </rPh>
    <rPh sb="165" eb="168">
      <t>テキセイカ</t>
    </rPh>
    <rPh sb="169" eb="170">
      <t>ム</t>
    </rPh>
    <rPh sb="172" eb="174">
      <t>ソウキュウ</t>
    </rPh>
    <rPh sb="175" eb="177">
      <t>ケントウ</t>
    </rPh>
    <rPh sb="180" eb="182">
      <t>ヒツヨウ</t>
    </rPh>
    <phoneticPr fontId="7"/>
  </si>
  <si>
    <t>　当市の公共下水道事業は、昭和47年に幹線管渠布設工事に着手し、昭和53年に終末処理場（現在の下水浄化センター）の処理を開始した。
　法定耐用年数が50年である管渠については、耐用年数を超えた管渠は存在しない。
　下水浄化センターの施設については、機械装置等の資産は順次更新に努めている。なお、躯体については、耐用年数を超えていない。
　ただし、耐用年数内であっても、施設の劣化に起因する故障・陥没等が発生しているため、管路診断・更生工事等を行い、施設の老朽化による事故防止に努めている。</t>
    <rPh sb="1" eb="3">
      <t>トウシ</t>
    </rPh>
    <rPh sb="13" eb="15">
      <t>ショウワ</t>
    </rPh>
    <rPh sb="17" eb="18">
      <t>ネン</t>
    </rPh>
    <rPh sb="19" eb="21">
      <t>カンセン</t>
    </rPh>
    <rPh sb="21" eb="23">
      <t>カンキョ</t>
    </rPh>
    <rPh sb="23" eb="25">
      <t>フセツ</t>
    </rPh>
    <rPh sb="25" eb="27">
      <t>コウジ</t>
    </rPh>
    <rPh sb="28" eb="30">
      <t>チャクシュ</t>
    </rPh>
    <rPh sb="32" eb="34">
      <t>ショウワ</t>
    </rPh>
    <rPh sb="36" eb="37">
      <t>ネン</t>
    </rPh>
    <rPh sb="38" eb="40">
      <t>シュウマツ</t>
    </rPh>
    <rPh sb="40" eb="42">
      <t>ショリ</t>
    </rPh>
    <rPh sb="42" eb="43">
      <t>ジョウ</t>
    </rPh>
    <rPh sb="44" eb="46">
      <t>ゲンザイ</t>
    </rPh>
    <rPh sb="47" eb="49">
      <t>ゲスイ</t>
    </rPh>
    <rPh sb="49" eb="51">
      <t>ジョウカ</t>
    </rPh>
    <rPh sb="57" eb="59">
      <t>ショリ</t>
    </rPh>
    <rPh sb="60" eb="62">
      <t>カイシ</t>
    </rPh>
    <rPh sb="67" eb="69">
      <t>ホウテイ</t>
    </rPh>
    <rPh sb="69" eb="71">
      <t>タイヨウ</t>
    </rPh>
    <rPh sb="71" eb="73">
      <t>ネンスウ</t>
    </rPh>
    <rPh sb="76" eb="77">
      <t>ネン</t>
    </rPh>
    <rPh sb="80" eb="82">
      <t>カンキョ</t>
    </rPh>
    <rPh sb="88" eb="90">
      <t>タイヨウ</t>
    </rPh>
    <rPh sb="90" eb="92">
      <t>ネンスウ</t>
    </rPh>
    <rPh sb="93" eb="94">
      <t>コ</t>
    </rPh>
    <rPh sb="96" eb="98">
      <t>カンキョ</t>
    </rPh>
    <rPh sb="99" eb="101">
      <t>ソンザイ</t>
    </rPh>
    <rPh sb="107" eb="109">
      <t>ゲスイ</t>
    </rPh>
    <rPh sb="109" eb="111">
      <t>ジョウカ</t>
    </rPh>
    <rPh sb="116" eb="118">
      <t>シセツ</t>
    </rPh>
    <rPh sb="124" eb="126">
      <t>キカイ</t>
    </rPh>
    <rPh sb="126" eb="128">
      <t>ソウチ</t>
    </rPh>
    <rPh sb="128" eb="129">
      <t>トウ</t>
    </rPh>
    <rPh sb="130" eb="132">
      <t>シサン</t>
    </rPh>
    <rPh sb="133" eb="135">
      <t>ジュンジ</t>
    </rPh>
    <rPh sb="135" eb="137">
      <t>コウシン</t>
    </rPh>
    <rPh sb="138" eb="139">
      <t>ツト</t>
    </rPh>
    <rPh sb="147" eb="149">
      <t>クタイ</t>
    </rPh>
    <rPh sb="187" eb="189">
      <t>レッカ</t>
    </rPh>
    <rPh sb="194" eb="196">
      <t>コショウ</t>
    </rPh>
    <rPh sb="197" eb="199">
      <t>カンボツ</t>
    </rPh>
    <rPh sb="199" eb="200">
      <t>トウ</t>
    </rPh>
    <rPh sb="224" eb="226">
      <t>シセツ</t>
    </rPh>
    <rPh sb="227" eb="230">
      <t>ロウキュウカ</t>
    </rPh>
    <rPh sb="233" eb="235">
      <t>ジコ</t>
    </rPh>
    <rPh sb="235" eb="237">
      <t>ボウシ</t>
    </rPh>
    <rPh sb="238" eb="239">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</si>
</sst>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0.02</c:v>
                </c:pt>
                <c:pt idx="1">
                  <c:v>0</c:v>
                </c:pt>
                <c:pt idx="2">
                  <c:v>0</c:v>
                </c:pt>
                <c:pt idx="3" formatCode="#,##0.00;&quot;△&quot;#,##0.00;&quot;-&quot;">
                  <c:v>0.03</c:v>
                </c:pt>
                <c:pt idx="4" formatCode="#,##0.00;&quot;△&quot;#,##0.00;&quot;-&quot;">
                  <c:v>0.03</c:v>
                </c:pt>
              </c:numCache>
            </c:numRef>
          </c:val>
        </c:ser>
        <c:dLbls>
          <c:showLegendKey val="0"/>
          <c:showVal val="0"/>
          <c:showCatName val="0"/>
          <c:showSerName val="0"/>
          <c:showPercent val="0"/>
          <c:showBubbleSize val="0"/>
        </c:dLbls>
        <c:gapWidth val="150"/>
        <c:axId val="234670384"/>
        <c:axId val="23467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234670384"/>
        <c:axId val="234670776"/>
      </c:lineChart>
      <c:dateAx>
        <c:axId val="234670384"/>
        <c:scaling>
          <c:orientation val="minMax"/>
        </c:scaling>
        <c:delete val="1"/>
        <c:axPos val="b"/>
        <c:numFmt formatCode="ge" sourceLinked="1"/>
        <c:majorTickMark val="none"/>
        <c:minorTickMark val="none"/>
        <c:tickLblPos val="none"/>
        <c:crossAx val="234670776"/>
        <c:crosses val="autoZero"/>
        <c:auto val="1"/>
        <c:lblOffset val="100"/>
        <c:baseTimeUnit val="years"/>
      </c:dateAx>
      <c:valAx>
        <c:axId val="23467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76.489999999999995</c:v>
                </c:pt>
                <c:pt idx="1">
                  <c:v>76.48</c:v>
                </c:pt>
                <c:pt idx="2">
                  <c:v>77.319999999999993</c:v>
                </c:pt>
                <c:pt idx="3">
                  <c:v>76.78</c:v>
                </c:pt>
                <c:pt idx="4">
                  <c:v>80.03</c:v>
                </c:pt>
              </c:numCache>
            </c:numRef>
          </c:val>
        </c:ser>
        <c:dLbls>
          <c:showLegendKey val="0"/>
          <c:showVal val="0"/>
          <c:showCatName val="0"/>
          <c:showSerName val="0"/>
          <c:showPercent val="0"/>
          <c:showBubbleSize val="0"/>
        </c:dLbls>
        <c:gapWidth val="150"/>
        <c:axId val="232041520"/>
        <c:axId val="23204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232041520"/>
        <c:axId val="232041128"/>
      </c:lineChart>
      <c:dateAx>
        <c:axId val="232041520"/>
        <c:scaling>
          <c:orientation val="minMax"/>
        </c:scaling>
        <c:delete val="1"/>
        <c:axPos val="b"/>
        <c:numFmt formatCode="ge" sourceLinked="1"/>
        <c:majorTickMark val="none"/>
        <c:minorTickMark val="none"/>
        <c:tickLblPos val="none"/>
        <c:crossAx val="232041128"/>
        <c:crosses val="autoZero"/>
        <c:auto val="1"/>
        <c:lblOffset val="100"/>
        <c:baseTimeUnit val="years"/>
      </c:dateAx>
      <c:valAx>
        <c:axId val="23204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4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90.94</c:v>
                </c:pt>
                <c:pt idx="1">
                  <c:v>91.22</c:v>
                </c:pt>
                <c:pt idx="2">
                  <c:v>91.88</c:v>
                </c:pt>
                <c:pt idx="3">
                  <c:v>91.22</c:v>
                </c:pt>
                <c:pt idx="4">
                  <c:v>91.53</c:v>
                </c:pt>
              </c:numCache>
            </c:numRef>
          </c:val>
        </c:ser>
        <c:dLbls>
          <c:showLegendKey val="0"/>
          <c:showVal val="0"/>
          <c:showCatName val="0"/>
          <c:showSerName val="0"/>
          <c:showPercent val="0"/>
          <c:showBubbleSize val="0"/>
        </c:dLbls>
        <c:gapWidth val="150"/>
        <c:axId val="232039952"/>
        <c:axId val="23203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232039952"/>
        <c:axId val="232038384"/>
      </c:lineChart>
      <c:dateAx>
        <c:axId val="232039952"/>
        <c:scaling>
          <c:orientation val="minMax"/>
        </c:scaling>
        <c:delete val="1"/>
        <c:axPos val="b"/>
        <c:numFmt formatCode="ge" sourceLinked="1"/>
        <c:majorTickMark val="none"/>
        <c:minorTickMark val="none"/>
        <c:tickLblPos val="none"/>
        <c:crossAx val="232038384"/>
        <c:crosses val="autoZero"/>
        <c:auto val="1"/>
        <c:lblOffset val="100"/>
        <c:baseTimeUnit val="years"/>
      </c:dateAx>
      <c:valAx>
        <c:axId val="23203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3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101.83</c:v>
                </c:pt>
                <c:pt idx="1">
                  <c:v>105.27</c:v>
                </c:pt>
                <c:pt idx="2">
                  <c:v>101.89</c:v>
                </c:pt>
                <c:pt idx="3">
                  <c:v>100.97</c:v>
                </c:pt>
                <c:pt idx="4">
                  <c:v>102.97</c:v>
                </c:pt>
              </c:numCache>
            </c:numRef>
          </c:val>
        </c:ser>
        <c:dLbls>
          <c:showLegendKey val="0"/>
          <c:showVal val="0"/>
          <c:showCatName val="0"/>
          <c:showSerName val="0"/>
          <c:showPercent val="0"/>
          <c:showBubbleSize val="0"/>
        </c:dLbls>
        <c:gapWidth val="150"/>
        <c:axId val="234669992"/>
        <c:axId val="45600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234669992"/>
        <c:axId val="456000088"/>
      </c:lineChart>
      <c:dateAx>
        <c:axId val="234669992"/>
        <c:scaling>
          <c:orientation val="minMax"/>
        </c:scaling>
        <c:delete val="1"/>
        <c:axPos val="b"/>
        <c:numFmt formatCode="ge" sourceLinked="1"/>
        <c:majorTickMark val="none"/>
        <c:minorTickMark val="none"/>
        <c:tickLblPos val="none"/>
        <c:crossAx val="456000088"/>
        <c:crosses val="autoZero"/>
        <c:auto val="1"/>
        <c:lblOffset val="100"/>
        <c:baseTimeUnit val="years"/>
      </c:dateAx>
      <c:valAx>
        <c:axId val="45600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6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1.59</c:v>
                </c:pt>
                <c:pt idx="1">
                  <c:v>3.07</c:v>
                </c:pt>
                <c:pt idx="2">
                  <c:v>7.79</c:v>
                </c:pt>
                <c:pt idx="3">
                  <c:v>10.119999999999999</c:v>
                </c:pt>
                <c:pt idx="4">
                  <c:v>12.58</c:v>
                </c:pt>
              </c:numCache>
            </c:numRef>
          </c:val>
        </c:ser>
        <c:dLbls>
          <c:showLegendKey val="0"/>
          <c:showVal val="0"/>
          <c:showCatName val="0"/>
          <c:showSerName val="0"/>
          <c:showPercent val="0"/>
          <c:showBubbleSize val="0"/>
        </c:dLbls>
        <c:gapWidth val="150"/>
        <c:axId val="455998128"/>
        <c:axId val="4559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455998128"/>
        <c:axId val="455995776"/>
      </c:lineChart>
      <c:dateAx>
        <c:axId val="455998128"/>
        <c:scaling>
          <c:orientation val="minMax"/>
        </c:scaling>
        <c:delete val="1"/>
        <c:axPos val="b"/>
        <c:numFmt formatCode="ge" sourceLinked="1"/>
        <c:majorTickMark val="none"/>
        <c:minorTickMark val="none"/>
        <c:tickLblPos val="none"/>
        <c:crossAx val="455995776"/>
        <c:crosses val="autoZero"/>
        <c:auto val="1"/>
        <c:lblOffset val="100"/>
        <c:baseTimeUnit val="years"/>
      </c:dateAx>
      <c:valAx>
        <c:axId val="4559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99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6002048"/>
        <c:axId val="45599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456002048"/>
        <c:axId val="455999304"/>
      </c:lineChart>
      <c:dateAx>
        <c:axId val="456002048"/>
        <c:scaling>
          <c:orientation val="minMax"/>
        </c:scaling>
        <c:delete val="1"/>
        <c:axPos val="b"/>
        <c:numFmt formatCode="ge" sourceLinked="1"/>
        <c:majorTickMark val="none"/>
        <c:minorTickMark val="none"/>
        <c:tickLblPos val="none"/>
        <c:crossAx val="455999304"/>
        <c:crosses val="autoZero"/>
        <c:auto val="1"/>
        <c:lblOffset val="100"/>
        <c:baseTimeUnit val="years"/>
      </c:dateAx>
      <c:valAx>
        <c:axId val="45599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5998912"/>
        <c:axId val="45600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455998912"/>
        <c:axId val="456001656"/>
      </c:lineChart>
      <c:dateAx>
        <c:axId val="455998912"/>
        <c:scaling>
          <c:orientation val="minMax"/>
        </c:scaling>
        <c:delete val="1"/>
        <c:axPos val="b"/>
        <c:numFmt formatCode="ge" sourceLinked="1"/>
        <c:majorTickMark val="none"/>
        <c:minorTickMark val="none"/>
        <c:tickLblPos val="none"/>
        <c:crossAx val="456001656"/>
        <c:crosses val="autoZero"/>
        <c:auto val="1"/>
        <c:lblOffset val="100"/>
        <c:baseTimeUnit val="years"/>
      </c:dateAx>
      <c:valAx>
        <c:axId val="45600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9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150.96</c:v>
                </c:pt>
                <c:pt idx="1">
                  <c:v>305.5</c:v>
                </c:pt>
                <c:pt idx="2">
                  <c:v>35.25</c:v>
                </c:pt>
                <c:pt idx="3">
                  <c:v>36.799999999999997</c:v>
                </c:pt>
                <c:pt idx="4">
                  <c:v>40.880000000000003</c:v>
                </c:pt>
              </c:numCache>
            </c:numRef>
          </c:val>
        </c:ser>
        <c:dLbls>
          <c:showLegendKey val="0"/>
          <c:showVal val="0"/>
          <c:showCatName val="0"/>
          <c:showSerName val="0"/>
          <c:showPercent val="0"/>
          <c:showBubbleSize val="0"/>
        </c:dLbls>
        <c:gapWidth val="150"/>
        <c:axId val="455990288"/>
        <c:axId val="45599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455990288"/>
        <c:axId val="455990680"/>
      </c:lineChart>
      <c:dateAx>
        <c:axId val="455990288"/>
        <c:scaling>
          <c:orientation val="minMax"/>
        </c:scaling>
        <c:delete val="1"/>
        <c:axPos val="b"/>
        <c:numFmt formatCode="ge" sourceLinked="1"/>
        <c:majorTickMark val="none"/>
        <c:minorTickMark val="none"/>
        <c:tickLblPos val="none"/>
        <c:crossAx val="455990680"/>
        <c:crosses val="autoZero"/>
        <c:auto val="1"/>
        <c:lblOffset val="100"/>
        <c:baseTimeUnit val="years"/>
      </c:dateAx>
      <c:valAx>
        <c:axId val="45599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9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1308.48</c:v>
                </c:pt>
                <c:pt idx="1">
                  <c:v>1210.45</c:v>
                </c:pt>
                <c:pt idx="2">
                  <c:v>1579.18</c:v>
                </c:pt>
                <c:pt idx="3">
                  <c:v>861.24</c:v>
                </c:pt>
                <c:pt idx="4">
                  <c:v>804.74</c:v>
                </c:pt>
              </c:numCache>
            </c:numRef>
          </c:val>
        </c:ser>
        <c:dLbls>
          <c:showLegendKey val="0"/>
          <c:showVal val="0"/>
          <c:showCatName val="0"/>
          <c:showSerName val="0"/>
          <c:showPercent val="0"/>
          <c:showBubbleSize val="0"/>
        </c:dLbls>
        <c:gapWidth val="150"/>
        <c:axId val="455992640"/>
        <c:axId val="45599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455992640"/>
        <c:axId val="455993032"/>
      </c:lineChart>
      <c:dateAx>
        <c:axId val="455992640"/>
        <c:scaling>
          <c:orientation val="minMax"/>
        </c:scaling>
        <c:delete val="1"/>
        <c:axPos val="b"/>
        <c:numFmt formatCode="ge" sourceLinked="1"/>
        <c:majorTickMark val="none"/>
        <c:minorTickMark val="none"/>
        <c:tickLblPos val="none"/>
        <c:crossAx val="455993032"/>
        <c:crosses val="autoZero"/>
        <c:auto val="1"/>
        <c:lblOffset val="100"/>
        <c:baseTimeUnit val="years"/>
      </c:dateAx>
      <c:valAx>
        <c:axId val="45599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9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88.21</c:v>
                </c:pt>
                <c:pt idx="1">
                  <c:v>92.95</c:v>
                </c:pt>
                <c:pt idx="2">
                  <c:v>95.31</c:v>
                </c:pt>
                <c:pt idx="3">
                  <c:v>98.94</c:v>
                </c:pt>
                <c:pt idx="4">
                  <c:v>106.88</c:v>
                </c:pt>
              </c:numCache>
            </c:numRef>
          </c:val>
        </c:ser>
        <c:dLbls>
          <c:showLegendKey val="0"/>
          <c:showVal val="0"/>
          <c:showCatName val="0"/>
          <c:showSerName val="0"/>
          <c:showPercent val="0"/>
          <c:showBubbleSize val="0"/>
        </c:dLbls>
        <c:gapWidth val="150"/>
        <c:axId val="232045048"/>
        <c:axId val="23204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232045048"/>
        <c:axId val="232044656"/>
      </c:lineChart>
      <c:dateAx>
        <c:axId val="232045048"/>
        <c:scaling>
          <c:orientation val="minMax"/>
        </c:scaling>
        <c:delete val="1"/>
        <c:axPos val="b"/>
        <c:numFmt formatCode="ge" sourceLinked="1"/>
        <c:majorTickMark val="none"/>
        <c:minorTickMark val="none"/>
        <c:tickLblPos val="none"/>
        <c:crossAx val="232044656"/>
        <c:crosses val="autoZero"/>
        <c:auto val="1"/>
        <c:lblOffset val="100"/>
        <c:baseTimeUnit val="years"/>
      </c:dateAx>
      <c:valAx>
        <c:axId val="23204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4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205.21</c:v>
                </c:pt>
                <c:pt idx="1">
                  <c:v>194.83</c:v>
                </c:pt>
                <c:pt idx="2">
                  <c:v>188.77</c:v>
                </c:pt>
                <c:pt idx="3">
                  <c:v>181.48</c:v>
                </c:pt>
                <c:pt idx="4">
                  <c:v>168.3</c:v>
                </c:pt>
              </c:numCache>
            </c:numRef>
          </c:val>
        </c:ser>
        <c:dLbls>
          <c:showLegendKey val="0"/>
          <c:showVal val="0"/>
          <c:showCatName val="0"/>
          <c:showSerName val="0"/>
          <c:showPercent val="0"/>
          <c:showBubbleSize val="0"/>
        </c:dLbls>
        <c:gapWidth val="150"/>
        <c:axId val="232043480"/>
        <c:axId val="2320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232043480"/>
        <c:axId val="232042304"/>
      </c:lineChart>
      <c:dateAx>
        <c:axId val="232043480"/>
        <c:scaling>
          <c:orientation val="minMax"/>
        </c:scaling>
        <c:delete val="1"/>
        <c:axPos val="b"/>
        <c:numFmt formatCode="ge" sourceLinked="1"/>
        <c:majorTickMark val="none"/>
        <c:minorTickMark val="none"/>
        <c:tickLblPos val="none"/>
        <c:crossAx val="232042304"/>
        <c:crosses val="autoZero"/>
        <c:auto val="1"/>
        <c:lblOffset val="100"/>
        <c:baseTimeUnit val="years"/>
      </c:dateAx>
      <c:valAx>
        <c:axId val="2320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4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8" sqref="P8:V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佐賀県　佐賀市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Ad</v>
      </c>
      <c r="X8" s="79"/>
      <c r="Y8" s="79"/>
      <c r="Z8" s="79"/>
      <c r="AA8" s="79"/>
      <c r="AB8" s="79"/>
      <c r="AC8" s="79"/>
      <c r="AD8" s="80" t="s">
        <v>119</v>
      </c>
      <c r="AE8" s="80"/>
      <c r="AF8" s="80"/>
      <c r="AG8" s="80"/>
      <c r="AH8" s="80"/>
      <c r="AI8" s="80"/>
      <c r="AJ8" s="80"/>
      <c r="AK8" s="4"/>
      <c r="AL8" s="74">
        <f>データ!S6</f>
        <v>234758</v>
      </c>
      <c r="AM8" s="74"/>
      <c r="AN8" s="74"/>
      <c r="AO8" s="74"/>
      <c r="AP8" s="74"/>
      <c r="AQ8" s="74"/>
      <c r="AR8" s="74"/>
      <c r="AS8" s="74"/>
      <c r="AT8" s="73">
        <f>データ!T6</f>
        <v>431.84</v>
      </c>
      <c r="AU8" s="73"/>
      <c r="AV8" s="73"/>
      <c r="AW8" s="73"/>
      <c r="AX8" s="73"/>
      <c r="AY8" s="73"/>
      <c r="AZ8" s="73"/>
      <c r="BA8" s="73"/>
      <c r="BB8" s="73">
        <f>データ!U6</f>
        <v>543.62</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54.19</v>
      </c>
      <c r="J10" s="73"/>
      <c r="K10" s="73"/>
      <c r="L10" s="73"/>
      <c r="M10" s="73"/>
      <c r="N10" s="73"/>
      <c r="O10" s="73"/>
      <c r="P10" s="73">
        <f>データ!P6</f>
        <v>76.23</v>
      </c>
      <c r="Q10" s="73"/>
      <c r="R10" s="73"/>
      <c r="S10" s="73"/>
      <c r="T10" s="73"/>
      <c r="U10" s="73"/>
      <c r="V10" s="73"/>
      <c r="W10" s="73">
        <f>データ!Q6</f>
        <v>84.73</v>
      </c>
      <c r="X10" s="73"/>
      <c r="Y10" s="73"/>
      <c r="Z10" s="73"/>
      <c r="AA10" s="73"/>
      <c r="AB10" s="73"/>
      <c r="AC10" s="73"/>
      <c r="AD10" s="74">
        <f>データ!R6</f>
        <v>3110</v>
      </c>
      <c r="AE10" s="74"/>
      <c r="AF10" s="74"/>
      <c r="AG10" s="74"/>
      <c r="AH10" s="74"/>
      <c r="AI10" s="74"/>
      <c r="AJ10" s="74"/>
      <c r="AK10" s="2"/>
      <c r="AL10" s="74">
        <f>データ!V6</f>
        <v>178500</v>
      </c>
      <c r="AM10" s="74"/>
      <c r="AN10" s="74"/>
      <c r="AO10" s="74"/>
      <c r="AP10" s="74"/>
      <c r="AQ10" s="74"/>
      <c r="AR10" s="74"/>
      <c r="AS10" s="74"/>
      <c r="AT10" s="73">
        <f>データ!W6</f>
        <v>40.06</v>
      </c>
      <c r="AU10" s="73"/>
      <c r="AV10" s="73"/>
      <c r="AW10" s="73"/>
      <c r="AX10" s="73"/>
      <c r="AY10" s="73"/>
      <c r="AZ10" s="73"/>
      <c r="BA10" s="73"/>
      <c r="BB10" s="73">
        <f>データ!X6</f>
        <v>4455.82</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6" t="s">
        <v>120</v>
      </c>
      <c r="BM16" s="57"/>
      <c r="BN16" s="57"/>
      <c r="BO16" s="57"/>
      <c r="BP16" s="57"/>
      <c r="BQ16" s="57"/>
      <c r="BR16" s="57"/>
      <c r="BS16" s="57"/>
      <c r="BT16" s="57"/>
      <c r="BU16" s="57"/>
      <c r="BV16" s="57"/>
      <c r="BW16" s="57"/>
      <c r="BX16" s="57"/>
      <c r="BY16" s="57"/>
      <c r="BZ16" s="58"/>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122</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412015</v>
      </c>
      <c r="D6" s="34">
        <f t="shared" si="3"/>
        <v>46</v>
      </c>
      <c r="E6" s="34">
        <f t="shared" si="3"/>
        <v>17</v>
      </c>
      <c r="F6" s="34">
        <f t="shared" si="3"/>
        <v>1</v>
      </c>
      <c r="G6" s="34">
        <f t="shared" si="3"/>
        <v>0</v>
      </c>
      <c r="H6" s="34" t="str">
        <f t="shared" si="3"/>
        <v>佐賀県　佐賀市</v>
      </c>
      <c r="I6" s="34" t="str">
        <f t="shared" si="3"/>
        <v>法適用</v>
      </c>
      <c r="J6" s="34" t="str">
        <f t="shared" si="3"/>
        <v>下水道事業</v>
      </c>
      <c r="K6" s="34" t="str">
        <f t="shared" si="3"/>
        <v>公共下水道</v>
      </c>
      <c r="L6" s="34" t="str">
        <f t="shared" si="3"/>
        <v>Ad</v>
      </c>
      <c r="M6" s="34">
        <f t="shared" si="3"/>
        <v>0</v>
      </c>
      <c r="N6" s="35" t="str">
        <f t="shared" si="3"/>
        <v>-</v>
      </c>
      <c r="O6" s="35">
        <f t="shared" si="3"/>
        <v>54.19</v>
      </c>
      <c r="P6" s="35">
        <f t="shared" si="3"/>
        <v>76.23</v>
      </c>
      <c r="Q6" s="35">
        <f t="shared" si="3"/>
        <v>84.73</v>
      </c>
      <c r="R6" s="35">
        <f t="shared" si="3"/>
        <v>3110</v>
      </c>
      <c r="S6" s="35">
        <f t="shared" si="3"/>
        <v>234758</v>
      </c>
      <c r="T6" s="35">
        <f t="shared" si="3"/>
        <v>431.84</v>
      </c>
      <c r="U6" s="35">
        <f t="shared" si="3"/>
        <v>543.62</v>
      </c>
      <c r="V6" s="35">
        <f t="shared" si="3"/>
        <v>178500</v>
      </c>
      <c r="W6" s="35">
        <f t="shared" si="3"/>
        <v>40.06</v>
      </c>
      <c r="X6" s="35">
        <f t="shared" si="3"/>
        <v>4455.82</v>
      </c>
      <c r="Y6" s="36">
        <f>IF(Y7="",NA(),Y7)</f>
        <v>101.83</v>
      </c>
      <c r="Z6" s="36">
        <f t="shared" ref="Z6:AH6" si="4">IF(Z7="",NA(),Z7)</f>
        <v>105.27</v>
      </c>
      <c r="AA6" s="36">
        <f t="shared" si="4"/>
        <v>101.89</v>
      </c>
      <c r="AB6" s="36">
        <f t="shared" si="4"/>
        <v>100.97</v>
      </c>
      <c r="AC6" s="36">
        <f t="shared" si="4"/>
        <v>102.97</v>
      </c>
      <c r="AD6" s="36">
        <f t="shared" si="4"/>
        <v>104.17</v>
      </c>
      <c r="AE6" s="36">
        <f t="shared" si="4"/>
        <v>105.07</v>
      </c>
      <c r="AF6" s="36">
        <f t="shared" si="4"/>
        <v>108.53</v>
      </c>
      <c r="AG6" s="36">
        <f t="shared" si="4"/>
        <v>108.52</v>
      </c>
      <c r="AH6" s="36">
        <f t="shared" si="4"/>
        <v>109.12</v>
      </c>
      <c r="AI6" s="35" t="str">
        <f>IF(AI7="","",IF(AI7="-","【-】","【"&amp;SUBSTITUTE(TEXT(AI7,"#,##0.00"),"-","△")&amp;"】"))</f>
        <v>【108.57】</v>
      </c>
      <c r="AJ6" s="35">
        <f>IF(AJ7="",NA(),AJ7)</f>
        <v>0</v>
      </c>
      <c r="AK6" s="35">
        <f t="shared" ref="AK6:AS6" si="5">IF(AK7="",NA(),AK7)</f>
        <v>0</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150.96</v>
      </c>
      <c r="AV6" s="36">
        <f t="shared" ref="AV6:BD6" si="6">IF(AV7="",NA(),AV7)</f>
        <v>305.5</v>
      </c>
      <c r="AW6" s="36">
        <f t="shared" si="6"/>
        <v>35.25</v>
      </c>
      <c r="AX6" s="36">
        <f t="shared" si="6"/>
        <v>36.799999999999997</v>
      </c>
      <c r="AY6" s="36">
        <f t="shared" si="6"/>
        <v>40.880000000000003</v>
      </c>
      <c r="AZ6" s="36">
        <f t="shared" si="6"/>
        <v>152.78</v>
      </c>
      <c r="BA6" s="36">
        <f t="shared" si="6"/>
        <v>179.3</v>
      </c>
      <c r="BB6" s="36">
        <f t="shared" si="6"/>
        <v>45.99</v>
      </c>
      <c r="BC6" s="36">
        <f t="shared" si="6"/>
        <v>47.32</v>
      </c>
      <c r="BD6" s="36">
        <f t="shared" si="6"/>
        <v>49.96</v>
      </c>
      <c r="BE6" s="35" t="str">
        <f>IF(BE7="","",IF(BE7="-","【-】","【"&amp;SUBSTITUTE(TEXT(BE7,"#,##0.00"),"-","△")&amp;"】"))</f>
        <v>【59.95】</v>
      </c>
      <c r="BF6" s="36">
        <f>IF(BF7="",NA(),BF7)</f>
        <v>1308.48</v>
      </c>
      <c r="BG6" s="36">
        <f t="shared" ref="BG6:BO6" si="7">IF(BG7="",NA(),BG7)</f>
        <v>1210.45</v>
      </c>
      <c r="BH6" s="36">
        <f t="shared" si="7"/>
        <v>1579.18</v>
      </c>
      <c r="BI6" s="36">
        <f t="shared" si="7"/>
        <v>861.24</v>
      </c>
      <c r="BJ6" s="36">
        <f t="shared" si="7"/>
        <v>804.74</v>
      </c>
      <c r="BK6" s="36">
        <f t="shared" si="7"/>
        <v>935.65</v>
      </c>
      <c r="BL6" s="36">
        <f t="shared" si="7"/>
        <v>924.44</v>
      </c>
      <c r="BM6" s="36">
        <f t="shared" si="7"/>
        <v>963.16</v>
      </c>
      <c r="BN6" s="36">
        <f t="shared" si="7"/>
        <v>1017.47</v>
      </c>
      <c r="BO6" s="36">
        <f t="shared" si="7"/>
        <v>970.35</v>
      </c>
      <c r="BP6" s="35" t="str">
        <f>IF(BP7="","",IF(BP7="-","【-】","【"&amp;SUBSTITUTE(TEXT(BP7,"#,##0.00"),"-","△")&amp;"】"))</f>
        <v>【728.30】</v>
      </c>
      <c r="BQ6" s="36">
        <f>IF(BQ7="",NA(),BQ7)</f>
        <v>88.21</v>
      </c>
      <c r="BR6" s="36">
        <f t="shared" ref="BR6:BZ6" si="8">IF(BR7="",NA(),BR7)</f>
        <v>92.95</v>
      </c>
      <c r="BS6" s="36">
        <f t="shared" si="8"/>
        <v>95.31</v>
      </c>
      <c r="BT6" s="36">
        <f t="shared" si="8"/>
        <v>98.94</v>
      </c>
      <c r="BU6" s="36">
        <f t="shared" si="8"/>
        <v>106.88</v>
      </c>
      <c r="BV6" s="36">
        <f t="shared" si="8"/>
        <v>90.14</v>
      </c>
      <c r="BW6" s="36">
        <f t="shared" si="8"/>
        <v>90.24</v>
      </c>
      <c r="BX6" s="36">
        <f t="shared" si="8"/>
        <v>94.82</v>
      </c>
      <c r="BY6" s="36">
        <f t="shared" si="8"/>
        <v>96.37</v>
      </c>
      <c r="BZ6" s="36">
        <f t="shared" si="8"/>
        <v>99.26</v>
      </c>
      <c r="CA6" s="35" t="str">
        <f>IF(CA7="","",IF(CA7="-","【-】","【"&amp;SUBSTITUTE(TEXT(CA7,"#,##0.00"),"-","△")&amp;"】"))</f>
        <v>【100.04】</v>
      </c>
      <c r="CB6" s="36">
        <f>IF(CB7="",NA(),CB7)</f>
        <v>205.21</v>
      </c>
      <c r="CC6" s="36">
        <f t="shared" ref="CC6:CK6" si="9">IF(CC7="",NA(),CC7)</f>
        <v>194.83</v>
      </c>
      <c r="CD6" s="36">
        <f t="shared" si="9"/>
        <v>188.77</v>
      </c>
      <c r="CE6" s="36">
        <f t="shared" si="9"/>
        <v>181.48</v>
      </c>
      <c r="CF6" s="36">
        <f t="shared" si="9"/>
        <v>168.3</v>
      </c>
      <c r="CG6" s="36">
        <f t="shared" si="9"/>
        <v>169.64</v>
      </c>
      <c r="CH6" s="36">
        <f t="shared" si="9"/>
        <v>170.22</v>
      </c>
      <c r="CI6" s="36">
        <f t="shared" si="9"/>
        <v>162.88</v>
      </c>
      <c r="CJ6" s="36">
        <f t="shared" si="9"/>
        <v>162.65</v>
      </c>
      <c r="CK6" s="36">
        <f t="shared" si="9"/>
        <v>159.53</v>
      </c>
      <c r="CL6" s="35" t="str">
        <f>IF(CL7="","",IF(CL7="-","【-】","【"&amp;SUBSTITUTE(TEXT(CL7,"#,##0.00"),"-","△")&amp;"】"))</f>
        <v>【137.82】</v>
      </c>
      <c r="CM6" s="36">
        <f>IF(CM7="",NA(),CM7)</f>
        <v>76.489999999999995</v>
      </c>
      <c r="CN6" s="36">
        <f t="shared" ref="CN6:CV6" si="10">IF(CN7="",NA(),CN7)</f>
        <v>76.48</v>
      </c>
      <c r="CO6" s="36">
        <f t="shared" si="10"/>
        <v>77.319999999999993</v>
      </c>
      <c r="CP6" s="36">
        <f t="shared" si="10"/>
        <v>76.78</v>
      </c>
      <c r="CQ6" s="36">
        <f t="shared" si="10"/>
        <v>80.03</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90.94</v>
      </c>
      <c r="CY6" s="36">
        <f t="shared" ref="CY6:DG6" si="11">IF(CY7="",NA(),CY7)</f>
        <v>91.22</v>
      </c>
      <c r="CZ6" s="36">
        <f t="shared" si="11"/>
        <v>91.88</v>
      </c>
      <c r="DA6" s="36">
        <f t="shared" si="11"/>
        <v>91.22</v>
      </c>
      <c r="DB6" s="36">
        <f t="shared" si="11"/>
        <v>91.53</v>
      </c>
      <c r="DC6" s="36">
        <f t="shared" si="11"/>
        <v>92.87</v>
      </c>
      <c r="DD6" s="36">
        <f t="shared" si="11"/>
        <v>93.01</v>
      </c>
      <c r="DE6" s="36">
        <f t="shared" si="11"/>
        <v>93.12</v>
      </c>
      <c r="DF6" s="36">
        <f t="shared" si="11"/>
        <v>93.38</v>
      </c>
      <c r="DG6" s="36">
        <f t="shared" si="11"/>
        <v>93.5</v>
      </c>
      <c r="DH6" s="35" t="str">
        <f>IF(DH7="","",IF(DH7="-","【-】","【"&amp;SUBSTITUTE(TEXT(DH7,"#,##0.00"),"-","△")&amp;"】"))</f>
        <v>【94.90】</v>
      </c>
      <c r="DI6" s="36">
        <f>IF(DI7="",NA(),DI7)</f>
        <v>1.59</v>
      </c>
      <c r="DJ6" s="36">
        <f t="shared" ref="DJ6:DR6" si="12">IF(DJ7="",NA(),DJ7)</f>
        <v>3.07</v>
      </c>
      <c r="DK6" s="36">
        <f t="shared" si="12"/>
        <v>7.79</v>
      </c>
      <c r="DL6" s="36">
        <f t="shared" si="12"/>
        <v>10.119999999999999</v>
      </c>
      <c r="DM6" s="36">
        <f t="shared" si="12"/>
        <v>12.58</v>
      </c>
      <c r="DN6" s="36">
        <f t="shared" si="12"/>
        <v>16.02</v>
      </c>
      <c r="DO6" s="36">
        <f t="shared" si="12"/>
        <v>16.559999999999999</v>
      </c>
      <c r="DP6" s="36">
        <f t="shared" si="12"/>
        <v>28.35</v>
      </c>
      <c r="DQ6" s="36">
        <f t="shared" si="12"/>
        <v>27.96</v>
      </c>
      <c r="DR6" s="36">
        <f t="shared" si="12"/>
        <v>28.81</v>
      </c>
      <c r="DS6" s="35" t="str">
        <f>IF(DS7="","",IF(DS7="-","【-】","【"&amp;SUBSTITUTE(TEXT(DS7,"#,##0.00"),"-","△")&amp;"】"))</f>
        <v>【37.36】</v>
      </c>
      <c r="DT6" s="35">
        <f>IF(DT7="",NA(),DT7)</f>
        <v>0</v>
      </c>
      <c r="DU6" s="35">
        <f t="shared" ref="DU6:EC6" si="13">IF(DU7="",NA(),DU7)</f>
        <v>0</v>
      </c>
      <c r="DV6" s="35">
        <f t="shared" si="13"/>
        <v>0</v>
      </c>
      <c r="DW6" s="35">
        <f t="shared" si="13"/>
        <v>0</v>
      </c>
      <c r="DX6" s="35">
        <f t="shared" si="13"/>
        <v>0</v>
      </c>
      <c r="DY6" s="36">
        <f t="shared" si="13"/>
        <v>2.68</v>
      </c>
      <c r="DZ6" s="36">
        <f t="shared" si="13"/>
        <v>2.82</v>
      </c>
      <c r="EA6" s="36">
        <f t="shared" si="13"/>
        <v>3.05</v>
      </c>
      <c r="EB6" s="36">
        <f t="shared" si="13"/>
        <v>3.4</v>
      </c>
      <c r="EC6" s="36">
        <f t="shared" si="13"/>
        <v>3.84</v>
      </c>
      <c r="ED6" s="35" t="str">
        <f>IF(ED7="","",IF(ED7="-","【-】","【"&amp;SUBSTITUTE(TEXT(ED7,"#,##0.00"),"-","△")&amp;"】"))</f>
        <v>【4.96】</v>
      </c>
      <c r="EE6" s="36">
        <f>IF(EE7="",NA(),EE7)</f>
        <v>0.02</v>
      </c>
      <c r="EF6" s="35">
        <f t="shared" ref="EF6:EN6" si="14">IF(EF7="",NA(),EF7)</f>
        <v>0</v>
      </c>
      <c r="EG6" s="35">
        <f t="shared" si="14"/>
        <v>0</v>
      </c>
      <c r="EH6" s="36">
        <f t="shared" si="14"/>
        <v>0.03</v>
      </c>
      <c r="EI6" s="36">
        <f t="shared" si="14"/>
        <v>0.03</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412015</v>
      </c>
      <c r="D7" s="38">
        <v>46</v>
      </c>
      <c r="E7" s="38">
        <v>17</v>
      </c>
      <c r="F7" s="38">
        <v>1</v>
      </c>
      <c r="G7" s="38">
        <v>0</v>
      </c>
      <c r="H7" s="38" t="s">
        <v>108</v>
      </c>
      <c r="I7" s="38" t="s">
        <v>109</v>
      </c>
      <c r="J7" s="38" t="s">
        <v>110</v>
      </c>
      <c r="K7" s="38" t="s">
        <v>111</v>
      </c>
      <c r="L7" s="38" t="s">
        <v>112</v>
      </c>
      <c r="M7" s="38"/>
      <c r="N7" s="39" t="s">
        <v>113</v>
      </c>
      <c r="O7" s="39">
        <v>54.19</v>
      </c>
      <c r="P7" s="39">
        <v>76.23</v>
      </c>
      <c r="Q7" s="39">
        <v>84.73</v>
      </c>
      <c r="R7" s="39">
        <v>3110</v>
      </c>
      <c r="S7" s="39">
        <v>234758</v>
      </c>
      <c r="T7" s="39">
        <v>431.84</v>
      </c>
      <c r="U7" s="39">
        <v>543.62</v>
      </c>
      <c r="V7" s="39">
        <v>178500</v>
      </c>
      <c r="W7" s="39">
        <v>40.06</v>
      </c>
      <c r="X7" s="39">
        <v>4455.82</v>
      </c>
      <c r="Y7" s="39">
        <v>101.83</v>
      </c>
      <c r="Z7" s="39">
        <v>105.27</v>
      </c>
      <c r="AA7" s="39">
        <v>101.89</v>
      </c>
      <c r="AB7" s="39">
        <v>100.97</v>
      </c>
      <c r="AC7" s="39">
        <v>102.97</v>
      </c>
      <c r="AD7" s="39">
        <v>104.17</v>
      </c>
      <c r="AE7" s="39">
        <v>105.07</v>
      </c>
      <c r="AF7" s="39">
        <v>108.53</v>
      </c>
      <c r="AG7" s="39">
        <v>108.52</v>
      </c>
      <c r="AH7" s="39">
        <v>109.12</v>
      </c>
      <c r="AI7" s="39">
        <v>108.57</v>
      </c>
      <c r="AJ7" s="39">
        <v>0</v>
      </c>
      <c r="AK7" s="39">
        <v>0</v>
      </c>
      <c r="AL7" s="39">
        <v>0</v>
      </c>
      <c r="AM7" s="39">
        <v>0</v>
      </c>
      <c r="AN7" s="39">
        <v>0</v>
      </c>
      <c r="AO7" s="39">
        <v>19.97</v>
      </c>
      <c r="AP7" s="39">
        <v>23.32</v>
      </c>
      <c r="AQ7" s="39">
        <v>4.72</v>
      </c>
      <c r="AR7" s="39">
        <v>4.87</v>
      </c>
      <c r="AS7" s="39">
        <v>3.8</v>
      </c>
      <c r="AT7" s="39">
        <v>4.38</v>
      </c>
      <c r="AU7" s="39">
        <v>150.96</v>
      </c>
      <c r="AV7" s="39">
        <v>305.5</v>
      </c>
      <c r="AW7" s="39">
        <v>35.25</v>
      </c>
      <c r="AX7" s="39">
        <v>36.799999999999997</v>
      </c>
      <c r="AY7" s="39">
        <v>40.880000000000003</v>
      </c>
      <c r="AZ7" s="39">
        <v>152.78</v>
      </c>
      <c r="BA7" s="39">
        <v>179.3</v>
      </c>
      <c r="BB7" s="39">
        <v>45.99</v>
      </c>
      <c r="BC7" s="39">
        <v>47.32</v>
      </c>
      <c r="BD7" s="39">
        <v>49.96</v>
      </c>
      <c r="BE7" s="39">
        <v>59.95</v>
      </c>
      <c r="BF7" s="39">
        <v>1308.48</v>
      </c>
      <c r="BG7" s="39">
        <v>1210.45</v>
      </c>
      <c r="BH7" s="39">
        <v>1579.18</v>
      </c>
      <c r="BI7" s="39">
        <v>861.24</v>
      </c>
      <c r="BJ7" s="39">
        <v>804.74</v>
      </c>
      <c r="BK7" s="39">
        <v>935.65</v>
      </c>
      <c r="BL7" s="39">
        <v>924.44</v>
      </c>
      <c r="BM7" s="39">
        <v>963.16</v>
      </c>
      <c r="BN7" s="39">
        <v>1017.47</v>
      </c>
      <c r="BO7" s="39">
        <v>970.35</v>
      </c>
      <c r="BP7" s="39">
        <v>728.3</v>
      </c>
      <c r="BQ7" s="39">
        <v>88.21</v>
      </c>
      <c r="BR7" s="39">
        <v>92.95</v>
      </c>
      <c r="BS7" s="39">
        <v>95.31</v>
      </c>
      <c r="BT7" s="39">
        <v>98.94</v>
      </c>
      <c r="BU7" s="39">
        <v>106.88</v>
      </c>
      <c r="BV7" s="39">
        <v>90.14</v>
      </c>
      <c r="BW7" s="39">
        <v>90.24</v>
      </c>
      <c r="BX7" s="39">
        <v>94.82</v>
      </c>
      <c r="BY7" s="39">
        <v>96.37</v>
      </c>
      <c r="BZ7" s="39">
        <v>99.26</v>
      </c>
      <c r="CA7" s="39">
        <v>100.04</v>
      </c>
      <c r="CB7" s="39">
        <v>205.21</v>
      </c>
      <c r="CC7" s="39">
        <v>194.83</v>
      </c>
      <c r="CD7" s="39">
        <v>188.77</v>
      </c>
      <c r="CE7" s="39">
        <v>181.48</v>
      </c>
      <c r="CF7" s="39">
        <v>168.3</v>
      </c>
      <c r="CG7" s="39">
        <v>169.64</v>
      </c>
      <c r="CH7" s="39">
        <v>170.22</v>
      </c>
      <c r="CI7" s="39">
        <v>162.88</v>
      </c>
      <c r="CJ7" s="39">
        <v>162.65</v>
      </c>
      <c r="CK7" s="39">
        <v>159.53</v>
      </c>
      <c r="CL7" s="39">
        <v>137.82</v>
      </c>
      <c r="CM7" s="39">
        <v>76.489999999999995</v>
      </c>
      <c r="CN7" s="39">
        <v>76.48</v>
      </c>
      <c r="CO7" s="39">
        <v>77.319999999999993</v>
      </c>
      <c r="CP7" s="39">
        <v>76.78</v>
      </c>
      <c r="CQ7" s="39">
        <v>80.03</v>
      </c>
      <c r="CR7" s="39">
        <v>67.569999999999993</v>
      </c>
      <c r="CS7" s="39">
        <v>67.099999999999994</v>
      </c>
      <c r="CT7" s="39">
        <v>67.95</v>
      </c>
      <c r="CU7" s="39">
        <v>66.63</v>
      </c>
      <c r="CV7" s="39">
        <v>67.040000000000006</v>
      </c>
      <c r="CW7" s="39">
        <v>60.09</v>
      </c>
      <c r="CX7" s="39">
        <v>90.94</v>
      </c>
      <c r="CY7" s="39">
        <v>91.22</v>
      </c>
      <c r="CZ7" s="39">
        <v>91.88</v>
      </c>
      <c r="DA7" s="39">
        <v>91.22</v>
      </c>
      <c r="DB7" s="39">
        <v>91.53</v>
      </c>
      <c r="DC7" s="39">
        <v>92.87</v>
      </c>
      <c r="DD7" s="39">
        <v>93.01</v>
      </c>
      <c r="DE7" s="39">
        <v>93.12</v>
      </c>
      <c r="DF7" s="39">
        <v>93.38</v>
      </c>
      <c r="DG7" s="39">
        <v>93.5</v>
      </c>
      <c r="DH7" s="39">
        <v>94.9</v>
      </c>
      <c r="DI7" s="39">
        <v>1.59</v>
      </c>
      <c r="DJ7" s="39">
        <v>3.07</v>
      </c>
      <c r="DK7" s="39">
        <v>7.79</v>
      </c>
      <c r="DL7" s="39">
        <v>10.119999999999999</v>
      </c>
      <c r="DM7" s="39">
        <v>12.58</v>
      </c>
      <c r="DN7" s="39">
        <v>16.02</v>
      </c>
      <c r="DO7" s="39">
        <v>16.559999999999999</v>
      </c>
      <c r="DP7" s="39">
        <v>28.35</v>
      </c>
      <c r="DQ7" s="39">
        <v>27.96</v>
      </c>
      <c r="DR7" s="39">
        <v>28.81</v>
      </c>
      <c r="DS7" s="39">
        <v>37.36</v>
      </c>
      <c r="DT7" s="39">
        <v>0</v>
      </c>
      <c r="DU7" s="39">
        <v>0</v>
      </c>
      <c r="DV7" s="39">
        <v>0</v>
      </c>
      <c r="DW7" s="39">
        <v>0</v>
      </c>
      <c r="DX7" s="39">
        <v>0</v>
      </c>
      <c r="DY7" s="39">
        <v>2.68</v>
      </c>
      <c r="DZ7" s="39">
        <v>2.82</v>
      </c>
      <c r="EA7" s="39">
        <v>3.05</v>
      </c>
      <c r="EB7" s="39">
        <v>3.4</v>
      </c>
      <c r="EC7" s="39">
        <v>3.84</v>
      </c>
      <c r="ED7" s="39">
        <v>4.96</v>
      </c>
      <c r="EE7" s="39">
        <v>0.02</v>
      </c>
      <c r="EF7" s="39">
        <v>0</v>
      </c>
      <c r="EG7" s="39">
        <v>0</v>
      </c>
      <c r="EH7" s="39">
        <v>0.03</v>
      </c>
      <c r="EI7" s="39">
        <v>0.03</v>
      </c>
      <c r="EJ7" s="39">
        <v>0.14000000000000001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廣瀬　央</cp:lastModifiedBy>
  <cp:lastPrinted>2018-02-06T06:46:04Z</cp:lastPrinted>
  <dcterms:created xsi:type="dcterms:W3CDTF">2017-12-25T01:53:45Z</dcterms:created>
  <dcterms:modified xsi:type="dcterms:W3CDTF">2018-02-06T07:55:15Z</dcterms:modified>
  <cp:category/>
</cp:coreProperties>
</file>