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dh10110860\財政担当共有フォルダー\13-2公営企業一般\29公営企業一般\平成28年度経営比較分析表\300125【依頼】平成28年度決算「経営比較分析表」の分析等について\05総務省へURL報告、県HP公表、団体へ公表依頼、団体へ公表のお知らせ\☆HP公表データ（経営比較分析表）\09個別\"/>
    </mc:Choice>
  </mc:AlternateContent>
  <workbookProtection workbookPassword="B319" lockStructure="1"/>
  <bookViews>
    <workbookView xWindow="0" yWindow="0" windowWidth="20490" windowHeight="7935"/>
  </bookViews>
  <sheets>
    <sheet name="法非適用_下水道事業" sheetId="4" r:id="rId1"/>
    <sheet name="データ" sheetId="5" state="hidden" r:id="rId2"/>
  </sheets>
  <calcPr calcId="171027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AD10" i="4" s="1"/>
  <c r="Q6" i="5"/>
  <c r="W10" i="4" s="1"/>
  <c r="P6" i="5"/>
  <c r="P10" i="4" s="1"/>
  <c r="O6" i="5"/>
  <c r="N6" i="5"/>
  <c r="M6" i="5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I10" i="4"/>
  <c r="B10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<sst xmlns="http://schemas.openxmlformats.org/spreadsheetml/2006/main" count="251" uniqueCount="126">
  <si>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</si>
  <si>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</si>
  <si>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</si>
  <si>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</si>
  <si>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</si>
  <si>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</si>
  <si>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</si>
  <si>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</si>
  <si>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</si>
  <si>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</si>
  <si>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</si>
  <si>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</si>
  <si>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</si>
  <si>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</si>
  <si>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</si>
  <si>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</si>
  <si>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</si>
  <si>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</si>
  <si>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</si>
  <si>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</si>
  <si>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</si>
  <si>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</si>
  <si>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</si>
  <si>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</si>
  <si>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</si>
  <si>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</si>
  <si>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</si>
  <si>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</si>
  <si>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</si>
  <si>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</si>
  <si>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</si>
  <si>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</si>
  <si>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</si>
  <si>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</si>
  <si>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</si>
  <si>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</si>
  <si>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</si>
  <si>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</si>
  <si>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</si>
  <si>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</si>
  <si>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</si>
  <si>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</si>
  <si>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</si>
  <si>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</si>
  <si>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</si>
  <si>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</si>
  <si>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</si>
  <si>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</si>
  <si>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</si>
  <si>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</si>
  <si>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</si>
  <si>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</si>
  <si>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</si>
  <si>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</si>
  <si>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</si>
  <si>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</si>
  <si>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</si>
  <si>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</si>
  <si>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</si>
  <si>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</si>
  <si>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</si>
  <si>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</si>
  <si>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</si>
  <si>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</si>
  <si>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</si>
  <si>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</si>
  <si>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</si>
  <si>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</si>
  <si>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</si>
  <si>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</si>
  <si>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</si>
  <si>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</si>
  <si>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</si>
  <si>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</si>
  <si>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</si>
  <si>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</si>
  <si>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</si>
  <si>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</si>
  <si>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</si>
  <si>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</si>
  <si>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</si>
  <si>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</si>
  <si>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</si>
  <si>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</si>
  <si>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</si>
  <si>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</si>
  <si>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</si>
  <si>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</si>
  <si>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</si>
  <si>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</si>
  <si>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</si>
  <si>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</si>
  <si>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</si>
  <si>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</si>
  <si>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</si>
  <si>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</si>
  <si>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</si>
  <si>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</si>
  <si>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</si>
  <si>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</si>
  <si>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</si>
  <si>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</si>
  <si>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</si>
  <si>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</si>
  <si>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</si>
  <si>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</si>
  <si>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</si>
  <si>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</si>
  <si>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</si>
  <si>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</si>
  <si>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佐賀県　嬉野市</t>
  </si>
  <si>
    <t>法非適用</t>
  </si>
  <si>
    <t>下水道事業</t>
  </si>
  <si>
    <t>個別排水処理</t>
  </si>
  <si>
    <t>L2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</si>
  <si>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</si>
  <si>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</si>
  <si>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</si>
  <si>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</si>
  <si>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</si>
  <si>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</si>
  <si>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</si>
  <si>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平成９年に整備を行っており、管渠等の老朽化はまだ発生していない。</t>
    <phoneticPr fontId="4"/>
  </si>
  <si>
    <t>現在、農業集落排水（個別処理を含む）と公共下水道の料金体系が異なるため、料金体系を統一する予定である。今後の適正な使用料の収入の確保、汚水処理費の削減等により、経営の改善を見込む。</t>
    <phoneticPr fontId="4"/>
  </si>
  <si>
    <t>非設置</t>
    <rPh sb="0" eb="1">
      <t>ヒ</t>
    </rPh>
    <rPh sb="1" eb="3">
      <t>セッチ</t>
    </rPh>
    <phoneticPr fontId="4"/>
  </si>
  <si>
    <t>①収益的収支比率
指標は、年々向上しているが、H28年度は73.13％となっており、経常収支は赤字である。経常収益については、使用料以外の収入（一般会計繰入金）に依存しているため、料金の見直しも含め経営改善を図っていく。
④企業債残高対事業規模比率
料金収入に対する企業債残高は、接続戸数が少なく建設コストが高い為、類似団体より高く推移している。H26年度以降かなり改善されているが、料金の見直しにより更なる改善を目指す。
⑤経費回収率
使用料で回収すべき経費についても、接続戸数が少ない為、類似団体の平均より著しく低くなっている。料金の見直し、業務の効率化、適正な使用料収入の確保が必要とされる。
⑥汚水処理原価
汚水処理に要した費用については、接続戸数が少ない為、類似団体より高く推移しており、施設の効率化を高めることが必要とされる。
⑦施設利用率
指標は、接続戸数が少ない為、類似平均より低く推移している。施設の効率を高めていくための検討が必要である。
⑧水洗化率
指標は、接続戸数が少ない為、平均値を下回っている。今後も普及拡大に向けた広報等を行う。</t>
    <rPh sb="72" eb="74">
      <t>イッパン</t>
    </rPh>
    <rPh sb="74" eb="76">
      <t>カイケイ</t>
    </rPh>
    <rPh sb="76" eb="78">
      <t>クリイレ</t>
    </rPh>
    <rPh sb="78" eb="79">
      <t>キン</t>
    </rPh>
    <rPh sb="141" eb="143">
      <t>セツゾク</t>
    </rPh>
    <rPh sb="143" eb="145">
      <t>コスウ</t>
    </rPh>
    <rPh sb="146" eb="147">
      <t>スク</t>
    </rPh>
    <rPh sb="149" eb="151">
      <t>ケンセツ</t>
    </rPh>
    <rPh sb="155" eb="156">
      <t>タカ</t>
    </rPh>
    <rPh sb="157" eb="158">
      <t>タメ</t>
    </rPh>
    <rPh sb="165" eb="166">
      <t>タカ</t>
    </rPh>
    <rPh sb="247" eb="248">
      <t>タメ</t>
    </rPh>
    <rPh sb="336" eb="337">
      <t>タメ</t>
    </rPh>
    <rPh sb="394" eb="395">
      <t>タメ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</si>
</sst>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  <xf numFmtId="0" fontId="22" fillId="0" borderId="6" xfId="1" applyFont="1" applyBorder="1" applyAlignment="1" applyProtection="1">
      <alignment horizontal="left" vertical="top" wrapText="1"/>
      <protection locked="0"/>
    </xf>
    <xf numFmtId="0" fontId="22" fillId="0" borderId="0" xfId="1" applyFont="1" applyBorder="1" applyAlignment="1" applyProtection="1">
      <alignment horizontal="left" vertical="top" wrapText="1"/>
      <protection locked="0"/>
    </xf>
    <xf numFmtId="0" fontId="22" fillId="0" borderId="7" xfId="1" applyFont="1" applyBorder="1" applyAlignment="1" applyProtection="1">
      <alignment horizontal="left" vertical="top" wrapText="1"/>
      <protection locked="0"/>
    </xf>
    <xf numFmtId="0" fontId="22" fillId="0" borderId="8" xfId="1" applyFont="1" applyBorder="1" applyAlignment="1" applyProtection="1">
      <alignment horizontal="left" vertical="top" wrapText="1"/>
      <protection locked="0"/>
    </xf>
    <xf numFmtId="0" fontId="22" fillId="0" borderId="1" xfId="1" applyFont="1" applyBorder="1" applyAlignment="1" applyProtection="1">
      <alignment horizontal="left" vertical="top" wrapText="1"/>
      <protection locked="0"/>
    </xf>
    <xf numFmtId="0" fontId="22" fillId="0" borderId="9" xfId="1" applyFont="1" applyBorder="1" applyAlignment="1" applyProtection="1">
      <alignment horizontal="left" vertical="top" wrapText="1"/>
      <protection locked="0"/>
    </xf>
    <xf numFmtId="0" fontId="18" fillId="0" borderId="6" xfId="1" applyFont="1" applyBorder="1" applyAlignment="1" applyProtection="1">
      <alignment horizontal="left" vertical="top" wrapText="1"/>
      <protection locked="0"/>
    </xf>
    <xf numFmtId="0" fontId="18" fillId="0" borderId="0" xfId="1" applyFont="1" applyBorder="1" applyAlignment="1" applyProtection="1">
      <alignment horizontal="left" vertical="top" wrapText="1"/>
      <protection locked="0"/>
    </xf>
    <xf numFmtId="0" fontId="18" fillId="0" borderId="7" xfId="1" applyFont="1" applyBorder="1" applyAlignment="1" applyProtection="1">
      <alignment horizontal="left" vertical="top" wrapText="1"/>
      <protection locked="0"/>
    </xf>
    <xf numFmtId="0" fontId="18" fillId="0" borderId="8" xfId="1" applyFont="1" applyBorder="1" applyAlignment="1" applyProtection="1">
      <alignment horizontal="left" vertical="top" wrapText="1"/>
      <protection locked="0"/>
    </xf>
    <xf numFmtId="0" fontId="18" fillId="0" borderId="1" xfId="1" applyFont="1" applyBorder="1" applyAlignment="1" applyProtection="1">
      <alignment horizontal="left" vertical="top" wrapText="1"/>
      <protection locked="0"/>
    </xf>
    <xf numFmtId="0" fontId="18" fillId="0" borderId="9" xfId="1" applyFont="1" applyBorder="1" applyAlignment="1" applyProtection="1">
      <alignment horizontal="left" vertical="top" wrapText="1"/>
      <protection locked="0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A0-4E45-BF7E-3E81D8270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3341376"/>
        <c:axId val="433342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A0-4E45-BF7E-3E81D8270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341376"/>
        <c:axId val="433342944"/>
      </c:lineChart>
      <c:dateAx>
        <c:axId val="433341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3342944"/>
        <c:crosses val="autoZero"/>
        <c:auto val="1"/>
        <c:lblOffset val="100"/>
        <c:baseTimeUnit val="years"/>
      </c:dateAx>
      <c:valAx>
        <c:axId val="433342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3341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A8-4A1C-A49F-9988C31CFC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0127704"/>
        <c:axId val="440128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45.33</c:v>
                </c:pt>
                <c:pt idx="1">
                  <c:v>48.69</c:v>
                </c:pt>
                <c:pt idx="2">
                  <c:v>52.52</c:v>
                </c:pt>
                <c:pt idx="3">
                  <c:v>54.14</c:v>
                </c:pt>
                <c:pt idx="4">
                  <c:v>132.99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A8-4A1C-A49F-9988C31CFC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127704"/>
        <c:axId val="440128096"/>
      </c:lineChart>
      <c:dateAx>
        <c:axId val="440127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0128096"/>
        <c:crosses val="autoZero"/>
        <c:auto val="1"/>
        <c:lblOffset val="100"/>
        <c:baseTimeUnit val="years"/>
      </c:dateAx>
      <c:valAx>
        <c:axId val="440128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0127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33.33</c:v>
                </c:pt>
                <c:pt idx="1">
                  <c:v>33.33</c:v>
                </c:pt>
                <c:pt idx="2">
                  <c:v>33.33</c:v>
                </c:pt>
                <c:pt idx="3">
                  <c:v>33.33</c:v>
                </c:pt>
                <c:pt idx="4">
                  <c:v>33.33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E9-45FB-B965-2FC89351D7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0129272"/>
        <c:axId val="440129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87.3</c:v>
                </c:pt>
                <c:pt idx="1">
                  <c:v>87.42</c:v>
                </c:pt>
                <c:pt idx="2">
                  <c:v>84.94</c:v>
                </c:pt>
                <c:pt idx="3">
                  <c:v>84.69</c:v>
                </c:pt>
                <c:pt idx="4">
                  <c:v>82.94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E9-45FB-B965-2FC89351D7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129272"/>
        <c:axId val="440129664"/>
      </c:lineChart>
      <c:dateAx>
        <c:axId val="440129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0129664"/>
        <c:crosses val="autoZero"/>
        <c:auto val="1"/>
        <c:lblOffset val="100"/>
        <c:baseTimeUnit val="years"/>
      </c:dateAx>
      <c:valAx>
        <c:axId val="440129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0129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54.31</c:v>
                </c:pt>
                <c:pt idx="1">
                  <c:v>55.17</c:v>
                </c:pt>
                <c:pt idx="2">
                  <c:v>64.680000000000007</c:v>
                </c:pt>
                <c:pt idx="3">
                  <c:v>62.69</c:v>
                </c:pt>
                <c:pt idx="4">
                  <c:v>73.13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24-4078-B4B2-D98536CB3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6544640"/>
        <c:axId val="439029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24-4078-B4B2-D98536CB3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544640"/>
        <c:axId val="439029072"/>
      </c:lineChart>
      <c:dateAx>
        <c:axId val="376544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9029072"/>
        <c:crosses val="autoZero"/>
        <c:auto val="1"/>
        <c:lblOffset val="100"/>
        <c:baseTimeUnit val="years"/>
      </c:dateAx>
      <c:valAx>
        <c:axId val="439029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6544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76-4F57-859D-D53471C96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9030248"/>
        <c:axId val="439030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76-4F57-859D-D53471C96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030248"/>
        <c:axId val="439030640"/>
      </c:lineChart>
      <c:dateAx>
        <c:axId val="439030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9030640"/>
        <c:crosses val="autoZero"/>
        <c:auto val="1"/>
        <c:lblOffset val="100"/>
        <c:baseTimeUnit val="years"/>
      </c:dateAx>
      <c:valAx>
        <c:axId val="439030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9030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C0-4931-85D1-3364AB3B85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9031816"/>
        <c:axId val="439032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C0-4931-85D1-3364AB3B85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031816"/>
        <c:axId val="439032208"/>
      </c:lineChart>
      <c:dateAx>
        <c:axId val="439031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9032208"/>
        <c:crosses val="autoZero"/>
        <c:auto val="1"/>
        <c:lblOffset val="100"/>
        <c:baseTimeUnit val="years"/>
      </c:dateAx>
      <c:valAx>
        <c:axId val="439032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9031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9F-4318-82CB-7F81C7724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9033384"/>
        <c:axId val="439033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9F-4318-82CB-7F81C7724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033384"/>
        <c:axId val="439033776"/>
      </c:lineChart>
      <c:dateAx>
        <c:axId val="439033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9033776"/>
        <c:crosses val="autoZero"/>
        <c:auto val="1"/>
        <c:lblOffset val="100"/>
        <c:baseTimeUnit val="years"/>
      </c:dateAx>
      <c:valAx>
        <c:axId val="439033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9033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91-4B81-9AF0-A25FA1C581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9034952"/>
        <c:axId val="439035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91-4B81-9AF0-A25FA1C581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034952"/>
        <c:axId val="439035344"/>
      </c:lineChart>
      <c:dateAx>
        <c:axId val="439034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9035344"/>
        <c:crosses val="autoZero"/>
        <c:auto val="1"/>
        <c:lblOffset val="100"/>
        <c:baseTimeUnit val="years"/>
      </c:dateAx>
      <c:valAx>
        <c:axId val="439035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9034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4848</c:v>
                </c:pt>
                <c:pt idx="1">
                  <c:v>4604</c:v>
                </c:pt>
                <c:pt idx="2">
                  <c:v>1196.1500000000001</c:v>
                </c:pt>
                <c:pt idx="3">
                  <c:v>1111.54</c:v>
                </c:pt>
                <c:pt idx="4">
                  <c:v>2057.69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48-47EE-A7F2-A092761692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9036520"/>
        <c:axId val="440123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825.66</c:v>
                </c:pt>
                <c:pt idx="1">
                  <c:v>799.41</c:v>
                </c:pt>
                <c:pt idx="2">
                  <c:v>701.33</c:v>
                </c:pt>
                <c:pt idx="3">
                  <c:v>663.76</c:v>
                </c:pt>
                <c:pt idx="4">
                  <c:v>566.35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48-47EE-A7F2-A092761692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036520"/>
        <c:axId val="440123392"/>
      </c:lineChart>
      <c:dateAx>
        <c:axId val="439036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0123392"/>
        <c:crosses val="autoZero"/>
        <c:auto val="1"/>
        <c:lblOffset val="100"/>
        <c:baseTimeUnit val="years"/>
      </c:dateAx>
      <c:valAx>
        <c:axId val="440123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9036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24.75</c:v>
                </c:pt>
                <c:pt idx="1">
                  <c:v>23.15</c:v>
                </c:pt>
                <c:pt idx="2">
                  <c:v>24.53</c:v>
                </c:pt>
                <c:pt idx="3">
                  <c:v>24.53</c:v>
                </c:pt>
                <c:pt idx="4">
                  <c:v>24.53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ED-4032-94CF-66C6B9F9EE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0124568"/>
        <c:axId val="440124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53.57</c:v>
                </c:pt>
                <c:pt idx="1">
                  <c:v>51.57</c:v>
                </c:pt>
                <c:pt idx="2">
                  <c:v>53.48</c:v>
                </c:pt>
                <c:pt idx="3">
                  <c:v>53.76</c:v>
                </c:pt>
                <c:pt idx="4">
                  <c:v>52.27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ED-4032-94CF-66C6B9F9EE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124568"/>
        <c:axId val="440124960"/>
      </c:lineChart>
      <c:dateAx>
        <c:axId val="440124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0124960"/>
        <c:crosses val="autoZero"/>
        <c:auto val="1"/>
        <c:lblOffset val="100"/>
        <c:baseTimeUnit val="years"/>
      </c:dateAx>
      <c:valAx>
        <c:axId val="440124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0124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561.11</c:v>
                </c:pt>
                <c:pt idx="1">
                  <c:v>600</c:v>
                </c:pt>
                <c:pt idx="2">
                  <c:v>588.89</c:v>
                </c:pt>
                <c:pt idx="3">
                  <c:v>588.89</c:v>
                </c:pt>
                <c:pt idx="4">
                  <c:v>588.89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A3-4674-927B-CE1AF6FE48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0126136"/>
        <c:axId val="440126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275.01</c:v>
                </c:pt>
                <c:pt idx="1">
                  <c:v>282.5</c:v>
                </c:pt>
                <c:pt idx="2">
                  <c:v>277.29000000000002</c:v>
                </c:pt>
                <c:pt idx="3">
                  <c:v>275.25</c:v>
                </c:pt>
                <c:pt idx="4">
                  <c:v>291.01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A3-4674-927B-CE1AF6FE48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126136"/>
        <c:axId val="440126528"/>
      </c:lineChart>
      <c:dateAx>
        <c:axId val="440126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0126528"/>
        <c:crosses val="autoZero"/>
        <c:auto val="1"/>
        <c:lblOffset val="100"/>
        <c:baseTimeUnit val="years"/>
      </c:dateAx>
      <c:valAx>
        <c:axId val="440126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0126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【559.52】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【81.31】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【122.90】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【295.20】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S43" zoomScaleNormal="100" workbookViewId="0">
      <selection activeCell="BL66" sqref="BL66:BZ82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43" t="str">
        <f>データ!H6</f>
        <v>佐賀県　嬉野市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4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個別排水処理</v>
      </c>
      <c r="Q8" s="48"/>
      <c r="R8" s="48"/>
      <c r="S8" s="48"/>
      <c r="T8" s="48"/>
      <c r="U8" s="48"/>
      <c r="V8" s="48"/>
      <c r="W8" s="48" t="str">
        <f>データ!L6</f>
        <v>L2</v>
      </c>
      <c r="X8" s="48"/>
      <c r="Y8" s="48"/>
      <c r="Z8" s="48"/>
      <c r="AA8" s="48"/>
      <c r="AB8" s="48"/>
      <c r="AC8" s="48"/>
      <c r="AD8" s="49" t="s">
        <v>124</v>
      </c>
      <c r="AE8" s="49"/>
      <c r="AF8" s="49"/>
      <c r="AG8" s="49"/>
      <c r="AH8" s="49"/>
      <c r="AI8" s="49"/>
      <c r="AJ8" s="49"/>
      <c r="AK8" s="4"/>
      <c r="AL8" s="50">
        <f>データ!S6</f>
        <v>27020</v>
      </c>
      <c r="AM8" s="50"/>
      <c r="AN8" s="50"/>
      <c r="AO8" s="50"/>
      <c r="AP8" s="50"/>
      <c r="AQ8" s="50"/>
      <c r="AR8" s="50"/>
      <c r="AS8" s="50"/>
      <c r="AT8" s="45">
        <f>データ!T6</f>
        <v>126.41</v>
      </c>
      <c r="AU8" s="45"/>
      <c r="AV8" s="45"/>
      <c r="AW8" s="45"/>
      <c r="AX8" s="45"/>
      <c r="AY8" s="45"/>
      <c r="AZ8" s="45"/>
      <c r="BA8" s="45"/>
      <c r="BB8" s="45">
        <f>データ!U6</f>
        <v>213.75</v>
      </c>
      <c r="BC8" s="45"/>
      <c r="BD8" s="45"/>
      <c r="BE8" s="45"/>
      <c r="BF8" s="45"/>
      <c r="BG8" s="45"/>
      <c r="BH8" s="45"/>
      <c r="BI8" s="45"/>
      <c r="BJ8" s="4"/>
      <c r="BK8" s="4"/>
      <c r="BL8" s="46" t="s">
        <v>10</v>
      </c>
      <c r="BM8" s="47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4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4"/>
      <c r="BK9" s="4"/>
      <c r="BL9" s="51" t="s">
        <v>20</v>
      </c>
      <c r="BM9" s="52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0.02</v>
      </c>
      <c r="Q10" s="45"/>
      <c r="R10" s="45"/>
      <c r="S10" s="45"/>
      <c r="T10" s="45"/>
      <c r="U10" s="45"/>
      <c r="V10" s="45"/>
      <c r="W10" s="45">
        <f>データ!Q6</f>
        <v>100</v>
      </c>
      <c r="X10" s="45"/>
      <c r="Y10" s="45"/>
      <c r="Z10" s="45"/>
      <c r="AA10" s="45"/>
      <c r="AB10" s="45"/>
      <c r="AC10" s="45"/>
      <c r="AD10" s="50">
        <f>データ!R6</f>
        <v>2700</v>
      </c>
      <c r="AE10" s="50"/>
      <c r="AF10" s="50"/>
      <c r="AG10" s="50"/>
      <c r="AH10" s="50"/>
      <c r="AI10" s="50"/>
      <c r="AJ10" s="50"/>
      <c r="AK10" s="2"/>
      <c r="AL10" s="50">
        <f>データ!V6</f>
        <v>6</v>
      </c>
      <c r="AM10" s="50"/>
      <c r="AN10" s="50"/>
      <c r="AO10" s="50"/>
      <c r="AP10" s="50"/>
      <c r="AQ10" s="50"/>
      <c r="AR10" s="50"/>
      <c r="AS10" s="50"/>
      <c r="AT10" s="45">
        <f>データ!W6</f>
        <v>0.01</v>
      </c>
      <c r="AU10" s="45"/>
      <c r="AV10" s="45"/>
      <c r="AW10" s="45"/>
      <c r="AX10" s="45"/>
      <c r="AY10" s="45"/>
      <c r="AZ10" s="45"/>
      <c r="BA10" s="45"/>
      <c r="BB10" s="45">
        <f>データ!X6</f>
        <v>600</v>
      </c>
      <c r="BC10" s="45"/>
      <c r="BD10" s="45"/>
      <c r="BE10" s="45"/>
      <c r="BF10" s="45"/>
      <c r="BG10" s="45"/>
      <c r="BH10" s="45"/>
      <c r="BI10" s="45"/>
      <c r="BJ10" s="2"/>
      <c r="BK10" s="2"/>
      <c r="BL10" s="53" t="s">
        <v>22</v>
      </c>
      <c r="BM10" s="54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 x14ac:dyDescent="0.15">
      <c r="A14" s="2"/>
      <c r="B14" s="57" t="s">
        <v>25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78" t="s">
        <v>125</v>
      </c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80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78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80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78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80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78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80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78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80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78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80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78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80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78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80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78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80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78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80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78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80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78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80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78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80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78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80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78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80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78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80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78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80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78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80"/>
    </row>
    <row r="34" spans="1:78" ht="13.5" customHeight="1" x14ac:dyDescent="0.15">
      <c r="A34" s="2"/>
      <c r="B34" s="17"/>
      <c r="C34" s="69" t="s">
        <v>27</v>
      </c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20"/>
      <c r="R34" s="69" t="s">
        <v>28</v>
      </c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20"/>
      <c r="AG34" s="69" t="s">
        <v>29</v>
      </c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20"/>
      <c r="AV34" s="69" t="s">
        <v>30</v>
      </c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19"/>
      <c r="BK34" s="2"/>
      <c r="BL34" s="78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80"/>
    </row>
    <row r="35" spans="1:78" ht="13.5" customHeight="1" x14ac:dyDescent="0.15">
      <c r="A35" s="2"/>
      <c r="B35" s="17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20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20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20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19"/>
      <c r="BK35" s="2"/>
      <c r="BL35" s="78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80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78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80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78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80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78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80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78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80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78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80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78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80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78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80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78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80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81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3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3" t="s">
        <v>31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84" t="s">
        <v>122</v>
      </c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6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84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6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84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6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84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6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84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6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84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6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84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6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84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6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84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6"/>
    </row>
    <row r="56" spans="1:78" ht="13.5" customHeight="1" x14ac:dyDescent="0.15">
      <c r="A56" s="2"/>
      <c r="B56" s="17"/>
      <c r="C56" s="69" t="s">
        <v>32</v>
      </c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20"/>
      <c r="R56" s="69" t="s">
        <v>33</v>
      </c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20"/>
      <c r="AG56" s="69" t="s">
        <v>34</v>
      </c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20"/>
      <c r="AV56" s="69" t="s">
        <v>35</v>
      </c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19"/>
      <c r="BK56" s="2"/>
      <c r="BL56" s="84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6"/>
    </row>
    <row r="57" spans="1:78" ht="13.5" customHeight="1" x14ac:dyDescent="0.15">
      <c r="A57" s="2"/>
      <c r="B57" s="17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20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20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20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19"/>
      <c r="BK57" s="2"/>
      <c r="BL57" s="84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6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84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84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6"/>
    </row>
    <row r="60" spans="1:78" ht="13.5" customHeight="1" x14ac:dyDescent="0.15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84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84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6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84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6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87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9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3" t="s">
        <v>37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84" t="s">
        <v>123</v>
      </c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6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84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6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84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6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84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6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84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6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84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6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84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6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84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6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84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6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84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6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84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6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84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6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84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6"/>
    </row>
    <row r="79" spans="1:78" ht="13.5" customHeight="1" x14ac:dyDescent="0.15">
      <c r="A79" s="2"/>
      <c r="B79" s="17"/>
      <c r="C79" s="69" t="s">
        <v>38</v>
      </c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20"/>
      <c r="V79" s="20"/>
      <c r="W79" s="69" t="s">
        <v>39</v>
      </c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20"/>
      <c r="AP79" s="20"/>
      <c r="AQ79" s="69" t="s">
        <v>40</v>
      </c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18"/>
      <c r="BJ79" s="19"/>
      <c r="BK79" s="2"/>
      <c r="BL79" s="84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6"/>
    </row>
    <row r="80" spans="1:78" ht="13.5" customHeight="1" x14ac:dyDescent="0.15">
      <c r="A80" s="2"/>
      <c r="B80" s="17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20"/>
      <c r="V80" s="20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20"/>
      <c r="AP80" s="20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18"/>
      <c r="BJ80" s="19"/>
      <c r="BK80" s="2"/>
      <c r="BL80" s="84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6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84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87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9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【559.52】</v>
      </c>
      <c r="I86" s="26" t="str">
        <f>データ!CA6</f>
        <v>【52.20】</v>
      </c>
      <c r="J86" s="26" t="str">
        <f>データ!CL6</f>
        <v>【295.20】</v>
      </c>
      <c r="K86" s="26" t="str">
        <f>データ!CW6</f>
        <v>【122.90】</v>
      </c>
      <c r="L86" s="26" t="str">
        <f>データ!DH6</f>
        <v>【81.31】</v>
      </c>
      <c r="M86" s="26" t="s">
        <v>56</v>
      </c>
      <c r="N86" s="26" t="s">
        <v>56</v>
      </c>
      <c r="O86" s="26" t="str">
        <f>データ!EO6</f>
        <v>【-】</v>
      </c>
    </row>
  </sheetData>
  <sheetProtection password="B319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5" x14ac:dyDescent="0.15">
      <c r="A1" s="3" t="s">
        <v>57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58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59</v>
      </c>
      <c r="B3" s="29" t="s">
        <v>60</v>
      </c>
      <c r="C3" s="29" t="s">
        <v>61</v>
      </c>
      <c r="D3" s="29" t="s">
        <v>62</v>
      </c>
      <c r="E3" s="29" t="s">
        <v>63</v>
      </c>
      <c r="F3" s="29" t="s">
        <v>64</v>
      </c>
      <c r="G3" s="29" t="s">
        <v>65</v>
      </c>
      <c r="H3" s="71" t="s">
        <v>66</v>
      </c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3"/>
      <c r="Y3" s="77" t="s">
        <v>67</v>
      </c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 t="s">
        <v>68</v>
      </c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</row>
    <row r="4" spans="1:145" x14ac:dyDescent="0.15">
      <c r="A4" s="28" t="s">
        <v>69</v>
      </c>
      <c r="B4" s="30"/>
      <c r="C4" s="30"/>
      <c r="D4" s="30"/>
      <c r="E4" s="30"/>
      <c r="F4" s="30"/>
      <c r="G4" s="30"/>
      <c r="H4" s="74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6"/>
      <c r="Y4" s="70" t="s">
        <v>70</v>
      </c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 t="s">
        <v>71</v>
      </c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 t="s">
        <v>72</v>
      </c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 t="s">
        <v>73</v>
      </c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 t="s">
        <v>74</v>
      </c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 t="s">
        <v>75</v>
      </c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 t="s">
        <v>76</v>
      </c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 t="s">
        <v>77</v>
      </c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 t="s">
        <v>78</v>
      </c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 t="s">
        <v>79</v>
      </c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 t="s">
        <v>80</v>
      </c>
      <c r="EF4" s="70"/>
      <c r="EG4" s="70"/>
      <c r="EH4" s="70"/>
      <c r="EI4" s="70"/>
      <c r="EJ4" s="70"/>
      <c r="EK4" s="70"/>
      <c r="EL4" s="70"/>
      <c r="EM4" s="70"/>
      <c r="EN4" s="70"/>
      <c r="EO4" s="70"/>
    </row>
    <row r="5" spans="1:145" x14ac:dyDescent="0.15">
      <c r="A5" s="28" t="s">
        <v>81</v>
      </c>
      <c r="B5" s="31"/>
      <c r="C5" s="31"/>
      <c r="D5" s="31"/>
      <c r="E5" s="31"/>
      <c r="F5" s="31"/>
      <c r="G5" s="31"/>
      <c r="H5" s="32" t="s">
        <v>82</v>
      </c>
      <c r="I5" s="32" t="s">
        <v>83</v>
      </c>
      <c r="J5" s="32" t="s">
        <v>84</v>
      </c>
      <c r="K5" s="32" t="s">
        <v>85</v>
      </c>
      <c r="L5" s="32" t="s">
        <v>86</v>
      </c>
      <c r="M5" s="32" t="s">
        <v>5</v>
      </c>
      <c r="N5" s="32" t="s">
        <v>87</v>
      </c>
      <c r="O5" s="32" t="s">
        <v>88</v>
      </c>
      <c r="P5" s="32" t="s">
        <v>89</v>
      </c>
      <c r="Q5" s="32" t="s">
        <v>90</v>
      </c>
      <c r="R5" s="32" t="s">
        <v>91</v>
      </c>
      <c r="S5" s="32" t="s">
        <v>92</v>
      </c>
      <c r="T5" s="32" t="s">
        <v>93</v>
      </c>
      <c r="U5" s="32" t="s">
        <v>94</v>
      </c>
      <c r="V5" s="32" t="s">
        <v>95</v>
      </c>
      <c r="W5" s="32" t="s">
        <v>96</v>
      </c>
      <c r="X5" s="32" t="s">
        <v>97</v>
      </c>
      <c r="Y5" s="32" t="s">
        <v>98</v>
      </c>
      <c r="Z5" s="32" t="s">
        <v>99</v>
      </c>
      <c r="AA5" s="32" t="s">
        <v>100</v>
      </c>
      <c r="AB5" s="32" t="s">
        <v>101</v>
      </c>
      <c r="AC5" s="32" t="s">
        <v>102</v>
      </c>
      <c r="AD5" s="32" t="s">
        <v>103</v>
      </c>
      <c r="AE5" s="32" t="s">
        <v>104</v>
      </c>
      <c r="AF5" s="32" t="s">
        <v>105</v>
      </c>
      <c r="AG5" s="32" t="s">
        <v>106</v>
      </c>
      <c r="AH5" s="32" t="s">
        <v>107</v>
      </c>
      <c r="AI5" s="32" t="s">
        <v>43</v>
      </c>
      <c r="AJ5" s="32" t="s">
        <v>98</v>
      </c>
      <c r="AK5" s="32" t="s">
        <v>99</v>
      </c>
      <c r="AL5" s="32" t="s">
        <v>100</v>
      </c>
      <c r="AM5" s="32" t="s">
        <v>101</v>
      </c>
      <c r="AN5" s="32" t="s">
        <v>102</v>
      </c>
      <c r="AO5" s="32" t="s">
        <v>103</v>
      </c>
      <c r="AP5" s="32" t="s">
        <v>104</v>
      </c>
      <c r="AQ5" s="32" t="s">
        <v>105</v>
      </c>
      <c r="AR5" s="32" t="s">
        <v>106</v>
      </c>
      <c r="AS5" s="32" t="s">
        <v>107</v>
      </c>
      <c r="AT5" s="32" t="s">
        <v>108</v>
      </c>
      <c r="AU5" s="32" t="s">
        <v>98</v>
      </c>
      <c r="AV5" s="32" t="s">
        <v>99</v>
      </c>
      <c r="AW5" s="32" t="s">
        <v>100</v>
      </c>
      <c r="AX5" s="32" t="s">
        <v>101</v>
      </c>
      <c r="AY5" s="32" t="s">
        <v>102</v>
      </c>
      <c r="AZ5" s="32" t="s">
        <v>103</v>
      </c>
      <c r="BA5" s="32" t="s">
        <v>104</v>
      </c>
      <c r="BB5" s="32" t="s">
        <v>105</v>
      </c>
      <c r="BC5" s="32" t="s">
        <v>106</v>
      </c>
      <c r="BD5" s="32" t="s">
        <v>107</v>
      </c>
      <c r="BE5" s="32" t="s">
        <v>108</v>
      </c>
      <c r="BF5" s="32" t="s">
        <v>98</v>
      </c>
      <c r="BG5" s="32" t="s">
        <v>99</v>
      </c>
      <c r="BH5" s="32" t="s">
        <v>100</v>
      </c>
      <c r="BI5" s="32" t="s">
        <v>101</v>
      </c>
      <c r="BJ5" s="32" t="s">
        <v>102</v>
      </c>
      <c r="BK5" s="32" t="s">
        <v>103</v>
      </c>
      <c r="BL5" s="32" t="s">
        <v>104</v>
      </c>
      <c r="BM5" s="32" t="s">
        <v>105</v>
      </c>
      <c r="BN5" s="32" t="s">
        <v>106</v>
      </c>
      <c r="BO5" s="32" t="s">
        <v>107</v>
      </c>
      <c r="BP5" s="32" t="s">
        <v>108</v>
      </c>
      <c r="BQ5" s="32" t="s">
        <v>98</v>
      </c>
      <c r="BR5" s="32" t="s">
        <v>99</v>
      </c>
      <c r="BS5" s="32" t="s">
        <v>100</v>
      </c>
      <c r="BT5" s="32" t="s">
        <v>101</v>
      </c>
      <c r="BU5" s="32" t="s">
        <v>102</v>
      </c>
      <c r="BV5" s="32" t="s">
        <v>103</v>
      </c>
      <c r="BW5" s="32" t="s">
        <v>104</v>
      </c>
      <c r="BX5" s="32" t="s">
        <v>105</v>
      </c>
      <c r="BY5" s="32" t="s">
        <v>106</v>
      </c>
      <c r="BZ5" s="32" t="s">
        <v>107</v>
      </c>
      <c r="CA5" s="32" t="s">
        <v>108</v>
      </c>
      <c r="CB5" s="32" t="s">
        <v>98</v>
      </c>
      <c r="CC5" s="32" t="s">
        <v>99</v>
      </c>
      <c r="CD5" s="32" t="s">
        <v>100</v>
      </c>
      <c r="CE5" s="32" t="s">
        <v>101</v>
      </c>
      <c r="CF5" s="32" t="s">
        <v>102</v>
      </c>
      <c r="CG5" s="32" t="s">
        <v>103</v>
      </c>
      <c r="CH5" s="32" t="s">
        <v>104</v>
      </c>
      <c r="CI5" s="32" t="s">
        <v>105</v>
      </c>
      <c r="CJ5" s="32" t="s">
        <v>106</v>
      </c>
      <c r="CK5" s="32" t="s">
        <v>107</v>
      </c>
      <c r="CL5" s="32" t="s">
        <v>108</v>
      </c>
      <c r="CM5" s="32" t="s">
        <v>98</v>
      </c>
      <c r="CN5" s="32" t="s">
        <v>99</v>
      </c>
      <c r="CO5" s="32" t="s">
        <v>100</v>
      </c>
      <c r="CP5" s="32" t="s">
        <v>101</v>
      </c>
      <c r="CQ5" s="32" t="s">
        <v>102</v>
      </c>
      <c r="CR5" s="32" t="s">
        <v>103</v>
      </c>
      <c r="CS5" s="32" t="s">
        <v>104</v>
      </c>
      <c r="CT5" s="32" t="s">
        <v>105</v>
      </c>
      <c r="CU5" s="32" t="s">
        <v>106</v>
      </c>
      <c r="CV5" s="32" t="s">
        <v>107</v>
      </c>
      <c r="CW5" s="32" t="s">
        <v>108</v>
      </c>
      <c r="CX5" s="32" t="s">
        <v>98</v>
      </c>
      <c r="CY5" s="32" t="s">
        <v>99</v>
      </c>
      <c r="CZ5" s="32" t="s">
        <v>100</v>
      </c>
      <c r="DA5" s="32" t="s">
        <v>101</v>
      </c>
      <c r="DB5" s="32" t="s">
        <v>102</v>
      </c>
      <c r="DC5" s="32" t="s">
        <v>103</v>
      </c>
      <c r="DD5" s="32" t="s">
        <v>104</v>
      </c>
      <c r="DE5" s="32" t="s">
        <v>105</v>
      </c>
      <c r="DF5" s="32" t="s">
        <v>106</v>
      </c>
      <c r="DG5" s="32" t="s">
        <v>107</v>
      </c>
      <c r="DH5" s="32" t="s">
        <v>108</v>
      </c>
      <c r="DI5" s="32" t="s">
        <v>98</v>
      </c>
      <c r="DJ5" s="32" t="s">
        <v>99</v>
      </c>
      <c r="DK5" s="32" t="s">
        <v>100</v>
      </c>
      <c r="DL5" s="32" t="s">
        <v>101</v>
      </c>
      <c r="DM5" s="32" t="s">
        <v>102</v>
      </c>
      <c r="DN5" s="32" t="s">
        <v>103</v>
      </c>
      <c r="DO5" s="32" t="s">
        <v>104</v>
      </c>
      <c r="DP5" s="32" t="s">
        <v>105</v>
      </c>
      <c r="DQ5" s="32" t="s">
        <v>106</v>
      </c>
      <c r="DR5" s="32" t="s">
        <v>107</v>
      </c>
      <c r="DS5" s="32" t="s">
        <v>108</v>
      </c>
      <c r="DT5" s="32" t="s">
        <v>98</v>
      </c>
      <c r="DU5" s="32" t="s">
        <v>99</v>
      </c>
      <c r="DV5" s="32" t="s">
        <v>100</v>
      </c>
      <c r="DW5" s="32" t="s">
        <v>101</v>
      </c>
      <c r="DX5" s="32" t="s">
        <v>102</v>
      </c>
      <c r="DY5" s="32" t="s">
        <v>103</v>
      </c>
      <c r="DZ5" s="32" t="s">
        <v>104</v>
      </c>
      <c r="EA5" s="32" t="s">
        <v>105</v>
      </c>
      <c r="EB5" s="32" t="s">
        <v>106</v>
      </c>
      <c r="EC5" s="32" t="s">
        <v>107</v>
      </c>
      <c r="ED5" s="32" t="s">
        <v>108</v>
      </c>
      <c r="EE5" s="32" t="s">
        <v>98</v>
      </c>
      <c r="EF5" s="32" t="s">
        <v>99</v>
      </c>
      <c r="EG5" s="32" t="s">
        <v>100</v>
      </c>
      <c r="EH5" s="32" t="s">
        <v>101</v>
      </c>
      <c r="EI5" s="32" t="s">
        <v>102</v>
      </c>
      <c r="EJ5" s="32" t="s">
        <v>103</v>
      </c>
      <c r="EK5" s="32" t="s">
        <v>104</v>
      </c>
      <c r="EL5" s="32" t="s">
        <v>105</v>
      </c>
      <c r="EM5" s="32" t="s">
        <v>106</v>
      </c>
      <c r="EN5" s="32" t="s">
        <v>107</v>
      </c>
      <c r="EO5" s="32" t="s">
        <v>108</v>
      </c>
    </row>
    <row r="6" spans="1:145" s="36" customFormat="1" x14ac:dyDescent="0.15">
      <c r="A6" s="28" t="s">
        <v>109</v>
      </c>
      <c r="B6" s="33">
        <f>B7</f>
        <v>2016</v>
      </c>
      <c r="C6" s="33">
        <f t="shared" ref="C6:X6" si="3">C7</f>
        <v>412091</v>
      </c>
      <c r="D6" s="33">
        <f t="shared" si="3"/>
        <v>47</v>
      </c>
      <c r="E6" s="33">
        <f t="shared" si="3"/>
        <v>18</v>
      </c>
      <c r="F6" s="33">
        <f t="shared" si="3"/>
        <v>1</v>
      </c>
      <c r="G6" s="33">
        <f t="shared" si="3"/>
        <v>0</v>
      </c>
      <c r="H6" s="33" t="str">
        <f t="shared" si="3"/>
        <v>佐賀県　嬉野市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個別排水処理</v>
      </c>
      <c r="L6" s="33" t="str">
        <f t="shared" si="3"/>
        <v>L2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0.02</v>
      </c>
      <c r="Q6" s="34">
        <f t="shared" si="3"/>
        <v>100</v>
      </c>
      <c r="R6" s="34">
        <f t="shared" si="3"/>
        <v>2700</v>
      </c>
      <c r="S6" s="34">
        <f t="shared" si="3"/>
        <v>27020</v>
      </c>
      <c r="T6" s="34">
        <f t="shared" si="3"/>
        <v>126.41</v>
      </c>
      <c r="U6" s="34">
        <f t="shared" si="3"/>
        <v>213.75</v>
      </c>
      <c r="V6" s="34">
        <f t="shared" si="3"/>
        <v>6</v>
      </c>
      <c r="W6" s="34">
        <f t="shared" si="3"/>
        <v>0.01</v>
      </c>
      <c r="X6" s="34">
        <f t="shared" si="3"/>
        <v>600</v>
      </c>
      <c r="Y6" s="35">
        <f>IF(Y7="",NA(),Y7)</f>
        <v>54.31</v>
      </c>
      <c r="Z6" s="35">
        <f t="shared" ref="Z6:AH6" si="4">IF(Z7="",NA(),Z7)</f>
        <v>55.17</v>
      </c>
      <c r="AA6" s="35">
        <f t="shared" si="4"/>
        <v>64.680000000000007</v>
      </c>
      <c r="AB6" s="35">
        <f t="shared" si="4"/>
        <v>62.69</v>
      </c>
      <c r="AC6" s="35">
        <f t="shared" si="4"/>
        <v>73.13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4848</v>
      </c>
      <c r="BG6" s="35">
        <f t="shared" ref="BG6:BO6" si="7">IF(BG7="",NA(),BG7)</f>
        <v>4604</v>
      </c>
      <c r="BH6" s="35">
        <f t="shared" si="7"/>
        <v>1196.1500000000001</v>
      </c>
      <c r="BI6" s="35">
        <f t="shared" si="7"/>
        <v>1111.54</v>
      </c>
      <c r="BJ6" s="35">
        <f t="shared" si="7"/>
        <v>2057.69</v>
      </c>
      <c r="BK6" s="35">
        <f t="shared" si="7"/>
        <v>825.66</v>
      </c>
      <c r="BL6" s="35">
        <f t="shared" si="7"/>
        <v>799.41</v>
      </c>
      <c r="BM6" s="35">
        <f t="shared" si="7"/>
        <v>701.33</v>
      </c>
      <c r="BN6" s="35">
        <f t="shared" si="7"/>
        <v>663.76</v>
      </c>
      <c r="BO6" s="35">
        <f t="shared" si="7"/>
        <v>566.35</v>
      </c>
      <c r="BP6" s="34" t="str">
        <f>IF(BP7="","",IF(BP7="-","【-】","【"&amp;SUBSTITUTE(TEXT(BP7,"#,##0.00"),"-","△")&amp;"】"))</f>
        <v>【559.52】</v>
      </c>
      <c r="BQ6" s="35">
        <f>IF(BQ7="",NA(),BQ7)</f>
        <v>24.75</v>
      </c>
      <c r="BR6" s="35">
        <f t="shared" ref="BR6:BZ6" si="8">IF(BR7="",NA(),BR7)</f>
        <v>23.15</v>
      </c>
      <c r="BS6" s="35">
        <f t="shared" si="8"/>
        <v>24.53</v>
      </c>
      <c r="BT6" s="35">
        <f t="shared" si="8"/>
        <v>24.53</v>
      </c>
      <c r="BU6" s="35">
        <f t="shared" si="8"/>
        <v>24.53</v>
      </c>
      <c r="BV6" s="35">
        <f t="shared" si="8"/>
        <v>53.57</v>
      </c>
      <c r="BW6" s="35">
        <f t="shared" si="8"/>
        <v>51.57</v>
      </c>
      <c r="BX6" s="35">
        <f t="shared" si="8"/>
        <v>53.48</v>
      </c>
      <c r="BY6" s="35">
        <f t="shared" si="8"/>
        <v>53.76</v>
      </c>
      <c r="BZ6" s="35">
        <f t="shared" si="8"/>
        <v>52.27</v>
      </c>
      <c r="CA6" s="34" t="str">
        <f>IF(CA7="","",IF(CA7="-","【-】","【"&amp;SUBSTITUTE(TEXT(CA7,"#,##0.00"),"-","△")&amp;"】"))</f>
        <v>【52.20】</v>
      </c>
      <c r="CB6" s="35">
        <f>IF(CB7="",NA(),CB7)</f>
        <v>561.11</v>
      </c>
      <c r="CC6" s="35">
        <f t="shared" ref="CC6:CK6" si="9">IF(CC7="",NA(),CC7)</f>
        <v>600</v>
      </c>
      <c r="CD6" s="35">
        <f t="shared" si="9"/>
        <v>588.89</v>
      </c>
      <c r="CE6" s="35">
        <f t="shared" si="9"/>
        <v>588.89</v>
      </c>
      <c r="CF6" s="35">
        <f t="shared" si="9"/>
        <v>588.89</v>
      </c>
      <c r="CG6" s="35">
        <f t="shared" si="9"/>
        <v>275.01</v>
      </c>
      <c r="CH6" s="35">
        <f t="shared" si="9"/>
        <v>282.5</v>
      </c>
      <c r="CI6" s="35">
        <f t="shared" si="9"/>
        <v>277.29000000000002</v>
      </c>
      <c r="CJ6" s="35">
        <f t="shared" si="9"/>
        <v>275.25</v>
      </c>
      <c r="CK6" s="35">
        <f t="shared" si="9"/>
        <v>291.01</v>
      </c>
      <c r="CL6" s="34" t="str">
        <f>IF(CL7="","",IF(CL7="-","【-】","【"&amp;SUBSTITUTE(TEXT(CL7,"#,##0.00"),"-","△")&amp;"】"))</f>
        <v>【295.20】</v>
      </c>
      <c r="CM6" s="35">
        <f>IF(CM7="",NA(),CM7)</f>
        <v>25</v>
      </c>
      <c r="CN6" s="35">
        <f t="shared" ref="CN6:CV6" si="10">IF(CN7="",NA(),CN7)</f>
        <v>25</v>
      </c>
      <c r="CO6" s="35">
        <f t="shared" si="10"/>
        <v>25</v>
      </c>
      <c r="CP6" s="35">
        <f t="shared" si="10"/>
        <v>25</v>
      </c>
      <c r="CQ6" s="35">
        <f t="shared" si="10"/>
        <v>25</v>
      </c>
      <c r="CR6" s="35">
        <f t="shared" si="10"/>
        <v>45.33</v>
      </c>
      <c r="CS6" s="35">
        <f t="shared" si="10"/>
        <v>48.69</v>
      </c>
      <c r="CT6" s="35">
        <f t="shared" si="10"/>
        <v>52.52</v>
      </c>
      <c r="CU6" s="35">
        <f t="shared" si="10"/>
        <v>54.14</v>
      </c>
      <c r="CV6" s="35">
        <f t="shared" si="10"/>
        <v>132.99</v>
      </c>
      <c r="CW6" s="34" t="str">
        <f>IF(CW7="","",IF(CW7="-","【-】","【"&amp;SUBSTITUTE(TEXT(CW7,"#,##0.00"),"-","△")&amp;"】"))</f>
        <v>【122.90】</v>
      </c>
      <c r="CX6" s="35">
        <f>IF(CX7="",NA(),CX7)</f>
        <v>33.33</v>
      </c>
      <c r="CY6" s="35">
        <f t="shared" ref="CY6:DG6" si="11">IF(CY7="",NA(),CY7)</f>
        <v>33.33</v>
      </c>
      <c r="CZ6" s="35">
        <f t="shared" si="11"/>
        <v>33.33</v>
      </c>
      <c r="DA6" s="35">
        <f t="shared" si="11"/>
        <v>33.33</v>
      </c>
      <c r="DB6" s="35">
        <f t="shared" si="11"/>
        <v>33.33</v>
      </c>
      <c r="DC6" s="35">
        <f t="shared" si="11"/>
        <v>87.3</v>
      </c>
      <c r="DD6" s="35">
        <f t="shared" si="11"/>
        <v>87.42</v>
      </c>
      <c r="DE6" s="35">
        <f t="shared" si="11"/>
        <v>84.94</v>
      </c>
      <c r="DF6" s="35">
        <f t="shared" si="11"/>
        <v>84.69</v>
      </c>
      <c r="DG6" s="35">
        <f t="shared" si="11"/>
        <v>82.94</v>
      </c>
      <c r="DH6" s="34" t="str">
        <f>IF(DH7="","",IF(DH7="-","【-】","【"&amp;SUBSTITUTE(TEXT(DH7,"#,##0.00"),"-","△")&amp;"】"))</f>
        <v>【81.31】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 t="str">
        <f t="shared" si="14"/>
        <v>-</v>
      </c>
      <c r="EO6" s="34" t="str">
        <f>IF(EO7="","",IF(EO7="-","【-】","【"&amp;SUBSTITUTE(TEXT(EO7,"#,##0.00"),"-","△")&amp;"】"))</f>
        <v>【-】</v>
      </c>
    </row>
    <row r="7" spans="1:145" s="36" customFormat="1" x14ac:dyDescent="0.15">
      <c r="A7" s="28"/>
      <c r="B7" s="37">
        <v>2016</v>
      </c>
      <c r="C7" s="37">
        <v>412091</v>
      </c>
      <c r="D7" s="37">
        <v>47</v>
      </c>
      <c r="E7" s="37">
        <v>18</v>
      </c>
      <c r="F7" s="37">
        <v>1</v>
      </c>
      <c r="G7" s="37">
        <v>0</v>
      </c>
      <c r="H7" s="37" t="s">
        <v>110</v>
      </c>
      <c r="I7" s="37" t="s">
        <v>111</v>
      </c>
      <c r="J7" s="37" t="s">
        <v>112</v>
      </c>
      <c r="K7" s="37" t="s">
        <v>113</v>
      </c>
      <c r="L7" s="37" t="s">
        <v>114</v>
      </c>
      <c r="M7" s="37"/>
      <c r="N7" s="38" t="s">
        <v>115</v>
      </c>
      <c r="O7" s="38" t="s">
        <v>116</v>
      </c>
      <c r="P7" s="38">
        <v>0.02</v>
      </c>
      <c r="Q7" s="38">
        <v>100</v>
      </c>
      <c r="R7" s="38">
        <v>2700</v>
      </c>
      <c r="S7" s="38">
        <v>27020</v>
      </c>
      <c r="T7" s="38">
        <v>126.41</v>
      </c>
      <c r="U7" s="38">
        <v>213.75</v>
      </c>
      <c r="V7" s="38">
        <v>6</v>
      </c>
      <c r="W7" s="38">
        <v>0.01</v>
      </c>
      <c r="X7" s="38">
        <v>600</v>
      </c>
      <c r="Y7" s="38">
        <v>54.31</v>
      </c>
      <c r="Z7" s="38">
        <v>55.17</v>
      </c>
      <c r="AA7" s="38">
        <v>64.680000000000007</v>
      </c>
      <c r="AB7" s="38">
        <v>62.69</v>
      </c>
      <c r="AC7" s="38">
        <v>73.13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4848</v>
      </c>
      <c r="BG7" s="38">
        <v>4604</v>
      </c>
      <c r="BH7" s="38">
        <v>1196.1500000000001</v>
      </c>
      <c r="BI7" s="38">
        <v>1111.54</v>
      </c>
      <c r="BJ7" s="38">
        <v>2057.69</v>
      </c>
      <c r="BK7" s="38">
        <v>825.66</v>
      </c>
      <c r="BL7" s="38">
        <v>799.41</v>
      </c>
      <c r="BM7" s="38">
        <v>701.33</v>
      </c>
      <c r="BN7" s="38">
        <v>663.76</v>
      </c>
      <c r="BO7" s="38">
        <v>566.35</v>
      </c>
      <c r="BP7" s="38">
        <v>559.52</v>
      </c>
      <c r="BQ7" s="38">
        <v>24.75</v>
      </c>
      <c r="BR7" s="38">
        <v>23.15</v>
      </c>
      <c r="BS7" s="38">
        <v>24.53</v>
      </c>
      <c r="BT7" s="38">
        <v>24.53</v>
      </c>
      <c r="BU7" s="38">
        <v>24.53</v>
      </c>
      <c r="BV7" s="38">
        <v>53.57</v>
      </c>
      <c r="BW7" s="38">
        <v>51.57</v>
      </c>
      <c r="BX7" s="38">
        <v>53.48</v>
      </c>
      <c r="BY7" s="38">
        <v>53.76</v>
      </c>
      <c r="BZ7" s="38">
        <v>52.27</v>
      </c>
      <c r="CA7" s="38">
        <v>52.2</v>
      </c>
      <c r="CB7" s="38">
        <v>561.11</v>
      </c>
      <c r="CC7" s="38">
        <v>600</v>
      </c>
      <c r="CD7" s="38">
        <v>588.89</v>
      </c>
      <c r="CE7" s="38">
        <v>588.89</v>
      </c>
      <c r="CF7" s="38">
        <v>588.89</v>
      </c>
      <c r="CG7" s="38">
        <v>275.01</v>
      </c>
      <c r="CH7" s="38">
        <v>282.5</v>
      </c>
      <c r="CI7" s="38">
        <v>277.29000000000002</v>
      </c>
      <c r="CJ7" s="38">
        <v>275.25</v>
      </c>
      <c r="CK7" s="38">
        <v>291.01</v>
      </c>
      <c r="CL7" s="38">
        <v>295.2</v>
      </c>
      <c r="CM7" s="38">
        <v>25</v>
      </c>
      <c r="CN7" s="38">
        <v>25</v>
      </c>
      <c r="CO7" s="38">
        <v>25</v>
      </c>
      <c r="CP7" s="38">
        <v>25</v>
      </c>
      <c r="CQ7" s="38">
        <v>25</v>
      </c>
      <c r="CR7" s="38">
        <v>45.33</v>
      </c>
      <c r="CS7" s="38">
        <v>48.69</v>
      </c>
      <c r="CT7" s="38">
        <v>52.52</v>
      </c>
      <c r="CU7" s="38">
        <v>54.14</v>
      </c>
      <c r="CV7" s="38">
        <v>132.99</v>
      </c>
      <c r="CW7" s="38">
        <v>122.9</v>
      </c>
      <c r="CX7" s="38">
        <v>33.33</v>
      </c>
      <c r="CY7" s="38">
        <v>33.33</v>
      </c>
      <c r="CZ7" s="38">
        <v>33.33</v>
      </c>
      <c r="DA7" s="38">
        <v>33.33</v>
      </c>
      <c r="DB7" s="38">
        <v>33.33</v>
      </c>
      <c r="DC7" s="38">
        <v>87.3</v>
      </c>
      <c r="DD7" s="38">
        <v>87.42</v>
      </c>
      <c r="DE7" s="38">
        <v>84.94</v>
      </c>
      <c r="DF7" s="38">
        <v>84.69</v>
      </c>
      <c r="DG7" s="38">
        <v>82.94</v>
      </c>
      <c r="DH7" s="38">
        <v>81.31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 t="s">
        <v>115</v>
      </c>
      <c r="EF7" s="38" t="s">
        <v>115</v>
      </c>
      <c r="EG7" s="38" t="s">
        <v>115</v>
      </c>
      <c r="EH7" s="38" t="s">
        <v>115</v>
      </c>
      <c r="EI7" s="38" t="s">
        <v>115</v>
      </c>
      <c r="EJ7" s="38" t="s">
        <v>115</v>
      </c>
      <c r="EK7" s="38" t="s">
        <v>115</v>
      </c>
      <c r="EL7" s="38" t="s">
        <v>115</v>
      </c>
      <c r="EM7" s="38" t="s">
        <v>115</v>
      </c>
      <c r="EN7" s="38" t="s">
        <v>115</v>
      </c>
      <c r="EO7" s="38" t="s">
        <v>115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117</v>
      </c>
      <c r="C9" s="40" t="s">
        <v>118</v>
      </c>
      <c r="D9" s="40" t="s">
        <v>119</v>
      </c>
      <c r="E9" s="40" t="s">
        <v>120</v>
      </c>
      <c r="F9" s="40" t="s">
        <v>121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60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田久保　克明（市町支援課）</cp:lastModifiedBy>
  <cp:lastPrinted>2018-01-30T06:58:53Z</cp:lastPrinted>
  <dcterms:created xsi:type="dcterms:W3CDTF">2017-12-25T02:44:11Z</dcterms:created>
  <dcterms:modified xsi:type="dcterms:W3CDTF">2018-02-22T04:24:50Z</dcterms:modified>
  <cp:category/>
</cp:coreProperties>
</file>