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8F6294B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s102\Personal-Decoding\0001924（復号化用）\"/>
    </mc:Choice>
  </mc:AlternateContent>
  <xr:revisionPtr revIDLastSave="0" documentId="13_ncr:101_{E6275A3D-7497-436F-A2C2-71B668CE729D}" xr6:coauthVersionLast="36" xr6:coauthVersionMax="36" xr10:uidLastSave="{00000000-0000-0000-0000-000000000000}"/>
  <bookViews>
    <workbookView xWindow="0" yWindow="0" windowWidth="15360" windowHeight="7635" tabRatio="96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2" i="10" l="1"/>
  <c r="BG31"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BW31" i="10"/>
  <c r="U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AM31" i="10" l="1"/>
  <c r="BE31" i="10" l="1"/>
  <c r="BE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<sst xmlns="http://schemas.openxmlformats.org/spreadsheetml/2006/main" count="1263" uniqueCount="598">
  <si>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</si>
  <si>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</si>
  <si>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</si>
  <si>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</si>
  <si>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</si>
  <si>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</si>
  <si>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</si>
  <si>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</si>
  <si>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</si>
  <si>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</si>
  <si>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</si>
  <si>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</si>
  <si>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</si>
  <si>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</si>
  <si>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</si>
  <si>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</si>
  <si>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</si>
  <si>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</si>
  <si>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</si>
  <si>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</si>
  <si>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</si>
  <si>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</si>
  <si>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</si>
  <si>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</si>
  <si>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</si>
  <si>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</si>
  <si>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</si>
  <si>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</si>
  <si>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</si>
  <si>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</si>
  <si>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</si>
  <si>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</si>
  <si>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</si>
  <si>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</si>
  <si>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</si>
  <si>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</si>
  <si>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</si>
  <si>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</si>
  <si>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</si>
  <si>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</si>
  <si>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</si>
  <si>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</si>
  <si>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</si>
  <si>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</si>
  <si>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</si>
  <si>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</si>
  <si>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</si>
  <si>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</si>
  <si>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</si>
  <si>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</si>
  <si>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</si>
  <si>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</si>
  <si>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</si>
  <si>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</si>
  <si>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</si>
  <si>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</si>
  <si>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</si>
  <si>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</si>
  <si>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</si>
  <si>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</si>
  <si>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</si>
  <si>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</si>
  <si>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</si>
  <si>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</si>
  <si>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</si>
  <si>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</si>
  <si>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</si>
  <si>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</si>
  <si>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</si>
  <si>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</si>
  <si>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</si>
  <si>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</si>
  <si>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</si>
  <si>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</si>
  <si>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</si>
  <si>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</si>
  <si>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</si>
  <si>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</si>
  <si>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</si>
  <si>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</si>
  <si>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</si>
  <si>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</si>
  <si>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</si>
  <si>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</si>
  <si>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</si>
  <si>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</si>
  <si>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</si>
  <si>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</si>
  <si>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</si>
  <si>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</si>
  <si>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</si>
  <si>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</si>
  <si>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</si>
  <si>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</si>
  <si>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</si>
  <si>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</si>
  <si>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</si>
  <si>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</si>
  <si>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</si>
  <si>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</si>
  <si>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</si>
  <si>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</si>
  <si>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</si>
  <si>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</si>
  <si>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</si>
  <si>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</si>
  <si>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</si>
  <si>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</si>
  <si>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</si>
  <si>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</si>
  <si>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</si>
  <si>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</si>
  <si>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</si>
  <si>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</si>
  <si>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</si>
  <si>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</si>
  <si>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</si>
  <si>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</si>
  <si>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</si>
  <si>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</si>
  <si>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</si>
  <si>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</si>
  <si>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</si>
  <si>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</si>
  <si>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</si>
  <si>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</si>
  <si>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</si>
  <si>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</si>
  <si>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</si>
  <si>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</si>
  <si>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</si>
  <si>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</si>
  <si>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</si>
  <si>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</si>
  <si>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</si>
  <si>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</si>
  <si>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</si>
  <si>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</si>
  <si>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</si>
  <si>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</si>
  <si>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</si>
  <si>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</si>
  <si>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</si>
  <si>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</si>
  <si>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</si>
  <si>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</si>
  <si>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</si>
  <si>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</si>
  <si>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</si>
  <si>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</si>
  <si>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</si>
  <si>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</si>
  <si>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</si>
  <si>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</si>
  <si>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</si>
  <si>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</si>
  <si>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</si>
  <si>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</si>
  <si>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</si>
  <si>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</si>
  <si>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</si>
  <si>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</si>
  <si>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</si>
  <si>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</si>
  <si>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</si>
  <si>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</si>
  <si>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</si>
  <si>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</si>
  <si>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</si>
  <si>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</si>
  <si>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</si>
  <si>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</si>
  <si>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</si>
  <si>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</si>
  <si>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</si>
  <si>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</si>
  <si>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</si>
  <si>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</si>
  <si>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</si>
  <si>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</si>
  <si>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</si>
  <si>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</si>
  <si>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佐賀県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</si>
  <si>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</si>
  <si>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</si>
  <si>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</si>
  <si>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</si>
  <si>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</si>
  <si>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</si>
  <si>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</si>
  <si>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</si>
  <si>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</si>
  <si>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</si>
  <si>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</si>
  <si>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</si>
  <si>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</si>
  <si>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</si>
  <si>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</si>
  <si>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</si>
  <si>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</si>
  <si>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</si>
  <si>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</si>
  <si>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</si>
  <si>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</si>
  <si>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</si>
  <si>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</si>
  <si>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</si>
  <si>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</si>
  <si>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</si>
  <si>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</si>
  <si>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</si>
  <si>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</si>
  <si>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</si>
  <si>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</si>
  <si>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</si>
  <si>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</si>
  <si>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</si>
  <si>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</si>
  <si>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</si>
  <si>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</si>
  <si>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t>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</si>
  <si>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</si>
  <si>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</si>
  <si>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</si>
  <si>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</si>
  <si>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</si>
  <si>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</si>
  <si>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</si>
  <si>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</si>
  <si>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</si>
  <si>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</si>
  <si>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</si>
  <si>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</si>
  <si>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</si>
  <si>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</si>
  <si>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</si>
  <si>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</si>
  <si>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</si>
  <si>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</si>
  <si>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</si>
  <si>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</si>
  <si>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</si>
  <si>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</si>
  <si>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</si>
  <si>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</si>
  <si>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</si>
  <si>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</si>
  <si>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</si>
  <si>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</si>
  <si>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</si>
  <si>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</si>
  <si>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</si>
  <si>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</si>
  <si>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</si>
  <si>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</si>
  <si>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</si>
  <si>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</si>
  <si>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</si>
  <si>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</si>
  <si>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</si>
  <si>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</si>
  <si>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</si>
  <si>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</si>
  <si>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</si>
  <si>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</si>
  <si>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</si>
  <si>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</si>
  <si>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</si>
  <si>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</si>
  <si>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</si>
  <si>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</si>
  <si>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</si>
  <si>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</si>
  <si>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</si>
  <si>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</si>
  <si>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</si>
  <si>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</si>
  <si>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</si>
  <si>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</si>
  <si>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</si>
  <si>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</si>
  <si>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</si>
  <si>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</si>
  <si>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</si>
  <si>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</si>
  <si>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</si>
  <si>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</si>
  <si>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</si>
  <si>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</si>
  <si>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</si>
  <si>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</si>
  <si>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</si>
  <si>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</si>
  <si>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</si>
  <si>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</si>
  <si>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</si>
  <si>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</si>
  <si>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</si>
  <si>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</si>
  <si>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</si>
  <si>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</si>
  <si>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</si>
  <si>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</si>
  <si>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</si>
  <si>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</si>
  <si>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</si>
  <si>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</si>
  <si>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</si>
  <si>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</si>
  <si>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</si>
  <si>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</si>
  <si>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</si>
  <si>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</si>
  <si>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</si>
  <si>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</si>
  <si>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</si>
  <si>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</si>
  <si>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</si>
  <si>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</si>
  <si>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</si>
  <si>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</si>
  <si>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</si>
  <si>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</si>
  <si>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</si>
  <si>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</si>
  <si>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</si>
  <si>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</si>
  <si>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</si>
  <si>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</si>
  <si>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</si>
  <si>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佐賀県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</si>
  <si>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</si>
  <si>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</si>
  <si>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</si>
  <si>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</si>
  <si>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</si>
  <si>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</si>
  <si>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</si>
  <si>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</si>
  <si>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</si>
  <si>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</si>
  <si>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</si>
  <si>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</si>
  <si>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</si>
  <si>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</si>
  <si>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</si>
  <si>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</si>
  <si>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</si>
  <si>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</si>
  <si>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</si>
  <si>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</si>
  <si>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</si>
  <si>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</si>
  <si>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</si>
  <si>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</si>
  <si>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</si>
  <si>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</si>
  <si>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</si>
  <si>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</si>
  <si>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</si>
  <si>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</si>
  <si>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</si>
  <si>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</si>
  <si>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</si>
  <si>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</si>
  <si>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</si>
  <si>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</si>
  <si>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</si>
  <si>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</si>
  <si>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</si>
  <si>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</si>
  <si>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</si>
  <si>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</si>
  <si>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</si>
  <si>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</si>
  <si>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</si>
  <si>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</si>
  <si>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</si>
  <si>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</si>
  <si>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</si>
  <si>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</si>
  <si>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</si>
  <si>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</si>
  <si>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</si>
  <si>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</si>
  <si>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</si>
  <si>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</si>
  <si>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</si>
  <si>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</si>
  <si>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</si>
  <si>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</si>
  <si>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</si>
  <si>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</si>
  <si>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</si>
  <si>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</si>
  <si>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</si>
  <si>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</si>
  <si>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</si>
  <si>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</si>
  <si>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</si>
  <si>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</si>
  <si>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</si>
  <si>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</si>
  <si>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</si>
  <si>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</si>
  <si>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</si>
  <si>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</si>
  <si>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</si>
  <si>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</si>
  <si>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</si>
  <si>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</si>
  <si>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</si>
  <si>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</si>
  <si>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t>
    <phoneticPr fontId="5"/>
  </si>
  <si>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</si>
  <si>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</si>
  <si>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</si>
  <si>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</si>
  <si>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</si>
  <si>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</si>
  <si>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</si>
  <si>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</si>
  <si>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</si>
  <si>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</si>
  <si>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</si>
  <si>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</si>
  <si>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</si>
  <si>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</si>
  <si>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</si>
  <si>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</si>
  <si>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</si>
  <si>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</si>
  <si>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</si>
  <si>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</si>
  <si>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</si>
  <si>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</si>
  <si>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</si>
  <si>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</si>
  <si>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</si>
  <si>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佐賀県港湾整備事業特別会計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</si>
  <si>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</si>
  <si>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佐賀県産業用地造成事業特別会計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</si>
  <si>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</si>
  <si>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</si>
  <si>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</si>
  <si>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</si>
  <si>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</si>
  <si>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</si>
  <si>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</si>
  <si>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</si>
  <si>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</si>
  <si>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</si>
  <si>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</si>
  <si>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</si>
  <si>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</si>
  <si>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</si>
  <si>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</si>
  <si>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</si>
  <si>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</si>
  <si>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</si>
  <si>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</si>
  <si>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</si>
  <si>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</si>
  <si>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</si>
  <si>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</si>
  <si>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</si>
  <si>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</si>
  <si>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</si>
  <si>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</si>
  <si>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</si>
  <si>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</si>
  <si>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</si>
  <si>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</si>
  <si>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</si>
  <si>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</si>
  <si>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</si>
  <si>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</si>
  <si>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</si>
  <si>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</si>
  <si>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</si>
  <si>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</si>
  <si>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</si>
  <si>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</si>
  <si>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</si>
  <si>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</si>
  <si>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</si>
  <si>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</si>
  <si>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</si>
  <si>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</si>
  <si>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</si>
  <si>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</si>
  <si>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</si>
  <si>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</si>
  <si>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</si>
  <si>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</si>
  <si>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</si>
  <si>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</si>
  <si>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</si>
  <si>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</si>
  <si>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</si>
  <si>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</si>
  <si>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</si>
  <si>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</si>
  <si>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</si>
  <si>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</si>
  <si>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</si>
  <si>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</si>
  <si>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</si>
  <si>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</si>
  <si>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</si>
  <si>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</si>
  <si>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</si>
  <si>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</si>
  <si>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</si>
  <si>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</si>
  <si>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</si>
  <si>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</si>
  <si>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</si>
  <si>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</si>
  <si>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</si>
  <si>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</si>
  <si>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</si>
  <si>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</si>
  <si>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</si>
  <si>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</si>
  <si>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</si>
  <si>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</si>
  <si>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0.64</t>
  </si>
  <si>
    <t>▲ 0.59</t>
  </si>
  <si>
    <t>▲ 0.73</t>
  </si>
  <si>
    <t>一般会計</t>
  </si>
  <si>
    <t>佐賀県工業用水道事業会計</t>
  </si>
  <si>
    <t>佐賀県港湾整備事業特別会計</t>
  </si>
  <si>
    <t>佐賀県産業用地造成事業特別会計</t>
  </si>
  <si>
    <t>証紙特別会計</t>
  </si>
  <si>
    <t>災害救助基金特別会計</t>
  </si>
  <si>
    <t>母子父子寡婦福祉資金特別会計</t>
  </si>
  <si>
    <t>就農支援資金特別会計</t>
  </si>
  <si>
    <t>その他会計（赤字）</t>
  </si>
  <si>
    <t>その他会計（黒字）</t>
  </si>
  <si>
    <t>‐</t>
    <phoneticPr fontId="2"/>
  </si>
  <si>
    <t>‐</t>
    <phoneticPr fontId="2"/>
  </si>
  <si>
    <t>‐</t>
    <phoneticPr fontId="2"/>
  </si>
  <si>
    <t>佐賀県国際交流協会</t>
  </si>
  <si>
    <t>-</t>
    <phoneticPr fontId="2"/>
  </si>
  <si>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</si>
  <si>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</si>
  <si>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</si>
  <si>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</si>
  <si>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</si>
  <si>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</si>
  <si>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</si>
  <si>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</si>
  <si>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</si>
  <si>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</si>
  <si>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</si>
  <si>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</si>
  <si>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佐賀県健康づくり財団</t>
    <rPh sb="3" eb="5">
      <t>ケンコウ</t>
    </rPh>
    <rPh sb="8" eb="10">
      <t>ザイダン</t>
    </rPh>
    <phoneticPr fontId="2"/>
  </si>
  <si>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</si>
  <si>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</si>
  <si>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</si>
  <si>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</si>
  <si>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</si>
  <si>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</si>
  <si>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</si>
  <si>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</si>
  <si>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</si>
  <si>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</si>
  <si>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</si>
  <si>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</si>
  <si>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</si>
  <si>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</si>
  <si>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</si>
  <si>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</si>
  <si>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</si>
  <si>
    <t>サガン・ドリームス</t>
    <phoneticPr fontId="2"/>
  </si>
  <si>
    <t>佐賀国際重粒子線がん治療財団</t>
  </si>
  <si>
    <t>佐賀県医療センター好生館</t>
  </si>
  <si>
    <t>○</t>
  </si>
  <si>
    <t>大規模施設整備基金</t>
  </si>
  <si>
    <t>地域医療介護総合確保基金</t>
  </si>
  <si>
    <t>文化振興基金</t>
  </si>
  <si>
    <t>退職手当基金</t>
  </si>
  <si>
    <t>佐賀県国民スポーツ大会・全国障害者スポーツ大会運営基金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</si>
  <si>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</si>
  <si>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</si>
  <si>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</si>
  <si>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将来負担比率、有形固定資産減価償却率はともに、グループ内平均を下回っている状況にある。
　今後も、長期保全計画に基づき、計画的な更新を行うことで施設の適切な管理に努めるとともに、地方交付税により後年度に財源措置のある地方債を活用すること等により、県がコントロールできる県債残高を安定的に低下させるなど、将来の健全な財政構造を見据えた財政運営を行っ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8" eb="29">
      <t>ナイ</t>
    </rPh>
    <rPh sb="29" eb="31">
      <t>ヘイキン</t>
    </rPh>
    <rPh sb="32" eb="34">
      <t>シタマワ</t>
    </rPh>
    <rPh sb="38" eb="40">
      <t>ジョウキョウ</t>
    </rPh>
    <rPh sb="46" eb="48">
      <t>コンゴ</t>
    </rPh>
    <rPh sb="50" eb="52">
      <t>チョウキ</t>
    </rPh>
    <rPh sb="52" eb="54">
      <t>ホゼン</t>
    </rPh>
    <rPh sb="54" eb="56">
      <t>ケイカク</t>
    </rPh>
    <rPh sb="57" eb="58">
      <t>モト</t>
    </rPh>
    <rPh sb="61" eb="63">
      <t>ケイカク</t>
    </rPh>
    <rPh sb="63" eb="64">
      <t>テキ</t>
    </rPh>
    <rPh sb="65" eb="67">
      <t>コウシン</t>
    </rPh>
    <rPh sb="68" eb="69">
      <t>オコナ</t>
    </rPh>
    <rPh sb="73" eb="75">
      <t>シセツ</t>
    </rPh>
    <rPh sb="76" eb="78">
      <t>テキセツ</t>
    </rPh>
    <rPh sb="79" eb="81">
      <t>カンリ</t>
    </rPh>
    <rPh sb="82" eb="8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</si>
  <si>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</si>
  <si>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</si>
  <si>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</si>
  <si>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</si>
  <si>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</si>
  <si>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</si>
  <si>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将来負担比率、実質公債費率はともに、グループ内平均を下回っている状況にある。
　今後も、これまで同様、地方交付税により後年度に財源措置のある地方債を活用すること等により、県がコントロールできる県債残高を安定的に低下させるなど、実質公債費率の上昇を抑え、将来の健全な財政構造を見据えた財政運営を行っていく。</t>
    <rPh sb="8" eb="10">
      <t>ジッシツ</t>
    </rPh>
    <rPh sb="10" eb="13">
      <t>コウサイヒ</t>
    </rPh>
    <rPh sb="13" eb="14">
      <t>リツ</t>
    </rPh>
    <rPh sb="114" eb="116">
      <t>ジッシツ</t>
    </rPh>
    <rPh sb="116" eb="119">
      <t>コウサイヒ</t>
    </rPh>
    <rPh sb="119" eb="120">
      <t>リツ</t>
    </rPh>
    <rPh sb="121" eb="123">
      <t>ジョウショウ</t>
    </rPh>
    <rPh sb="124" eb="125">
      <t>オサ</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</si>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</sst>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3" fillId="0" borderId="0" xfId="15" applyNumberFormat="1" applyFont="1">
      <alignment vertical="center"/>
    </xf>
    <xf numFmtId="178" fontId="1" fillId="0" borderId="0" xfId="15" applyNumberFormat="1" applyFont="1">
      <alignment vertical="center"/>
    </xf>
    <xf numFmtId="179" fontId="1" fillId="6" borderId="0" xfId="16" applyNumberFormat="1" applyFont="1" applyFill="1" applyAlignment="1">
      <alignment vertical="center" wrapText="1"/>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178" fontId="1" fillId="0" borderId="63"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0" fontId="34" fillId="0" borderId="0" xfId="19" applyFont="1">
      <alignment vertical="center"/>
    </xf>
    <xf numFmtId="180" fontId="1" fillId="0" borderId="0" xfId="15" applyNumberFormat="1" applyFont="1">
      <alignment vertical="center"/>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8" fontId="1" fillId="6" borderId="34" xfId="16" applyNumberFormat="1" applyFont="1" applyFill="1" applyBorder="1" applyAlignment="1">
      <alignment horizontal="center" vertical="center"/>
    </xf>
    <xf numFmtId="178" fontId="12" fillId="0" borderId="0" xfId="15" applyNumberFormat="1" applyAlignment="1">
      <alignment horizontal="center" vertical="center"/>
    </xf>
    <xf numFmtId="188" fontId="1" fillId="0" borderId="0" xfId="15" applyNumberFormat="1" applyFont="1" applyAlignment="1">
      <alignment horizontal="center" vertical="center"/>
    </xf>
    <xf numFmtId="179" fontId="1" fillId="6" borderId="34" xfId="16" applyNumberFormat="1" applyFont="1" applyFill="1" applyBorder="1" applyAlignment="1">
      <alignment horizontal="center" vertical="center" wrapText="1"/>
    </xf>
    <xf numFmtId="188" fontId="1" fillId="6" borderId="0" xfId="16" applyNumberFormat="1" applyFont="1" applyFill="1" applyAlignment="1">
      <alignment horizontal="center" vertical="center" wrapText="1"/>
    </xf>
    <xf numFmtId="0" fontId="1" fillId="0" borderId="34" xfId="15" applyFont="1" applyBorder="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188" fontId="1" fillId="6" borderId="187" xfId="16" applyNumberFormat="1" applyFont="1" applyFill="1" applyBorder="1" applyAlignment="1">
      <alignment horizontal="center"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0" borderId="0" xfId="16" applyNumberFormat="1" applyFont="1" applyAlignment="1">
      <alignment horizontal="center" vertical="center" wrapText="1"/>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4" xfId="5" xr:uid="{00000000-0005-0000-0000-000004000000}"/>
    <cellStyle name="標準 4_APAHO401600" xfId="1" xr:uid="{00000000-0005-0000-0000-000005000000}"/>
    <cellStyle name="標準 4_APAHO401900" xfId="4" xr:uid="{00000000-0005-0000-0000-000006000000}"/>
    <cellStyle name="標準 4_ZJ08_022012_青森市_2010" xfId="3" xr:uid="{00000000-0005-0000-0000-000007000000}"/>
    <cellStyle name="標準 6" xfId="8" xr:uid="{00000000-0005-0000-0000-000008000000}"/>
    <cellStyle name="標準 6_APAHO401000" xfId="9" xr:uid="{00000000-0005-0000-0000-000009000000}"/>
    <cellStyle name="標準 6_APAHO401200_O-JJ1016-001-3_財政状況資料集(決算状況カード(各会計・関係団体))(Rev2)2" xfId="14" xr:uid="{00000000-0005-0000-0000-00000A000000}"/>
    <cellStyle name="標準 6_APAHO402200_O-JJ1016-001-3_財政状況資料集(決算状況カード(各会計・関係団体))(Rev2)2" xfId="11" xr:uid="{00000000-0005-0000-0000-00000B000000}"/>
    <cellStyle name="標準 7" xfId="19" xr:uid="{00000000-0005-0000-0000-00000C000000}"/>
    <cellStyle name="標準_【レイアウト】（県）資料３（Ｐ２）　歳出比較分析表" xfId="15" xr:uid="{00000000-0005-0000-0000-00000D000000}"/>
    <cellStyle name="標準_【レイアウト】（市）資料３（Ｐ２）　歳出比較分析表" xfId="16" xr:uid="{00000000-0005-0000-0000-00000E000000}"/>
    <cellStyle name="標準_APAHO251300" xfId="17" xr:uid="{00000000-0005-0000-0000-00000F000000}"/>
    <cellStyle name="標準_APAHO252300" xfId="18" xr:uid="{00000000-0005-0000-0000-000010000000}"/>
    <cellStyle name="標準_Book1" xfId="12" xr:uid="{00000000-0005-0000-0000-000011000000}"/>
    <cellStyle name="標準_O-JJ0722-001-3_決算状況カード(各会計・関係団体)_O-JJ1016-001-3_財政状況資料集(決算状況カード(各会計・関係団体))(Rev2)2" xfId="13"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108224</c:v>
                </c:pt>
              </c:numCache>
            </c:numRef>
          </c:val>
          <c:smooth val="0"/>
          <c:extLst>
            <c:ext xmlns:c16="http://schemas.microsoft.com/office/drawing/2014/chart" uri="{C3380CC4-5D6E-409C-BE32-E72D297353CC}">
              <c16:uniqueId val="{00000000-E6FB-47F0-B141-F344BC344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112211</c:v>
                </c:pt>
                <c:pt idx="1">
                  <c:v>117272</c:v>
                </c:pt>
                <c:pt idx="2">
                  <c:v>106978</c:v>
                </c:pt>
                <c:pt idx="3">
                  <c:v>102663</c:v>
                </c:pt>
                <c:pt idx="4">
                  <c:v>107334</c:v>
                </c:pt>
              </c:numCache>
            </c:numRef>
          </c:val>
          <c:smooth val="0"/>
          <c:extLst>
            <c:ext xmlns:c16="http://schemas.microsoft.com/office/drawing/2014/chart" uri="{C3380CC4-5D6E-409C-BE32-E72D297353CC}">
              <c16:uniqueId val="{00000001-E6FB-47F0-B141-F344BC344B25}"/>
            </c:ext>
          </c:extLst>
        </c:ser>
        <c:dLbls>
          <c:showLegendKey val="0"/>
          <c:showVal val="0"/>
          <c:showCatName val="0"/>
          <c:showSerName val="0"/>
          <c:showPercent val="0"/>
          <c:showBubbleSize val="0"/>
        </c:dLbls>
        <c:marker val="1"/>
        <c:smooth val="0"/>
        <c:axId val="217207168"/>
        <c:axId val="217209088"/>
      </c:lineChart>
      <c:catAx>
        <c:axId val="21720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209088"/>
        <c:crosses val="autoZero"/>
        <c:auto val="1"/>
        <c:lblAlgn val="ctr"/>
        <c:lblOffset val="100"/>
        <c:tickLblSkip val="1"/>
        <c:tickMarkSkip val="1"/>
        <c:noMultiLvlLbl val="0"/>
      </c:catAx>
      <c:valAx>
        <c:axId val="217209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20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1.61</c:v>
                </c:pt>
                <c:pt idx="1">
                  <c:v>2.08</c:v>
                </c:pt>
                <c:pt idx="2">
                  <c:v>2.14</c:v>
                </c:pt>
                <c:pt idx="3">
                  <c:v>1.55</c:v>
                </c:pt>
                <c:pt idx="4">
                  <c:v>1.84</c:v>
                </c:pt>
              </c:numCache>
            </c:numRef>
          </c:val>
          <c:extLst>
            <c:ext xmlns:c16="http://schemas.microsoft.com/office/drawing/2014/chart" uri="{C3380CC4-5D6E-409C-BE32-E72D297353CC}">
              <c16:uniqueId val="{00000000-CD56-4D7D-808F-EE2408D03C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6.47</c:v>
                </c:pt>
                <c:pt idx="1">
                  <c:v>6.38</c:v>
                </c:pt>
                <c:pt idx="2">
                  <c:v>5.58</c:v>
                </c:pt>
                <c:pt idx="3">
                  <c:v>6.72</c:v>
                </c:pt>
                <c:pt idx="4">
                  <c:v>5.76</c:v>
                </c:pt>
              </c:numCache>
            </c:numRef>
          </c:val>
          <c:extLst>
            <c:ext xmlns:c16="http://schemas.microsoft.com/office/drawing/2014/chart" uri="{C3380CC4-5D6E-409C-BE32-E72D297353CC}">
              <c16:uniqueId val="{00000001-CD56-4D7D-808F-EE2408D03C3C}"/>
            </c:ext>
          </c:extLst>
        </c:ser>
        <c:dLbls>
          <c:showLegendKey val="0"/>
          <c:showVal val="0"/>
          <c:showCatName val="0"/>
          <c:showSerName val="0"/>
          <c:showPercent val="0"/>
          <c:showBubbleSize val="0"/>
        </c:dLbls>
        <c:gapWidth val="250"/>
        <c:overlap val="100"/>
        <c:axId val="231226368"/>
        <c:axId val="23123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0.47</c:v>
                </c:pt>
                <c:pt idx="2">
                  <c:v>-0.59</c:v>
                </c:pt>
                <c:pt idx="3">
                  <c:v>0.45</c:v>
                </c:pt>
                <c:pt idx="4">
                  <c:v>-0.73</c:v>
                </c:pt>
              </c:numCache>
            </c:numRef>
          </c:val>
          <c:smooth val="0"/>
          <c:extLst>
            <c:ext xmlns:c16="http://schemas.microsoft.com/office/drawing/2014/chart" uri="{C3380CC4-5D6E-409C-BE32-E72D297353CC}">
              <c16:uniqueId val="{00000002-CD56-4D7D-808F-EE2408D03C3C}"/>
            </c:ext>
          </c:extLst>
        </c:ser>
        <c:dLbls>
          <c:showLegendKey val="0"/>
          <c:showVal val="0"/>
          <c:showCatName val="0"/>
          <c:showSerName val="0"/>
          <c:showPercent val="0"/>
          <c:showBubbleSize val="0"/>
        </c:dLbls>
        <c:marker val="1"/>
        <c:smooth val="0"/>
        <c:axId val="231226368"/>
        <c:axId val="231236736"/>
      </c:lineChart>
      <c:catAx>
        <c:axId val="2312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236736"/>
        <c:crosses val="autoZero"/>
        <c:auto val="1"/>
        <c:lblAlgn val="ctr"/>
        <c:lblOffset val="100"/>
        <c:tickLblSkip val="1"/>
        <c:tickMarkSkip val="1"/>
        <c:noMultiLvlLbl val="0"/>
      </c:catAx>
      <c:valAx>
        <c:axId val="23123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22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CC2-4A41-855A-296FF95185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C2-4A41-855A-296FF9518596}"/>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C2-4A41-855A-296FF9518596}"/>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CC2-4A41-855A-296FF9518596}"/>
            </c:ext>
          </c:extLst>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CC2-4A41-855A-296FF9518596}"/>
            </c:ext>
          </c:extLst>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6CC2-4A41-855A-296FF9518596}"/>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1.05</c:v>
                </c:pt>
                <c:pt idx="2">
                  <c:v>#N/A</c:v>
                </c:pt>
                <c:pt idx="3">
                  <c:v>0.17</c:v>
                </c:pt>
                <c:pt idx="4">
                  <c:v>#N/A</c:v>
                </c:pt>
                <c:pt idx="5">
                  <c:v>0.02</c:v>
                </c:pt>
                <c:pt idx="6">
                  <c:v>#N/A</c:v>
                </c:pt>
                <c:pt idx="7">
                  <c:v>0.23</c:v>
                </c:pt>
                <c:pt idx="8">
                  <c:v>#N/A</c:v>
                </c:pt>
                <c:pt idx="9">
                  <c:v>0.21</c:v>
                </c:pt>
              </c:numCache>
            </c:numRef>
          </c:val>
          <c:extLst>
            <c:ext xmlns:c16="http://schemas.microsoft.com/office/drawing/2014/chart" uri="{C3380CC4-5D6E-409C-BE32-E72D297353CC}">
              <c16:uniqueId val="{00000006-6CC2-4A41-855A-296FF9518596}"/>
            </c:ext>
          </c:extLst>
        </c:ser>
        <c:ser>
          <c:idx val="7"/>
          <c:order val="7"/>
          <c:tx>
            <c:strRef>
              <c:f>データシート!$A$34</c:f>
              <c:strCache>
                <c:ptCount val="1"/>
                <c:pt idx="0">
                  <c:v>佐賀県港湾整備事業特別会計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0.21</c:v>
                </c:pt>
                <c:pt idx="4">
                  <c:v>#N/A</c:v>
                </c:pt>
                <c:pt idx="5">
                  <c:v>0.25</c:v>
                </c:pt>
                <c:pt idx="6">
                  <c:v>#N/A</c:v>
                </c:pt>
                <c:pt idx="7">
                  <c:v>0.28999999999999998</c:v>
                </c:pt>
                <c:pt idx="8">
                  <c:v>#N/A</c:v>
                </c:pt>
                <c:pt idx="9">
                  <c:v>0.25</c:v>
                </c:pt>
              </c:numCache>
            </c:numRef>
          </c:val>
          <c:extLst>
            <c:ext xmlns:c16="http://schemas.microsoft.com/office/drawing/2014/chart" uri="{C3380CC4-5D6E-409C-BE32-E72D297353CC}">
              <c16:uniqueId val="{00000007-6CC2-4A41-855A-296FF9518596}"/>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0.65</c:v>
                </c:pt>
                <c:pt idx="2">
                  <c:v>#N/A</c:v>
                </c:pt>
                <c:pt idx="3">
                  <c:v>0.67</c:v>
                </c:pt>
                <c:pt idx="4">
                  <c:v>#N/A</c:v>
                </c:pt>
                <c:pt idx="5">
                  <c:v>0.71</c:v>
                </c:pt>
                <c:pt idx="6">
                  <c:v>#N/A</c:v>
                </c:pt>
                <c:pt idx="7">
                  <c:v>0.77</c:v>
                </c:pt>
                <c:pt idx="8">
                  <c:v>#N/A</c:v>
                </c:pt>
                <c:pt idx="9">
                  <c:v>0.81</c:v>
                </c:pt>
              </c:numCache>
            </c:numRef>
          </c:val>
          <c:extLst>
            <c:ext xmlns:c16="http://schemas.microsoft.com/office/drawing/2014/chart" uri="{C3380CC4-5D6E-409C-BE32-E72D297353CC}">
              <c16:uniqueId val="{00000008-6CC2-4A41-855A-296FF95185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1.57</c:v>
                </c:pt>
                <c:pt idx="2">
                  <c:v>#N/A</c:v>
                </c:pt>
                <c:pt idx="3">
                  <c:v>2.04</c:v>
                </c:pt>
                <c:pt idx="4">
                  <c:v>#N/A</c:v>
                </c:pt>
                <c:pt idx="5">
                  <c:v>2.11</c:v>
                </c:pt>
                <c:pt idx="6">
                  <c:v>#N/A</c:v>
                </c:pt>
                <c:pt idx="7">
                  <c:v>1.52</c:v>
                </c:pt>
                <c:pt idx="8">
                  <c:v>#N/A</c:v>
                </c:pt>
                <c:pt idx="9">
                  <c:v>1.81</c:v>
                </c:pt>
              </c:numCache>
            </c:numRef>
          </c:val>
          <c:extLst>
            <c:ext xmlns:c16="http://schemas.microsoft.com/office/drawing/2014/chart" uri="{C3380CC4-5D6E-409C-BE32-E72D297353CC}">
              <c16:uniqueId val="{00000009-6CC2-4A41-855A-296FF9518596}"/>
            </c:ext>
          </c:extLst>
        </c:ser>
        <c:dLbls>
          <c:showLegendKey val="0"/>
          <c:showVal val="0"/>
          <c:showCatName val="0"/>
          <c:showSerName val="0"/>
          <c:showPercent val="0"/>
          <c:showBubbleSize val="0"/>
        </c:dLbls>
        <c:gapWidth val="150"/>
        <c:overlap val="100"/>
        <c:axId val="231384576"/>
        <c:axId val="231386112"/>
      </c:barChart>
      <c:catAx>
        <c:axId val="23138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386112"/>
        <c:crosses val="autoZero"/>
        <c:auto val="1"/>
        <c:lblAlgn val="ctr"/>
        <c:lblOffset val="100"/>
        <c:tickLblSkip val="1"/>
        <c:tickMarkSkip val="1"/>
        <c:noMultiLvlLbl val="0"/>
      </c:catAx>
      <c:valAx>
        <c:axId val="23138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38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43754</c:v>
                </c:pt>
                <c:pt idx="5">
                  <c:v>46046</c:v>
                </c:pt>
                <c:pt idx="8">
                  <c:v>46749</c:v>
                </c:pt>
                <c:pt idx="11">
                  <c:v>47350</c:v>
                </c:pt>
                <c:pt idx="14">
                  <c:v>47094</c:v>
                </c:pt>
              </c:numCache>
            </c:numRef>
          </c:val>
          <c:extLst>
            <c:ext xmlns:c16="http://schemas.microsoft.com/office/drawing/2014/chart" uri="{C3380CC4-5D6E-409C-BE32-E72D297353CC}">
              <c16:uniqueId val="{00000000-F886-4C31-B897-134D421A5A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14</c:v>
                </c:pt>
                <c:pt idx="3">
                  <c:v>8</c:v>
                </c:pt>
                <c:pt idx="6">
                  <c:v>9</c:v>
                </c:pt>
                <c:pt idx="9">
                  <c:v>4</c:v>
                </c:pt>
                <c:pt idx="12">
                  <c:v>1</c:v>
                </c:pt>
              </c:numCache>
            </c:numRef>
          </c:val>
          <c:extLst>
            <c:ext xmlns:c16="http://schemas.microsoft.com/office/drawing/2014/chart" uri="{C3380CC4-5D6E-409C-BE32-E72D297353CC}">
              <c16:uniqueId val="{00000001-F886-4C31-B897-134D421A5A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3492</c:v>
                </c:pt>
                <c:pt idx="3">
                  <c:v>2987</c:v>
                </c:pt>
                <c:pt idx="6">
                  <c:v>2108</c:v>
                </c:pt>
                <c:pt idx="9">
                  <c:v>1788</c:v>
                </c:pt>
                <c:pt idx="12">
                  <c:v>1507</c:v>
                </c:pt>
              </c:numCache>
            </c:numRef>
          </c:val>
          <c:extLst>
            <c:ext xmlns:c16="http://schemas.microsoft.com/office/drawing/2014/chart" uri="{C3380CC4-5D6E-409C-BE32-E72D297353CC}">
              <c16:uniqueId val="{00000002-F886-4C31-B897-134D421A5A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86-4C31-B897-134D421A5A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86-4C31-B897-134D421A5A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17</c:v>
                </c:pt>
                <c:pt idx="3">
                  <c:v>333</c:v>
                </c:pt>
                <c:pt idx="6">
                  <c:v>667</c:v>
                </c:pt>
                <c:pt idx="9">
                  <c:v>1000</c:v>
                </c:pt>
                <c:pt idx="12">
                  <c:v>1333</c:v>
                </c:pt>
              </c:numCache>
            </c:numRef>
          </c:val>
          <c:extLst>
            <c:ext xmlns:c16="http://schemas.microsoft.com/office/drawing/2014/chart" uri="{C3380CC4-5D6E-409C-BE32-E72D297353CC}">
              <c16:uniqueId val="{00000005-F886-4C31-B897-134D421A5A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86-4C31-B897-134D421A5A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67157</c:v>
                </c:pt>
                <c:pt idx="3">
                  <c:v>66499</c:v>
                </c:pt>
                <c:pt idx="6">
                  <c:v>65279</c:v>
                </c:pt>
                <c:pt idx="9">
                  <c:v>64534</c:v>
                </c:pt>
                <c:pt idx="12">
                  <c:v>65338</c:v>
                </c:pt>
              </c:numCache>
            </c:numRef>
          </c:val>
          <c:extLst>
            <c:ext xmlns:c16="http://schemas.microsoft.com/office/drawing/2014/chart" uri="{C3380CC4-5D6E-409C-BE32-E72D297353CC}">
              <c16:uniqueId val="{00000007-F886-4C31-B897-134D421A5AE7}"/>
            </c:ext>
          </c:extLst>
        </c:ser>
        <c:dLbls>
          <c:showLegendKey val="0"/>
          <c:showVal val="0"/>
          <c:showCatName val="0"/>
          <c:showSerName val="0"/>
          <c:showPercent val="0"/>
          <c:showBubbleSize val="0"/>
        </c:dLbls>
        <c:gapWidth val="100"/>
        <c:overlap val="100"/>
        <c:axId val="231597184"/>
        <c:axId val="23159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26926</c:v>
                </c:pt>
                <c:pt idx="2">
                  <c:v>#N/A</c:v>
                </c:pt>
                <c:pt idx="3">
                  <c:v>#N/A</c:v>
                </c:pt>
                <c:pt idx="4">
                  <c:v>23781</c:v>
                </c:pt>
                <c:pt idx="5">
                  <c:v>#N/A</c:v>
                </c:pt>
                <c:pt idx="6">
                  <c:v>#N/A</c:v>
                </c:pt>
                <c:pt idx="7">
                  <c:v>21314</c:v>
                </c:pt>
                <c:pt idx="8">
                  <c:v>#N/A</c:v>
                </c:pt>
                <c:pt idx="9">
                  <c:v>#N/A</c:v>
                </c:pt>
                <c:pt idx="10">
                  <c:v>19976</c:v>
                </c:pt>
                <c:pt idx="11">
                  <c:v>#N/A</c:v>
                </c:pt>
                <c:pt idx="12">
                  <c:v>#N/A</c:v>
                </c:pt>
                <c:pt idx="13">
                  <c:v>21085</c:v>
                </c:pt>
                <c:pt idx="14">
                  <c:v>#N/A</c:v>
                </c:pt>
              </c:numCache>
            </c:numRef>
          </c:val>
          <c:smooth val="0"/>
          <c:extLst>
            <c:ext xmlns:c16="http://schemas.microsoft.com/office/drawing/2014/chart" uri="{C3380CC4-5D6E-409C-BE32-E72D297353CC}">
              <c16:uniqueId val="{00000008-F886-4C31-B897-134D421A5AE7}"/>
            </c:ext>
          </c:extLst>
        </c:ser>
        <c:dLbls>
          <c:showLegendKey val="0"/>
          <c:showVal val="0"/>
          <c:showCatName val="0"/>
          <c:showSerName val="0"/>
          <c:showPercent val="0"/>
          <c:showBubbleSize val="0"/>
        </c:dLbls>
        <c:marker val="1"/>
        <c:smooth val="0"/>
        <c:axId val="231597184"/>
        <c:axId val="231599104"/>
      </c:lineChart>
      <c:catAx>
        <c:axId val="2315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599104"/>
        <c:crosses val="autoZero"/>
        <c:auto val="1"/>
        <c:lblAlgn val="ctr"/>
        <c:lblOffset val="100"/>
        <c:tickLblSkip val="1"/>
        <c:tickMarkSkip val="1"/>
        <c:noMultiLvlLbl val="0"/>
      </c:catAx>
      <c:valAx>
        <c:axId val="23159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59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542872</c:v>
                </c:pt>
                <c:pt idx="5">
                  <c:v>542179</c:v>
                </c:pt>
                <c:pt idx="8">
                  <c:v>536033</c:v>
                </c:pt>
                <c:pt idx="11">
                  <c:v>525119</c:v>
                </c:pt>
                <c:pt idx="14">
                  <c:v>514771</c:v>
                </c:pt>
              </c:numCache>
            </c:numRef>
          </c:val>
          <c:extLst>
            <c:ext xmlns:c16="http://schemas.microsoft.com/office/drawing/2014/chart" uri="{C3380CC4-5D6E-409C-BE32-E72D297353CC}">
              <c16:uniqueId val="{00000000-19E6-4A8D-A57C-8DB86558F8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18348</c:v>
                </c:pt>
                <c:pt idx="5">
                  <c:v>17075</c:v>
                </c:pt>
                <c:pt idx="8">
                  <c:v>16108</c:v>
                </c:pt>
                <c:pt idx="11">
                  <c:v>15258</c:v>
                </c:pt>
                <c:pt idx="14">
                  <c:v>14769</c:v>
                </c:pt>
              </c:numCache>
            </c:numRef>
          </c:val>
          <c:extLst>
            <c:ext xmlns:c16="http://schemas.microsoft.com/office/drawing/2014/chart" uri="{C3380CC4-5D6E-409C-BE32-E72D297353CC}">
              <c16:uniqueId val="{00000001-19E6-4A8D-A57C-8DB86558F8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59430</c:v>
                </c:pt>
                <c:pt idx="5">
                  <c:v>59041</c:v>
                </c:pt>
                <c:pt idx="8">
                  <c:v>60804</c:v>
                </c:pt>
                <c:pt idx="11">
                  <c:v>62932</c:v>
                </c:pt>
                <c:pt idx="14">
                  <c:v>56911</c:v>
                </c:pt>
              </c:numCache>
            </c:numRef>
          </c:val>
          <c:extLst>
            <c:ext xmlns:c16="http://schemas.microsoft.com/office/drawing/2014/chart" uri="{C3380CC4-5D6E-409C-BE32-E72D297353CC}">
              <c16:uniqueId val="{00000002-19E6-4A8D-A57C-8DB86558F8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62</c:v>
                </c:pt>
                <c:pt idx="3">
                  <c:v>0</c:v>
                </c:pt>
                <c:pt idx="6">
                  <c:v>0</c:v>
                </c:pt>
                <c:pt idx="9">
                  <c:v>0</c:v>
                </c:pt>
                <c:pt idx="12">
                  <c:v>0</c:v>
                </c:pt>
              </c:numCache>
            </c:numRef>
          </c:val>
          <c:extLst>
            <c:ext xmlns:c16="http://schemas.microsoft.com/office/drawing/2014/chart" uri="{C3380CC4-5D6E-409C-BE32-E72D297353CC}">
              <c16:uniqueId val="{00000003-19E6-4A8D-A57C-8DB86558F8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E6-4A8D-A57C-8DB86558F8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2380</c:v>
                </c:pt>
                <c:pt idx="3">
                  <c:v>1805</c:v>
                </c:pt>
                <c:pt idx="6">
                  <c:v>1205</c:v>
                </c:pt>
                <c:pt idx="9">
                  <c:v>768</c:v>
                </c:pt>
                <c:pt idx="12">
                  <c:v>766</c:v>
                </c:pt>
              </c:numCache>
            </c:numRef>
          </c:val>
          <c:extLst>
            <c:ext xmlns:c16="http://schemas.microsoft.com/office/drawing/2014/chart" uri="{C3380CC4-5D6E-409C-BE32-E72D297353CC}">
              <c16:uniqueId val="{00000005-19E6-4A8D-A57C-8DB86558F8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124162</c:v>
                </c:pt>
                <c:pt idx="3">
                  <c:v>115465</c:v>
                </c:pt>
                <c:pt idx="6">
                  <c:v>118202</c:v>
                </c:pt>
                <c:pt idx="9">
                  <c:v>113726</c:v>
                </c:pt>
                <c:pt idx="12">
                  <c:v>114018</c:v>
                </c:pt>
              </c:numCache>
            </c:numRef>
          </c:val>
          <c:extLst>
            <c:ext xmlns:c16="http://schemas.microsoft.com/office/drawing/2014/chart" uri="{C3380CC4-5D6E-409C-BE32-E72D297353CC}">
              <c16:uniqueId val="{00000006-19E6-4A8D-A57C-8DB86558F8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E6-4A8D-A57C-8DB86558F8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9E6-4A8D-A57C-8DB86558F8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12987</c:v>
                </c:pt>
                <c:pt idx="3">
                  <c:v>10019</c:v>
                </c:pt>
                <c:pt idx="6">
                  <c:v>7964</c:v>
                </c:pt>
                <c:pt idx="9">
                  <c:v>6183</c:v>
                </c:pt>
                <c:pt idx="12">
                  <c:v>4826</c:v>
                </c:pt>
              </c:numCache>
            </c:numRef>
          </c:val>
          <c:extLst>
            <c:ext xmlns:c16="http://schemas.microsoft.com/office/drawing/2014/chart" uri="{C3380CC4-5D6E-409C-BE32-E72D297353CC}">
              <c16:uniqueId val="{00000009-19E6-4A8D-A57C-8DB86558F8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723672</c:v>
                </c:pt>
                <c:pt idx="3">
                  <c:v>722305</c:v>
                </c:pt>
                <c:pt idx="6">
                  <c:v>717553</c:v>
                </c:pt>
                <c:pt idx="9">
                  <c:v>711667</c:v>
                </c:pt>
                <c:pt idx="12">
                  <c:v>704829</c:v>
                </c:pt>
              </c:numCache>
            </c:numRef>
          </c:val>
          <c:extLst>
            <c:ext xmlns:c16="http://schemas.microsoft.com/office/drawing/2014/chart" uri="{C3380CC4-5D6E-409C-BE32-E72D297353CC}">
              <c16:uniqueId val="{0000000A-19E6-4A8D-A57C-8DB86558F883}"/>
            </c:ext>
          </c:extLst>
        </c:ser>
        <c:dLbls>
          <c:showLegendKey val="0"/>
          <c:showVal val="0"/>
          <c:showCatName val="0"/>
          <c:showSerName val="0"/>
          <c:showPercent val="0"/>
          <c:showBubbleSize val="0"/>
        </c:dLbls>
        <c:gapWidth val="100"/>
        <c:overlap val="100"/>
        <c:axId val="217120128"/>
        <c:axId val="23166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242614</c:v>
                </c:pt>
                <c:pt idx="2">
                  <c:v>#N/A</c:v>
                </c:pt>
                <c:pt idx="3">
                  <c:v>#N/A</c:v>
                </c:pt>
                <c:pt idx="4">
                  <c:v>231300</c:v>
                </c:pt>
                <c:pt idx="5">
                  <c:v>#N/A</c:v>
                </c:pt>
                <c:pt idx="6">
                  <c:v>#N/A</c:v>
                </c:pt>
                <c:pt idx="7">
                  <c:v>231979</c:v>
                </c:pt>
                <c:pt idx="8">
                  <c:v>#N/A</c:v>
                </c:pt>
                <c:pt idx="9">
                  <c:v>#N/A</c:v>
                </c:pt>
                <c:pt idx="10">
                  <c:v>229034</c:v>
                </c:pt>
                <c:pt idx="11">
                  <c:v>#N/A</c:v>
                </c:pt>
                <c:pt idx="12">
                  <c:v>#N/A</c:v>
                </c:pt>
                <c:pt idx="13">
                  <c:v>237987</c:v>
                </c:pt>
                <c:pt idx="14">
                  <c:v>#N/A</c:v>
                </c:pt>
              </c:numCache>
            </c:numRef>
          </c:val>
          <c:smooth val="0"/>
          <c:extLst>
            <c:ext xmlns:c16="http://schemas.microsoft.com/office/drawing/2014/chart" uri="{C3380CC4-5D6E-409C-BE32-E72D297353CC}">
              <c16:uniqueId val="{0000000B-19E6-4A8D-A57C-8DB86558F883}"/>
            </c:ext>
          </c:extLst>
        </c:ser>
        <c:dLbls>
          <c:showLegendKey val="0"/>
          <c:showVal val="0"/>
          <c:showCatName val="0"/>
          <c:showSerName val="0"/>
          <c:showPercent val="0"/>
          <c:showBubbleSize val="0"/>
        </c:dLbls>
        <c:marker val="1"/>
        <c:smooth val="0"/>
        <c:axId val="217120128"/>
        <c:axId val="231663104"/>
      </c:lineChart>
      <c:catAx>
        <c:axId val="2171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63104"/>
        <c:crosses val="autoZero"/>
        <c:auto val="1"/>
        <c:lblAlgn val="ctr"/>
        <c:lblOffset val="100"/>
        <c:tickLblSkip val="1"/>
        <c:tickMarkSkip val="1"/>
        <c:noMultiLvlLbl val="0"/>
      </c:catAx>
      <c:valAx>
        <c:axId val="23166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12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14679</c:v>
                </c:pt>
                <c:pt idx="1">
                  <c:v>17458</c:v>
                </c:pt>
                <c:pt idx="2">
                  <c:v>14858</c:v>
                </c:pt>
              </c:numCache>
            </c:numRef>
          </c:val>
          <c:extLst>
            <c:ext xmlns:c16="http://schemas.microsoft.com/office/drawing/2014/chart" uri="{C3380CC4-5D6E-409C-BE32-E72D297353CC}">
              <c16:uniqueId val="{00000000-C656-4763-8B1F-9D1814E854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9525</c:v>
                </c:pt>
                <c:pt idx="1">
                  <c:v>8330</c:v>
                </c:pt>
                <c:pt idx="2">
                  <c:v>7507</c:v>
                </c:pt>
              </c:numCache>
            </c:numRef>
          </c:val>
          <c:extLst>
            <c:ext xmlns:c16="http://schemas.microsoft.com/office/drawing/2014/chart" uri="{C3380CC4-5D6E-409C-BE32-E72D297353CC}">
              <c16:uniqueId val="{00000001-C656-4763-8B1F-9D1814E854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30859</c:v>
                </c:pt>
                <c:pt idx="1">
                  <c:v>29928</c:v>
                </c:pt>
                <c:pt idx="2">
                  <c:v>28385</c:v>
                </c:pt>
              </c:numCache>
            </c:numRef>
          </c:val>
          <c:extLst>
            <c:ext xmlns:c16="http://schemas.microsoft.com/office/drawing/2014/chart" uri="{C3380CC4-5D6E-409C-BE32-E72D297353CC}">
              <c16:uniqueId val="{00000002-C656-4763-8B1F-9D1814E854EA}"/>
            </c:ext>
          </c:extLst>
        </c:ser>
        <c:dLbls>
          <c:showLegendKey val="0"/>
          <c:showVal val="0"/>
          <c:showCatName val="0"/>
          <c:showSerName val="0"/>
          <c:showPercent val="0"/>
          <c:showBubbleSize val="0"/>
        </c:dLbls>
        <c:gapWidth val="120"/>
        <c:overlap val="100"/>
        <c:axId val="231943552"/>
        <c:axId val="231945344"/>
      </c:barChart>
      <c:catAx>
        <c:axId val="2319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945344"/>
        <c:crosses val="autoZero"/>
        <c:auto val="1"/>
        <c:lblAlgn val="ctr"/>
        <c:lblOffset val="100"/>
        <c:tickLblSkip val="1"/>
        <c:tickMarkSkip val="1"/>
        <c:noMultiLvlLbl val="0"/>
      </c:catAx>
      <c:valAx>
        <c:axId val="231945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9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{20F9207D-EF97-42BD-9CF9-55B30560089C}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23E-47CB-8E65-DF895B8755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{5F66AE62-E58C-401B-81DC-ECE53C709A18}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3E-47CB-8E65-DF895B8755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{99A310E2-58CF-459E-A23F-93971D33A9F7}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3E-47CB-8E65-DF895B8755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{DF624887-44CA-4A83-A730-CACE6BF8B191}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3E-47CB-8E65-DF895B8755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{1A7690B3-11DD-4963-9EA5-1DBB6E2D3D1E}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3E-47CB-8E65-DF895B8755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{A6A3A5E1-EE02-4C27-AAEF-E758C8F12C66}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23E-47CB-8E65-DF895B8755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{1F813496-BA53-4FB0-9E0D-15DF51F3F45B}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23E-47CB-8E65-DF895B8755A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{FDC0D34C-EF98-430E-8BA6-D30E25BC1C15}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23E-47CB-8E65-DF895B8755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{192137E5-9002-4B2D-BB17-C35E36808467}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23E-47CB-8E65-DF895B8755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50.9</c:v>
                </c:pt>
              </c:numCache>
            </c:numRef>
          </c:xVal>
          <c:yVal>
            <c:numRef>
              <c:f>公会計指標分析・財政指標組合せ分析表!$BP$51:$DC$51</c:f>
              <c:numCache>
                <c:formatCode>#,##0.0;"▲ "#,##0.0</c:formatCode>
                <c:ptCount val="40"/>
                <c:pt idx="24">
                  <c:v>107.1</c:v>
                </c:pt>
              </c:numCache>
            </c:numRef>
          </c:yVal>
          <c:smooth val="0"/>
          <c:extLst>
            <c:ext xmlns:c16="http://schemas.microsoft.com/office/drawing/2014/chart" uri="{C3380CC4-5D6E-409C-BE32-E72D297353CC}">
              <c16:uniqueId val="{00000009-823E-47CB-8E65-DF895B8755A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{15995124-D207-4B22-8447-4875479AF086}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23E-47CB-8E65-DF895B8755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{C19C4556-567F-404B-A76B-CCCA5AB14239}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3E-47CB-8E65-DF895B8755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{73687378-D7E4-4D61-A65A-C59605F79036}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3E-47CB-8E65-DF895B8755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{1BFC26B1-11F5-4B18-B6CF-CF0435693E82}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3E-47CB-8E65-DF895B8755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{4899259C-DFD7-4F2B-962A-5037F1C0312C}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3E-47CB-8E65-DF895B8755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{C16D4D94-1043-403A-9DC2-8D6CDCEAC5FD}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23E-47CB-8E65-DF895B8755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{E9625D3A-D4D1-42D3-BA32-924B4022D4F6}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23E-47CB-8E65-DF895B8755A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{DD45A573-A2E1-4459-9944-72135A2C8DE4}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23E-47CB-8E65-DF895B8755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{80CE53B7-ED32-401D-B874-93F4D73EA13C}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23E-47CB-8E65-DF895B8755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numCache>
            </c:numRef>
          </c:xVal>
          <c:yVal>
            <c:numRef>
              <c:f>公会計指標分析・財政指標組合せ分析表!$BP$55:$DC$55</c:f>
              <c:numCache>
                <c:formatCode>#,##0.0;"▲ "#,##0.0</c:formatCode>
                <c:ptCount val="40"/>
                <c:pt idx="24">
                  <c:v>174.6</c:v>
                </c:pt>
              </c:numCache>
            </c:numRef>
          </c:yVal>
          <c:smooth val="0"/>
          <c:extLst>
            <c:ext xmlns:c16="http://schemas.microsoft.com/office/drawing/2014/chart" uri="{C3380CC4-5D6E-409C-BE32-E72D297353CC}">
              <c16:uniqueId val="{00000013-823E-47CB-8E65-DF895B8755A6}"/>
            </c:ext>
          </c:extLst>
        </c:ser>
        <c:dLbls>
          <c:showLegendKey val="0"/>
          <c:showVal val="1"/>
          <c:showCatName val="0"/>
          <c:showSerName val="0"/>
          <c:showPercent val="0"/>
          <c:showBubbleSize val="0"/>
        </c:dLbls>
        <c:axId val="122251904"/>
        <c:axId val="122270464"/>
      </c:scatterChart>
      <c:valAx>
        <c:axId val="122251904"/>
        <c:scaling>
          <c:orientation val="minMax"/>
          <c:max val="53.5"/>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70464"/>
        <c:crosses val="autoZero"/>
        <c:crossBetween val="midCat"/>
      </c:valAx>
      <c:valAx>
        <c:axId val="122270464"/>
        <c:scaling>
          <c:orientation val="minMax"/>
          <c:max val="18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5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{217A275F-7E4F-4C1E-A56E-B4E29681D1C3}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CEF-4FC0-92B4-6B6C9B95E4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{89627D27-3950-4E71-8FD0-2D3EF9C604C9}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EF-4FC0-92B4-6B6C9B95E4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{9244F8AE-92B7-41FC-92E8-B38ED8C8B531}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EF-4FC0-92B4-6B6C9B95E4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{E465FA4E-45E5-4079-92C9-42206FE48D85}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EF-4FC0-92B4-6B6C9B95E4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{B6FA6AF7-C273-492B-9AC4-BF39A27C8C1E}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EF-4FC0-92B4-6B6C9B95E49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{07683108-0076-47FB-96D6-338AD12C8802}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CEF-4FC0-92B4-6B6C9B95E49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{F33D3C4F-658F-4360-80BA-EE2B61CF8225}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CEF-4FC0-92B4-6B6C9B95E49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{BDB3C480-F6B5-465B-8630-F89630D1B809}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CEF-4FC0-92B4-6B6C9B95E49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{A6FFA7EE-0715-4E24-891F-F1114313931A}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CEF-4FC0-92B4-6B6C9B95E4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12.1</c:v>
                </c:pt>
                <c:pt idx="16">
                  <c:v>11.2</c:v>
                </c:pt>
                <c:pt idx="24">
                  <c:v>10</c:v>
                </c:pt>
                <c:pt idx="32">
                  <c:v>9.6</c:v>
                </c:pt>
              </c:numCache>
            </c:numRef>
          </c:xVal>
          <c:yVal>
            <c:numRef>
              <c:f>公会計指標分析・財政指標組合せ分析表!$BP$73:$DC$73</c:f>
              <c:numCache>
                <c:formatCode>#,##0.0;"▲ "#,##0.0</c:formatCode>
                <c:ptCount val="40"/>
                <c:pt idx="0">
                  <c:v>114.1</c:v>
                </c:pt>
                <c:pt idx="8">
                  <c:v>108.2</c:v>
                </c:pt>
                <c:pt idx="16">
                  <c:v>106.6</c:v>
                </c:pt>
                <c:pt idx="24">
                  <c:v>107.1</c:v>
                </c:pt>
                <c:pt idx="32">
                  <c:v>112.2</c:v>
                </c:pt>
              </c:numCache>
            </c:numRef>
          </c:yVal>
          <c:smooth val="0"/>
          <c:extLst>
            <c:ext xmlns:c16="http://schemas.microsoft.com/office/drawing/2014/chart" uri="{C3380CC4-5D6E-409C-BE32-E72D297353CC}">
              <c16:uniqueId val="{00000009-1CEF-4FC0-92B4-6B6C9B95E49E}"/>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{F5F7D829-C056-4D90-807C-1C5C3749BB6D}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CEF-4FC0-92B4-6B6C9B95E4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{5A61EAB8-886E-4D27-9085-FC6A51E4D3CB}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EF-4FC0-92B4-6B6C9B95E4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{C3297FAF-CC94-474B-A4A2-8F5CF0B5A8FD}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EF-4FC0-92B4-6B6C9B95E4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{96C1FFBA-EA2D-4D58-B92C-CB615A7AAB54}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EF-4FC0-92B4-6B6C9B95E4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{DD31C433-A47F-418E-957E-1F74CB18879F}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EF-4FC0-92B4-6B6C9B95E49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{E08D9695-EBE8-42DC-B5A9-D2BB6E4ABE7C}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CEF-4FC0-92B4-6B6C9B95E49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{66C92120-DB0F-47BD-9866-934DAF5AB204}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CEF-4FC0-92B4-6B6C9B95E49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{91F95EFE-EA62-441D-BCE1-ABA73AE81B67}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CEF-4FC0-92B4-6B6C9B95E49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{F9633434-348B-4118-B962-C777BAC3B83A}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CEF-4FC0-92B4-6B6C9B95E4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12.2</c:v>
                </c:pt>
              </c:numCache>
            </c:numRef>
          </c:xVal>
          <c:yVal>
            <c:numRef>
              <c:f>公会計指標分析・財政指標組合せ分析表!$BP$77:$DC$77</c:f>
              <c:numCache>
                <c:formatCode>#,##0.0;"▲ "#,##0.0</c:formatCode>
                <c:ptCount val="40"/>
                <c:pt idx="0">
                  <c:v>233.9</c:v>
                </c:pt>
                <c:pt idx="8">
                  <c:v>216</c:v>
                </c:pt>
                <c:pt idx="16">
                  <c:v>169.1</c:v>
                </c:pt>
                <c:pt idx="24">
                  <c:v>174.6</c:v>
                </c:pt>
                <c:pt idx="32">
                  <c:v>173</c:v>
                </c:pt>
              </c:numCache>
            </c:numRef>
          </c:yVal>
          <c:smooth val="0"/>
          <c:extLst>
            <c:ext xmlns:c16="http://schemas.microsoft.com/office/drawing/2014/chart" uri="{C3380CC4-5D6E-409C-BE32-E72D297353CC}">
              <c16:uniqueId val="{00000013-1CEF-4FC0-92B4-6B6C9B95E49E}"/>
            </c:ext>
          </c:extLst>
        </c:ser>
        <c:dLbls>
          <c:showLegendKey val="0"/>
          <c:showVal val="1"/>
          <c:showCatName val="0"/>
          <c:showSerName val="0"/>
          <c:showPercent val="0"/>
          <c:showBubbleSize val="0"/>
        </c:dLbls>
        <c:axId val="254679296"/>
        <c:axId val="254710144"/>
      </c:scatterChart>
      <c:valAx>
        <c:axId val="254679296"/>
        <c:scaling>
          <c:orientation val="minMax"/>
          <c:max val="17.60000000000000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710144"/>
        <c:crosses val="autoZero"/>
        <c:crossBetween val="midCat"/>
      </c:valAx>
      <c:valAx>
        <c:axId val="254710144"/>
        <c:scaling>
          <c:orientation val="minMax"/>
          <c:max val="26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679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元利償還金等が増加し、算入公債費等が減少したことから、実質公債費比率の分子は増加している。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元利償還金等の増加は、主に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臨時財政対策債に係る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公債費の増加が要因である。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の県債残高の動向に留意しながら、借換債を前提として償還期間の長期化等、公債費負担の平準化を図るとともに、後年度に地方交付税による財源措置のある地方債を活用することにより、実質公債費比率の上昇を抑え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一般会計等に係る地方債の現在高の減少、債務負担行為に基づく支出予定額等の減少</a:t>
          </a: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などがあるものの</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、基準財政需要額算入見込額の減少などにより、将来負担比率の分子は増加している。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一般会計等に係る地方債の現在高の減少は、公共事業等債の減少によるものである。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債務負担行為に基づく支出予定額の減少は、国営土地改良事業費負担金等の減少によるものである。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基準財政需要額算入見込額の減少は、主に財源対策債に係る算入見込額の減少によるものである。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年度に地方交付税による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億円を積み立てた一方、収支調整、文化振興に係る事業及び退職手当への充当のため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特定目的基金の規模の適正化を図り、戦略的に活用する。また、</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・大規模施設整備基金：県が設置する大規模な公用又は公共用の施設の整備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・文化振興基金：本県の文化振興のための、学術、芸術又は歴史上価値の高い資料の整備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・退職手当基金：佐賀県職員の退職手当の支給に要する経費への充当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・佐賀県国民スポーツ大会・全国障害者スポーツ大会運営基金：第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回国民スポーツ大会及び第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回全国障害者スポーツ大会の円滑な運営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・地域医療介護総合確保基金：国の交付金（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）及び県の一般財源（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・退職手当基金：退職手当への充当により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・国民健康保険広域化等支援基金：市町に対する貸付実施により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・文化振興基金：文化振興に係る事業への充当により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・国民スポーツ大会・全国障害者スポーツ大会運営基金：収支の状況を踏まえ、毎年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・土地開発基金：大型事業等の実施のため、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・大規模施設整備基金：文化スポーツ施設等整備及び耐震化実施のため、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収支調整のための取崩しにより、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減収補塡債、退職手当債、行政改革推進債の償還により、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D00-000021000000}"/>
            </a:ext>
          </a:extLst>
        </xdr:cNvPr>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D00-00002E000000}"/>
            </a:ext>
          </a:extLst>
        </xdr:cNvPr>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有形固定資産減価償却率は、都道府県平均、グループ内平均を下回っている状況にある。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普通建設事業費はグループ内平均と同程度の水準であるものの、そのうち更新整備の支出額が都道府県平均、グループ内平均を上回っていることが主な要因である。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81990"/>
          <a:ext cx="1270"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0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0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5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8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93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15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25249</xdr:rowOff>
    </xdr:from>
    <xdr:to>
      <xdr:col>19</xdr:col>
      <xdr:colOff>187325</xdr:colOff>
      <xdr:row>33</xdr:row>
      <xdr:rowOff>126849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4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68083</xdr:rowOff>
    </xdr:from>
    <xdr:ext cx="405111" cy="259045"/>
    <xdr:sp macro="" textlink="">
      <xdr:nvSpPr>
        <xdr:cNvPr id="80" name="n_1aveValue有形固定資産減価償却率">
          <a:extLst>
            <a:ext uri="{FF2B5EF4-FFF2-40B4-BE49-F238E27FC236}">
              <a16:creationId xmlns:a16="http://schemas.microsoft.com/office/drawing/2014/main" id="{00000000-0008-0000-0D00-000050000000}"/>
            </a:ext>
          </a:extLst>
        </xdr:cNvPr>
        <xdr:cNvSpPr txBox="1"/>
      </xdr:nvSpPr>
      <xdr:spPr>
        <a:xfrm>
          <a:off x="3836044" y="59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1" name="n_2aveValue有形固定資産減価償却率">
          <a:extLst>
            <a:ext uri="{FF2B5EF4-FFF2-40B4-BE49-F238E27FC236}">
              <a16:creationId xmlns:a16="http://schemas.microsoft.com/office/drawing/2014/main" id="{00000000-0008-0000-0D00-000051000000}"/>
            </a:ext>
          </a:extLst>
        </xdr:cNvPr>
        <xdr:cNvSpPr txBox="1"/>
      </xdr:nvSpPr>
      <xdr:spPr>
        <a:xfrm>
          <a:off x="3086744" y="646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117976</xdr:rowOff>
    </xdr:from>
    <xdr:ext cx="405111" cy="259045"/>
    <xdr:sp macro="" textlink="">
      <xdr:nvSpPr>
        <xdr:cNvPr id="82" name="n_1mainValue有形固定資産減価償却率">
          <a:extLst>
            <a:ext uri="{FF2B5EF4-FFF2-40B4-BE49-F238E27FC236}">
              <a16:creationId xmlns:a16="http://schemas.microsoft.com/office/drawing/2014/main" id="{00000000-0008-0000-0D00-000052000000}"/>
            </a:ext>
          </a:extLst>
        </xdr:cNvPr>
        <xdr:cNvSpPr txBox="1"/>
      </xdr:nvSpPr>
      <xdr:spPr>
        <a:xfrm>
          <a:off x="3836044" y="654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00000000-0008-0000-0D00-00005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00000000-0008-0000-0D00-000054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3" name="テキスト ボックス 92">
          <a:extLst>
            <a:ext uri="{FF2B5EF4-FFF2-40B4-BE49-F238E27FC236}">
              <a16:creationId xmlns:a16="http://schemas.microsoft.com/office/drawing/2014/main" id="{00000000-0008-0000-0D00-00005D000000}"/>
            </a:ext>
          </a:extLst>
        </xdr:cNvPr>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債務償還可能年数は、都道府県平均、グループ内平均を下回っている状況にある。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a:extLst>
            <a:ext uri="{FF2B5EF4-FFF2-40B4-BE49-F238E27FC236}">
              <a16:creationId xmlns:a16="http://schemas.microsoft.com/office/drawing/2014/main" id="{00000000-0008-0000-0D00-000060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880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880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flipV="1">
          <a:off x="14793595" y="5341620"/>
          <a:ext cx="1269"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09" name="債務償還可能年数最小値テキスト">
          <a:extLst>
            <a:ext uri="{FF2B5EF4-FFF2-40B4-BE49-F238E27FC236}">
              <a16:creationId xmlns:a16="http://schemas.microsoft.com/office/drawing/2014/main" id="{00000000-0008-0000-0D00-00006D000000}"/>
            </a:ext>
          </a:extLst>
        </xdr:cNvPr>
        <xdr:cNvSpPr txBox="1"/>
      </xdr:nvSpPr>
      <xdr:spPr>
        <a:xfrm>
          <a:off x="14846300" y="651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4706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1" name="債務償還可能年数最大値テキスト">
          <a:extLst>
            <a:ext uri="{FF2B5EF4-FFF2-40B4-BE49-F238E27FC236}">
              <a16:creationId xmlns:a16="http://schemas.microsoft.com/office/drawing/2014/main" id="{00000000-0008-0000-0D00-00006F000000}"/>
            </a:ext>
          </a:extLst>
        </xdr:cNvPr>
        <xdr:cNvSpPr txBox="1"/>
      </xdr:nvSpPr>
      <xdr:spPr>
        <a:xfrm>
          <a:off x="14846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4706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131462</xdr:rowOff>
    </xdr:from>
    <xdr:ext cx="405111" cy="259045"/>
    <xdr:sp macro="" textlink="">
      <xdr:nvSpPr>
        <xdr:cNvPr id="113" name="債務償還可能年数平均値テキスト">
          <a:extLst>
            <a:ext uri="{FF2B5EF4-FFF2-40B4-BE49-F238E27FC236}">
              <a16:creationId xmlns:a16="http://schemas.microsoft.com/office/drawing/2014/main" id="{00000000-0008-0000-0D00-000071000000}"/>
            </a:ext>
          </a:extLst>
        </xdr:cNvPr>
        <xdr:cNvSpPr txBox="1"/>
      </xdr:nvSpPr>
      <xdr:spPr>
        <a:xfrm>
          <a:off x="14846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4" name="フローチャート: 判断 113">
          <a:extLst>
            <a:ext uri="{FF2B5EF4-FFF2-40B4-BE49-F238E27FC236}">
              <a16:creationId xmlns:a16="http://schemas.microsoft.com/office/drawing/2014/main" id="{00000000-0008-0000-0D00-000072000000}"/>
            </a:ext>
          </a:extLst>
        </xdr:cNvPr>
        <xdr:cNvSpPr/>
      </xdr:nvSpPr>
      <xdr:spPr>
        <a:xfrm>
          <a:off x="14744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20" name="楕円 119">
          <a:extLst>
            <a:ext uri="{FF2B5EF4-FFF2-40B4-BE49-F238E27FC236}">
              <a16:creationId xmlns:a16="http://schemas.microsoft.com/office/drawing/2014/main" id="{00000000-0008-0000-0D00-000078000000}"/>
            </a:ext>
          </a:extLst>
        </xdr:cNvPr>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21" name="債務償還可能年数該当値テキスト">
          <a:extLst>
            <a:ext uri="{FF2B5EF4-FFF2-40B4-BE49-F238E27FC236}">
              <a16:creationId xmlns:a16="http://schemas.microsoft.com/office/drawing/2014/main" id="{00000000-0008-0000-0D00-000079000000}"/>
            </a:ext>
          </a:extLst>
        </xdr:cNvPr>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a:extLst>
            <a:ext uri="{FF2B5EF4-FFF2-40B4-BE49-F238E27FC236}">
              <a16:creationId xmlns:a16="http://schemas.microsoft.com/office/drawing/2014/main" id="{00000000-0008-0000-0D00-00007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E00-00001E000000}"/>
            </a:ext>
          </a:extLst>
        </xdr:cNvPr>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3595" y="5654040"/>
          <a:ext cx="127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863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863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86300" y="6729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70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xdr:rowOff>
    </xdr:from>
    <xdr:to>
      <xdr:col>20</xdr:col>
      <xdr:colOff>38100</xdr:colOff>
      <xdr:row>39</xdr:row>
      <xdr:rowOff>106426</xdr:rowOff>
    </xdr:to>
    <xdr:sp macro="" textlink="">
      <xdr:nvSpPr>
        <xdr:cNvPr id="68" name="楕円 67">
          <a:extLst>
            <a:ext uri="{FF2B5EF4-FFF2-40B4-BE49-F238E27FC236}">
              <a16:creationId xmlns:a16="http://schemas.microsoft.com/office/drawing/2014/main" id="{00000000-0008-0000-0E00-000044000000}"/>
            </a:ext>
          </a:extLst>
        </xdr:cNvPr>
        <xdr:cNvSpPr/>
      </xdr:nvSpPr>
      <xdr:spPr>
        <a:xfrm>
          <a:off x="3746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115841</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E00-000045000000}"/>
            </a:ext>
          </a:extLst>
        </xdr:cNvPr>
        <xdr:cNvSpPr txBox="1"/>
      </xdr:nvSpPr>
      <xdr:spPr>
        <a:xfrm>
          <a:off x="35820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0" name="n_2aveValue【道路】&#10;有形固定資産減価償却率">
          <a:extLst>
            <a:ext uri="{FF2B5EF4-FFF2-40B4-BE49-F238E27FC236}">
              <a16:creationId xmlns:a16="http://schemas.microsoft.com/office/drawing/2014/main" id="{00000000-0008-0000-0E00-000046000000}"/>
            </a:ext>
          </a:extLst>
        </xdr:cNvPr>
        <xdr:cNvSpPr txBox="1"/>
      </xdr:nvSpPr>
      <xdr:spPr>
        <a:xfrm>
          <a:off x="2705744" y="685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122953</xdr:rowOff>
    </xdr:from>
    <xdr:ext cx="405111" cy="259045"/>
    <xdr:sp macro="" textlink="">
      <xdr:nvSpPr>
        <xdr:cNvPr id="71" name="n_1mainValue【道路】&#10;有形固定資産減価償却率">
          <a:extLst>
            <a:ext uri="{FF2B5EF4-FFF2-40B4-BE49-F238E27FC236}">
              <a16:creationId xmlns:a16="http://schemas.microsoft.com/office/drawing/2014/main" id="{00000000-0008-0000-0E00-000047000000}"/>
            </a:ext>
          </a:extLst>
        </xdr:cNvPr>
        <xdr:cNvSpPr txBox="1"/>
      </xdr:nvSpPr>
      <xdr:spPr>
        <a:xfrm>
          <a:off x="3582044"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flipV="1">
          <a:off x="10475595" y="5877742"/>
          <a:ext cx="1270" cy="1176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6" name="【道路】&#10;一人当たり延長最小値テキスト">
          <a:extLst>
            <a:ext uri="{FF2B5EF4-FFF2-40B4-BE49-F238E27FC236}">
              <a16:creationId xmlns:a16="http://schemas.microsoft.com/office/drawing/2014/main" id="{00000000-0008-0000-0E00-000060000000}"/>
            </a:ext>
          </a:extLst>
        </xdr:cNvPr>
        <xdr:cNvSpPr txBox="1"/>
      </xdr:nvSpPr>
      <xdr:spPr>
        <a:xfrm>
          <a:off x="10528300" y="70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10388600" y="70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98" name="【道路】&#10;一人当たり延長最大値テキスト">
          <a:extLst>
            <a:ext uri="{FF2B5EF4-FFF2-40B4-BE49-F238E27FC236}">
              <a16:creationId xmlns:a16="http://schemas.microsoft.com/office/drawing/2014/main" id="{00000000-0008-0000-0E00-000062000000}"/>
            </a:ext>
          </a:extLst>
        </xdr:cNvPr>
        <xdr:cNvSpPr txBox="1"/>
      </xdr:nvSpPr>
      <xdr:spPr>
        <a:xfrm>
          <a:off x="105283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10388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0" name="【道路】&#10;一人当たり延長平均値テキスト">
          <a:extLst>
            <a:ext uri="{FF2B5EF4-FFF2-40B4-BE49-F238E27FC236}">
              <a16:creationId xmlns:a16="http://schemas.microsoft.com/office/drawing/2014/main" id="{00000000-0008-0000-0E00-000064000000}"/>
            </a:ext>
          </a:extLst>
        </xdr:cNvPr>
        <xdr:cNvSpPr txBox="1"/>
      </xdr:nvSpPr>
      <xdr:spPr>
        <a:xfrm>
          <a:off x="10528300" y="648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1" name="フローチャート: 判断 100">
          <a:extLst>
            <a:ext uri="{FF2B5EF4-FFF2-40B4-BE49-F238E27FC236}">
              <a16:creationId xmlns:a16="http://schemas.microsoft.com/office/drawing/2014/main" id="{00000000-0008-0000-0E00-000065000000}"/>
            </a:ext>
          </a:extLst>
        </xdr:cNvPr>
        <xdr:cNvSpPr/>
      </xdr:nvSpPr>
      <xdr:spPr>
        <a:xfrm>
          <a:off x="10426700" y="650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2" name="フローチャート: 判断 101">
          <a:extLst>
            <a:ext uri="{FF2B5EF4-FFF2-40B4-BE49-F238E27FC236}">
              <a16:creationId xmlns:a16="http://schemas.microsoft.com/office/drawing/2014/main" id="{00000000-0008-0000-0E00-000066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3" name="フローチャート: 判断 102">
          <a:extLst>
            <a:ext uri="{FF2B5EF4-FFF2-40B4-BE49-F238E27FC236}">
              <a16:creationId xmlns:a16="http://schemas.microsoft.com/office/drawing/2014/main" id="{00000000-0008-0000-0E00-000067000000}"/>
            </a:ext>
          </a:extLst>
        </xdr:cNvPr>
        <xdr:cNvSpPr/>
      </xdr:nvSpPr>
      <xdr:spPr>
        <a:xfrm>
          <a:off x="8699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62956</xdr:rowOff>
    </xdr:from>
    <xdr:to>
      <xdr:col>50</xdr:col>
      <xdr:colOff>165100</xdr:colOff>
      <xdr:row>39</xdr:row>
      <xdr:rowOff>164556</xdr:rowOff>
    </xdr:to>
    <xdr:sp macro="" textlink="">
      <xdr:nvSpPr>
        <xdr:cNvPr id="109" name="楕円 108">
          <a:extLst>
            <a:ext uri="{FF2B5EF4-FFF2-40B4-BE49-F238E27FC236}">
              <a16:creationId xmlns:a16="http://schemas.microsoft.com/office/drawing/2014/main" id="{00000000-0008-0000-0E00-00006D000000}"/>
            </a:ext>
          </a:extLst>
        </xdr:cNvPr>
        <xdr:cNvSpPr/>
      </xdr:nvSpPr>
      <xdr:spPr>
        <a:xfrm>
          <a:off x="958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0" name="n_1aveValue【道路】&#10;一人当たり延長">
          <a:extLst>
            <a:ext uri="{FF2B5EF4-FFF2-40B4-BE49-F238E27FC236}">
              <a16:creationId xmlns:a16="http://schemas.microsoft.com/office/drawing/2014/main" id="{00000000-0008-0000-0E00-00006E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1" name="n_2aveValue【道路】&#10;一人当たり延長">
          <a:extLst>
            <a:ext uri="{FF2B5EF4-FFF2-40B4-BE49-F238E27FC236}">
              <a16:creationId xmlns:a16="http://schemas.microsoft.com/office/drawing/2014/main" id="{00000000-0008-0000-0E00-00006F000000}"/>
            </a:ext>
          </a:extLst>
        </xdr:cNvPr>
        <xdr:cNvSpPr txBox="1"/>
      </xdr:nvSpPr>
      <xdr:spPr>
        <a:xfrm>
          <a:off x="8515427" y="643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155683</xdr:rowOff>
    </xdr:from>
    <xdr:ext cx="469744" cy="259045"/>
    <xdr:sp macro="" textlink="">
      <xdr:nvSpPr>
        <xdr:cNvPr id="112" name="n_1mainValue【道路】&#10;一人当たり延長">
          <a:extLst>
            <a:ext uri="{FF2B5EF4-FFF2-40B4-BE49-F238E27FC236}">
              <a16:creationId xmlns:a16="http://schemas.microsoft.com/office/drawing/2014/main" id="{00000000-0008-0000-0E00-000070000000}"/>
            </a:ext>
          </a:extLst>
        </xdr:cNvPr>
        <xdr:cNvSpPr txBox="1"/>
      </xdr:nvSpPr>
      <xdr:spPr>
        <a:xfrm>
          <a:off x="93917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0" name="【橋りょう・トンネル】&#10;有形固定資産減価償却率グラフ枠">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4633595" y="9584055"/>
          <a:ext cx="127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2" name="【橋りょう・トンネル】&#10;有形固定資産減価償却率最小値テキスト">
          <a:extLst>
            <a:ext uri="{FF2B5EF4-FFF2-40B4-BE49-F238E27FC236}">
              <a16:creationId xmlns:a16="http://schemas.microsoft.com/office/drawing/2014/main" id="{00000000-0008-0000-0E00-000084000000}"/>
            </a:ext>
          </a:extLst>
        </xdr:cNvPr>
        <xdr:cNvSpPr txBox="1"/>
      </xdr:nvSpPr>
      <xdr:spPr>
        <a:xfrm>
          <a:off x="4686300"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4546600" y="1092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34" name="【橋りょう・トンネル】&#10;有形固定資産減価償却率最大値テキスト">
          <a:extLst>
            <a:ext uri="{FF2B5EF4-FFF2-40B4-BE49-F238E27FC236}">
              <a16:creationId xmlns:a16="http://schemas.microsoft.com/office/drawing/2014/main" id="{00000000-0008-0000-0E00-000086000000}"/>
            </a:ext>
          </a:extLst>
        </xdr:cNvPr>
        <xdr:cNvSpPr txBox="1"/>
      </xdr:nvSpPr>
      <xdr:spPr>
        <a:xfrm>
          <a:off x="4686300" y="935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4546600" y="958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36" name="【橋りょう・トンネル】&#10;有形固定資産減価償却率平均値テキスト">
          <a:extLst>
            <a:ext uri="{FF2B5EF4-FFF2-40B4-BE49-F238E27FC236}">
              <a16:creationId xmlns:a16="http://schemas.microsoft.com/office/drawing/2014/main" id="{00000000-0008-0000-0E00-000088000000}"/>
            </a:ext>
          </a:extLst>
        </xdr:cNvPr>
        <xdr:cNvSpPr txBox="1"/>
      </xdr:nvSpPr>
      <xdr:spPr>
        <a:xfrm>
          <a:off x="46863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3746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2857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64787</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0E00-000092000000}"/>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47" name="n_2aveValue【橋りょう・トンネル】&#10;有形固定資産減価償却率">
          <a:extLst>
            <a:ext uri="{FF2B5EF4-FFF2-40B4-BE49-F238E27FC236}">
              <a16:creationId xmlns:a16="http://schemas.microsoft.com/office/drawing/2014/main" id="{00000000-0008-0000-0E00-000093000000}"/>
            </a:ext>
          </a:extLst>
        </xdr:cNvPr>
        <xdr:cNvSpPr txBox="1"/>
      </xdr:nvSpPr>
      <xdr:spPr>
        <a:xfrm>
          <a:off x="2705744"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48" name="n_1mainValue【橋りょう・トンネル】&#10;有形固定資産減価償却率">
          <a:extLst>
            <a:ext uri="{FF2B5EF4-FFF2-40B4-BE49-F238E27FC236}">
              <a16:creationId xmlns:a16="http://schemas.microsoft.com/office/drawing/2014/main" id="{00000000-0008-0000-0E00-000094000000}"/>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00000000-0008-0000-0E00-0000A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10475595" y="9820180"/>
          <a:ext cx="1270" cy="1064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0" name="【橋りょう・トンネル】&#10;一人当たり有形固定資産（償却資産）額最小値テキスト">
          <a:extLst>
            <a:ext uri="{FF2B5EF4-FFF2-40B4-BE49-F238E27FC236}">
              <a16:creationId xmlns:a16="http://schemas.microsoft.com/office/drawing/2014/main" id="{00000000-0008-0000-0E00-0000AA000000}"/>
            </a:ext>
          </a:extLst>
        </xdr:cNvPr>
        <xdr:cNvSpPr txBox="1"/>
      </xdr:nvSpPr>
      <xdr:spPr>
        <a:xfrm>
          <a:off x="10528300" y="1088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10388600" y="108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72" name="【橋りょう・トンネル】&#10;一人当たり有形固定資産（償却資産）額最大値テキスト">
          <a:extLst>
            <a:ext uri="{FF2B5EF4-FFF2-40B4-BE49-F238E27FC236}">
              <a16:creationId xmlns:a16="http://schemas.microsoft.com/office/drawing/2014/main" id="{00000000-0008-0000-0E00-0000AC000000}"/>
            </a:ext>
          </a:extLst>
        </xdr:cNvPr>
        <xdr:cNvSpPr txBox="1"/>
      </xdr:nvSpPr>
      <xdr:spPr>
        <a:xfrm>
          <a:off x="10528300" y="95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10388600" y="982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74" name="【橋りょう・トンネル】&#10;一人当たり有形固定資産（償却資産）額平均値テキスト">
          <a:extLst>
            <a:ext uri="{FF2B5EF4-FFF2-40B4-BE49-F238E27FC236}">
              <a16:creationId xmlns:a16="http://schemas.microsoft.com/office/drawing/2014/main" id="{00000000-0008-0000-0E00-0000AE000000}"/>
            </a:ext>
          </a:extLst>
        </xdr:cNvPr>
        <xdr:cNvSpPr txBox="1"/>
      </xdr:nvSpPr>
      <xdr:spPr>
        <a:xfrm>
          <a:off x="10528300" y="10340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0426700" y="103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9588500" y="102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8699500" y="1013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12952</xdr:rowOff>
    </xdr:from>
    <xdr:to>
      <xdr:col>50</xdr:col>
      <xdr:colOff>165100</xdr:colOff>
      <xdr:row>61</xdr:row>
      <xdr:rowOff>114552</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9588500" y="104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106839</xdr:rowOff>
    </xdr:from>
    <xdr:ext cx="599010" cy="259045"/>
    <xdr:sp macro="" textlink="">
      <xdr:nvSpPr>
        <xdr:cNvPr id="184" name="n_1aveValue【橋りょう・トンネル】&#10;一人当たり有形固定資産（償却資産）額">
          <a:extLst>
            <a:ext uri="{FF2B5EF4-FFF2-40B4-BE49-F238E27FC236}">
              <a16:creationId xmlns:a16="http://schemas.microsoft.com/office/drawing/2014/main" id="{00000000-0008-0000-0E00-0000B8000000}"/>
            </a:ext>
          </a:extLst>
        </xdr:cNvPr>
        <xdr:cNvSpPr txBox="1"/>
      </xdr:nvSpPr>
      <xdr:spPr>
        <a:xfrm>
          <a:off x="9327095" y="1005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85" name="n_2aveValue【橋りょう・トンネル】&#10;一人当たり有形固定資産（償却資産）額">
          <a:extLst>
            <a:ext uri="{FF2B5EF4-FFF2-40B4-BE49-F238E27FC236}">
              <a16:creationId xmlns:a16="http://schemas.microsoft.com/office/drawing/2014/main" id="{00000000-0008-0000-0E00-0000B9000000}"/>
            </a:ext>
          </a:extLst>
        </xdr:cNvPr>
        <xdr:cNvSpPr txBox="1"/>
      </xdr:nvSpPr>
      <xdr:spPr>
        <a:xfrm>
          <a:off x="8450795" y="991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105679</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00000000-0008-0000-0E00-0000BA000000}"/>
            </a:ext>
          </a:extLst>
        </xdr:cNvPr>
        <xdr:cNvSpPr txBox="1"/>
      </xdr:nvSpPr>
      <xdr:spPr>
        <a:xfrm>
          <a:off x="9327095" y="1056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00000000-0008-0000-0E00-0000D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flipV="1">
          <a:off x="4633595" y="13342620"/>
          <a:ext cx="127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00000000-0008-0000-0E00-0000D2000000}"/>
            </a:ext>
          </a:extLst>
        </xdr:cNvPr>
        <xdr:cNvSpPr txBox="1"/>
      </xdr:nvSpPr>
      <xdr:spPr>
        <a:xfrm>
          <a:off x="46863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00000000-0008-0000-0E00-0000D4000000}"/>
            </a:ext>
          </a:extLst>
        </xdr:cNvPr>
        <xdr:cNvSpPr txBox="1"/>
      </xdr:nvSpPr>
      <xdr:spPr>
        <a:xfrm>
          <a:off x="46863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99077</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00000000-0008-0000-0E00-0000D6000000}"/>
            </a:ext>
          </a:extLst>
        </xdr:cNvPr>
        <xdr:cNvSpPr txBox="1"/>
      </xdr:nvSpPr>
      <xdr:spPr>
        <a:xfrm>
          <a:off x="46863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3746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166370</xdr:rowOff>
    </xdr:from>
    <xdr:to>
      <xdr:col>20</xdr:col>
      <xdr:colOff>38100</xdr:colOff>
      <xdr:row>78</xdr:row>
      <xdr:rowOff>96520</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3746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95266</xdr:rowOff>
    </xdr:from>
    <xdr:ext cx="405111" cy="259045"/>
    <xdr:sp macro="" textlink="">
      <xdr:nvSpPr>
        <xdr:cNvPr id="224" name="n_1aveValue【公営住宅】&#10;有形固定資産減価償却率">
          <a:extLst>
            <a:ext uri="{FF2B5EF4-FFF2-40B4-BE49-F238E27FC236}">
              <a16:creationId xmlns:a16="http://schemas.microsoft.com/office/drawing/2014/main" id="{00000000-0008-0000-0E00-0000E0000000}"/>
            </a:ext>
          </a:extLst>
        </xdr:cNvPr>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25" name="n_2aveValue【公営住宅】&#10;有形固定資産減価償却率">
          <a:extLst>
            <a:ext uri="{FF2B5EF4-FFF2-40B4-BE49-F238E27FC236}">
              <a16:creationId xmlns:a16="http://schemas.microsoft.com/office/drawing/2014/main" id="{00000000-0008-0000-0E00-0000E1000000}"/>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113047</xdr:rowOff>
    </xdr:from>
    <xdr:ext cx="405111" cy="259045"/>
    <xdr:sp macro="" textlink="">
      <xdr:nvSpPr>
        <xdr:cNvPr id="226" name="n_1mainValue【公営住宅】&#10;有形固定資産減価償却率">
          <a:extLst>
            <a:ext uri="{FF2B5EF4-FFF2-40B4-BE49-F238E27FC236}">
              <a16:creationId xmlns:a16="http://schemas.microsoft.com/office/drawing/2014/main" id="{00000000-0008-0000-0E00-0000E2000000}"/>
            </a:ext>
          </a:extLst>
        </xdr:cNvPr>
        <xdr:cNvSpPr txBox="1"/>
      </xdr:nvSpPr>
      <xdr:spPr>
        <a:xfrm>
          <a:off x="35820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公営住宅】&#10;一人当たり面積グラフ枠">
          <a:extLst>
            <a:ext uri="{FF2B5EF4-FFF2-40B4-BE49-F238E27FC236}">
              <a16:creationId xmlns:a16="http://schemas.microsoft.com/office/drawing/2014/main" id="{00000000-0008-0000-0E00-0000F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10475595" y="13580745"/>
          <a:ext cx="127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50" name="【公営住宅】&#10;一人当たり面積最小値テキスト">
          <a:extLst>
            <a:ext uri="{FF2B5EF4-FFF2-40B4-BE49-F238E27FC236}">
              <a16:creationId xmlns:a16="http://schemas.microsoft.com/office/drawing/2014/main" id="{00000000-0008-0000-0E00-0000FA000000}"/>
            </a:ext>
          </a:extLst>
        </xdr:cNvPr>
        <xdr:cNvSpPr txBox="1"/>
      </xdr:nvSpPr>
      <xdr:spPr>
        <a:xfrm>
          <a:off x="10528300"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10388600" y="1487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52" name="【公営住宅】&#10;一人当たり面積最大値テキスト">
          <a:extLst>
            <a:ext uri="{FF2B5EF4-FFF2-40B4-BE49-F238E27FC236}">
              <a16:creationId xmlns:a16="http://schemas.microsoft.com/office/drawing/2014/main" id="{00000000-0008-0000-0E00-0000FC000000}"/>
            </a:ext>
          </a:extLst>
        </xdr:cNvPr>
        <xdr:cNvSpPr txBox="1"/>
      </xdr:nvSpPr>
      <xdr:spPr>
        <a:xfrm>
          <a:off x="10528300" y="133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10388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5732</xdr:rowOff>
    </xdr:from>
    <xdr:ext cx="469744" cy="259045"/>
    <xdr:sp macro="" textlink="">
      <xdr:nvSpPr>
        <xdr:cNvPr id="254" name="【公営住宅】&#10;一人当たり面積平均値テキスト">
          <a:extLst>
            <a:ext uri="{FF2B5EF4-FFF2-40B4-BE49-F238E27FC236}">
              <a16:creationId xmlns:a16="http://schemas.microsoft.com/office/drawing/2014/main" id="{00000000-0008-0000-0E00-0000FE000000}"/>
            </a:ext>
          </a:extLst>
        </xdr:cNvPr>
        <xdr:cNvSpPr txBox="1"/>
      </xdr:nvSpPr>
      <xdr:spPr>
        <a:xfrm>
          <a:off x="10528300" y="1423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10426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9588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8699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27305</xdr:rowOff>
    </xdr:from>
    <xdr:to>
      <xdr:col>50</xdr:col>
      <xdr:colOff>165100</xdr:colOff>
      <xdr:row>83</xdr:row>
      <xdr:rowOff>128905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958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122572</xdr:rowOff>
    </xdr:from>
    <xdr:ext cx="469744" cy="259045"/>
    <xdr:sp macro="" textlink="">
      <xdr:nvSpPr>
        <xdr:cNvPr id="264" name="n_1aveValue【公営住宅】&#10;一人当たり面積">
          <a:extLst>
            <a:ext uri="{FF2B5EF4-FFF2-40B4-BE49-F238E27FC236}">
              <a16:creationId xmlns:a16="http://schemas.microsoft.com/office/drawing/2014/main" id="{00000000-0008-0000-0E00-000008010000}"/>
            </a:ext>
          </a:extLst>
        </xdr:cNvPr>
        <xdr:cNvSpPr txBox="1"/>
      </xdr:nvSpPr>
      <xdr:spPr>
        <a:xfrm>
          <a:off x="93917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65" name="n_2aveValue【公営住宅】&#10;一人当たり面積">
          <a:extLst>
            <a:ext uri="{FF2B5EF4-FFF2-40B4-BE49-F238E27FC236}">
              <a16:creationId xmlns:a16="http://schemas.microsoft.com/office/drawing/2014/main" id="{00000000-0008-0000-0E00-000009010000}"/>
            </a:ext>
          </a:extLst>
        </xdr:cNvPr>
        <xdr:cNvSpPr txBox="1"/>
      </xdr:nvSpPr>
      <xdr:spPr>
        <a:xfrm>
          <a:off x="8515427"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120032</xdr:rowOff>
    </xdr:from>
    <xdr:ext cx="469744" cy="259045"/>
    <xdr:sp macro="" textlink="">
      <xdr:nvSpPr>
        <xdr:cNvPr id="266" name="n_1mainValue【公営住宅】&#10;一人当たり面積">
          <a:extLst>
            <a:ext uri="{FF2B5EF4-FFF2-40B4-BE49-F238E27FC236}">
              <a16:creationId xmlns:a16="http://schemas.microsoft.com/office/drawing/2014/main" id="{00000000-0008-0000-0E00-00000A010000}"/>
            </a:ext>
          </a:extLst>
        </xdr:cNvPr>
        <xdr:cNvSpPr txBox="1"/>
      </xdr:nvSpPr>
      <xdr:spPr>
        <a:xfrm>
          <a:off x="9391727" y="1435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港湾・漁港】&#10;有形固定資産減価償却率グラフ枠">
          <a:extLst>
            <a:ext uri="{FF2B5EF4-FFF2-40B4-BE49-F238E27FC236}">
              <a16:creationId xmlns:a16="http://schemas.microsoft.com/office/drawing/2014/main" id="{00000000-0008-0000-0E00-00002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3595" y="17306108"/>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292" name="【港湾・漁港】&#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863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294" name="【港湾・漁港】&#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863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296" name="【港湾・漁港】&#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86300" y="1775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168746</xdr:rowOff>
    </xdr:from>
    <xdr:ext cx="405111" cy="259045"/>
    <xdr:sp macro="" textlink="">
      <xdr:nvSpPr>
        <xdr:cNvPr id="305" name="n_1aveValue【港湾・漁港】&#10;有形固定資産減価償却率">
          <a:extLst>
            <a:ext uri="{FF2B5EF4-FFF2-40B4-BE49-F238E27FC236}">
              <a16:creationId xmlns:a16="http://schemas.microsoft.com/office/drawing/2014/main" id="{00000000-0008-0000-0E00-000031010000}"/>
            </a:ext>
          </a:extLst>
        </xdr:cNvPr>
        <xdr:cNvSpPr txBox="1"/>
      </xdr:nvSpPr>
      <xdr:spPr>
        <a:xfrm>
          <a:off x="35820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306" name="n_1mainValue【港湾・漁港】&#10;有形固定資産減価償却率">
          <a:extLst>
            <a:ext uri="{FF2B5EF4-FFF2-40B4-BE49-F238E27FC236}">
              <a16:creationId xmlns:a16="http://schemas.microsoft.com/office/drawing/2014/main" id="{00000000-0008-0000-0E00-000032010000}"/>
            </a:ext>
          </a:extLst>
        </xdr:cNvPr>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港湾・漁港】&#10;一人当たり有形固定資産（償却資産）額グラフ枠">
          <a:extLst>
            <a:ext uri="{FF2B5EF4-FFF2-40B4-BE49-F238E27FC236}">
              <a16:creationId xmlns:a16="http://schemas.microsoft.com/office/drawing/2014/main" id="{00000000-0008-0000-0E00-00004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10475595" y="17062621"/>
          <a:ext cx="1270" cy="148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31" name="【港湾・漁港】&#10;一人当たり有形固定資産（償却資産）額最小値テキスト">
          <a:extLst>
            <a:ext uri="{FF2B5EF4-FFF2-40B4-BE49-F238E27FC236}">
              <a16:creationId xmlns:a16="http://schemas.microsoft.com/office/drawing/2014/main" id="{00000000-0008-0000-0E00-00004B010000}"/>
            </a:ext>
          </a:extLst>
        </xdr:cNvPr>
        <xdr:cNvSpPr txBox="1"/>
      </xdr:nvSpPr>
      <xdr:spPr>
        <a:xfrm>
          <a:off x="10528300" y="185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0388600" y="1854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33" name="【港湾・漁港】&#10;一人当たり有形固定資産（償却資産）額最大値テキスト">
          <a:extLst>
            <a:ext uri="{FF2B5EF4-FFF2-40B4-BE49-F238E27FC236}">
              <a16:creationId xmlns:a16="http://schemas.microsoft.com/office/drawing/2014/main" id="{00000000-0008-0000-0E00-00004D010000}"/>
            </a:ext>
          </a:extLst>
        </xdr:cNvPr>
        <xdr:cNvSpPr txBox="1"/>
      </xdr:nvSpPr>
      <xdr:spPr>
        <a:xfrm>
          <a:off x="10528300" y="16837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706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19158</xdr:rowOff>
    </xdr:from>
    <xdr:ext cx="599010" cy="259045"/>
    <xdr:sp macro="" textlink="">
      <xdr:nvSpPr>
        <xdr:cNvPr id="335" name="【港湾・漁港】&#10;一人当たり有形固定資産（償却資産）額平均値テキスト">
          <a:extLst>
            <a:ext uri="{FF2B5EF4-FFF2-40B4-BE49-F238E27FC236}">
              <a16:creationId xmlns:a16="http://schemas.microsoft.com/office/drawing/2014/main" id="{00000000-0008-0000-0E00-00004F010000}"/>
            </a:ext>
          </a:extLst>
        </xdr:cNvPr>
        <xdr:cNvSpPr txBox="1"/>
      </xdr:nvSpPr>
      <xdr:spPr>
        <a:xfrm>
          <a:off x="10528300" y="180214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10426700" y="1804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9588500" y="1808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68325</xdr:rowOff>
    </xdr:from>
    <xdr:to>
      <xdr:col>50</xdr:col>
      <xdr:colOff>165100</xdr:colOff>
      <xdr:row>108</xdr:row>
      <xdr:rowOff>169925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9588500" y="185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31844</xdr:rowOff>
    </xdr:from>
    <xdr:ext cx="599010" cy="259045"/>
    <xdr:sp macro="" textlink="">
      <xdr:nvSpPr>
        <xdr:cNvPr id="344" name="n_1aveValue【港湾・漁港】&#10;一人当たり有形固定資産（償却資産）額">
          <a:extLst>
            <a:ext uri="{FF2B5EF4-FFF2-40B4-BE49-F238E27FC236}">
              <a16:creationId xmlns:a16="http://schemas.microsoft.com/office/drawing/2014/main" id="{00000000-0008-0000-0E00-000058010000}"/>
            </a:ext>
          </a:extLst>
        </xdr:cNvPr>
        <xdr:cNvSpPr txBox="1"/>
      </xdr:nvSpPr>
      <xdr:spPr>
        <a:xfrm>
          <a:off x="9327095" y="1786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161052</xdr:rowOff>
    </xdr:from>
    <xdr:ext cx="534377" cy="259045"/>
    <xdr:sp macro="" textlink="">
      <xdr:nvSpPr>
        <xdr:cNvPr id="345" name="n_1mainValue【港湾・漁港】&#10;一人当たり有形固定資産（償却資産）額">
          <a:extLst>
            <a:ext uri="{FF2B5EF4-FFF2-40B4-BE49-F238E27FC236}">
              <a16:creationId xmlns:a16="http://schemas.microsoft.com/office/drawing/2014/main" id="{00000000-0008-0000-0E00-000059010000}"/>
            </a:ext>
          </a:extLst>
        </xdr:cNvPr>
        <xdr:cNvSpPr txBox="1"/>
      </xdr:nvSpPr>
      <xdr:spPr>
        <a:xfrm>
          <a:off x="9359411" y="186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空港】&#10;有形固定資産減価償却率グラフ枠">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16317595" y="5770245"/>
          <a:ext cx="1269"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68" name="【空港】&#10;有形固定資産減価償却率最小値テキスト">
          <a:extLst>
            <a:ext uri="{FF2B5EF4-FFF2-40B4-BE49-F238E27FC236}">
              <a16:creationId xmlns:a16="http://schemas.microsoft.com/office/drawing/2014/main" id="{00000000-0008-0000-0E00-000070010000}"/>
            </a:ext>
          </a:extLst>
        </xdr:cNvPr>
        <xdr:cNvSpPr txBox="1"/>
      </xdr:nvSpPr>
      <xdr:spPr>
        <a:xfrm>
          <a:off x="163703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70" name="【空港】&#10;有形固定資産減価償却率最大値テキスト">
          <a:extLst>
            <a:ext uri="{FF2B5EF4-FFF2-40B4-BE49-F238E27FC236}">
              <a16:creationId xmlns:a16="http://schemas.microsoft.com/office/drawing/2014/main" id="{00000000-0008-0000-0E00-000072010000}"/>
            </a:ext>
          </a:extLst>
        </xdr:cNvPr>
        <xdr:cNvSpPr txBox="1"/>
      </xdr:nvSpPr>
      <xdr:spPr>
        <a:xfrm>
          <a:off x="163703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372" name="【空港】&#10;有形固定資産減価償却率平均値テキスト">
          <a:extLst>
            <a:ext uri="{FF2B5EF4-FFF2-40B4-BE49-F238E27FC236}">
              <a16:creationId xmlns:a16="http://schemas.microsoft.com/office/drawing/2014/main" id="{00000000-0008-0000-0E00-000074010000}"/>
            </a:ext>
          </a:extLst>
        </xdr:cNvPr>
        <xdr:cNvSpPr txBox="1"/>
      </xdr:nvSpPr>
      <xdr:spPr>
        <a:xfrm>
          <a:off x="16370300" y="608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62687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5430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74947</xdr:rowOff>
    </xdr:from>
    <xdr:ext cx="405111" cy="259045"/>
    <xdr:sp macro="" textlink="">
      <xdr:nvSpPr>
        <xdr:cNvPr id="381" name="n_1aveValue【空港】&#10;有形固定資産減価償却率">
          <a:extLst>
            <a:ext uri="{FF2B5EF4-FFF2-40B4-BE49-F238E27FC236}">
              <a16:creationId xmlns:a16="http://schemas.microsoft.com/office/drawing/2014/main" id="{00000000-0008-0000-0E00-00007D010000}"/>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382" name="n_1mainValue【空港】&#10;有形固定資産減価償却率">
          <a:extLst>
            <a:ext uri="{FF2B5EF4-FFF2-40B4-BE49-F238E27FC236}">
              <a16:creationId xmlns:a16="http://schemas.microsoft.com/office/drawing/2014/main" id="{00000000-0008-0000-0E00-00007E010000}"/>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空港】&#10;一人当たり有形固定資産（償却資産）額グラフ枠">
          <a:extLst>
            <a:ext uri="{FF2B5EF4-FFF2-40B4-BE49-F238E27FC236}">
              <a16:creationId xmlns:a16="http://schemas.microsoft.com/office/drawing/2014/main" id="{00000000-0008-0000-0E00-00009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22159595" y="6039780"/>
          <a:ext cx="1269" cy="1106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03" name="【空港】&#10;一人当たり有形固定資産（償却資産）額最小値テキスト">
          <a:extLst>
            <a:ext uri="{FF2B5EF4-FFF2-40B4-BE49-F238E27FC236}">
              <a16:creationId xmlns:a16="http://schemas.microsoft.com/office/drawing/2014/main" id="{00000000-0008-0000-0E00-000093010000}"/>
            </a:ext>
          </a:extLst>
        </xdr:cNvPr>
        <xdr:cNvSpPr txBox="1"/>
      </xdr:nvSpPr>
      <xdr:spPr>
        <a:xfrm>
          <a:off x="22212300" y="715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22072600" y="7146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05" name="【空港】&#10;一人当たり有形固定資産（償却資産）額最大値テキスト">
          <a:extLst>
            <a:ext uri="{FF2B5EF4-FFF2-40B4-BE49-F238E27FC236}">
              <a16:creationId xmlns:a16="http://schemas.microsoft.com/office/drawing/2014/main" id="{00000000-0008-0000-0E00-000095010000}"/>
            </a:ext>
          </a:extLst>
        </xdr:cNvPr>
        <xdr:cNvSpPr txBox="1"/>
      </xdr:nvSpPr>
      <xdr:spPr>
        <a:xfrm>
          <a:off x="22212300" y="58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22072600" y="60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115064</xdr:rowOff>
    </xdr:from>
    <xdr:ext cx="534377" cy="259045"/>
    <xdr:sp macro="" textlink="">
      <xdr:nvSpPr>
        <xdr:cNvPr id="407" name="【空港】&#10;一人当たり有形固定資産（償却資産）額平均値テキスト">
          <a:extLst>
            <a:ext uri="{FF2B5EF4-FFF2-40B4-BE49-F238E27FC236}">
              <a16:creationId xmlns:a16="http://schemas.microsoft.com/office/drawing/2014/main" id="{00000000-0008-0000-0E00-000097010000}"/>
            </a:ext>
          </a:extLst>
        </xdr:cNvPr>
        <xdr:cNvSpPr txBox="1"/>
      </xdr:nvSpPr>
      <xdr:spPr>
        <a:xfrm>
          <a:off x="22212300" y="6630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2110700" y="66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1272500" y="66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139883</xdr:rowOff>
    </xdr:from>
    <xdr:to>
      <xdr:col>112</xdr:col>
      <xdr:colOff>38100</xdr:colOff>
      <xdr:row>41</xdr:row>
      <xdr:rowOff>70033</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21272500" y="6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37</xdr:row>
      <xdr:rowOff>124782</xdr:rowOff>
    </xdr:from>
    <xdr:ext cx="469744" cy="259045"/>
    <xdr:sp macro="" textlink="">
      <xdr:nvSpPr>
        <xdr:cNvPr id="416" name="n_1aveValue【空港】&#10;一人当たり有形固定資産（償却資産）額">
          <a:extLst>
            <a:ext uri="{FF2B5EF4-FFF2-40B4-BE49-F238E27FC236}">
              <a16:creationId xmlns:a16="http://schemas.microsoft.com/office/drawing/2014/main" id="{00000000-0008-0000-0E00-0000A0010000}"/>
            </a:ext>
          </a:extLst>
        </xdr:cNvPr>
        <xdr:cNvSpPr txBox="1"/>
      </xdr:nvSpPr>
      <xdr:spPr>
        <a:xfrm>
          <a:off x="21075728" y="6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61160</xdr:rowOff>
    </xdr:from>
    <xdr:ext cx="469744" cy="259045"/>
    <xdr:sp macro="" textlink="">
      <xdr:nvSpPr>
        <xdr:cNvPr id="417" name="n_1mainValue【空港】&#10;一人当たり有形固定資産（償却資産）額">
          <a:extLst>
            <a:ext uri="{FF2B5EF4-FFF2-40B4-BE49-F238E27FC236}">
              <a16:creationId xmlns:a16="http://schemas.microsoft.com/office/drawing/2014/main" id="{00000000-0008-0000-0E00-0000A1010000}"/>
            </a:ext>
          </a:extLst>
        </xdr:cNvPr>
        <xdr:cNvSpPr txBox="1"/>
      </xdr:nvSpPr>
      <xdr:spPr>
        <a:xfrm>
          <a:off x="21075728" y="709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学校施設】&#10;有形固定資産減価償却率グラフ枠">
          <a:extLst>
            <a:ext uri="{FF2B5EF4-FFF2-40B4-BE49-F238E27FC236}">
              <a16:creationId xmlns:a16="http://schemas.microsoft.com/office/drawing/2014/main" id="{00000000-0008-0000-0E00-0000B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6317595" y="9612630"/>
          <a:ext cx="1269"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41" name="【学校施設】&#10;有形固定資産減価償却率最小値テキスト">
          <a:extLst>
            <a:ext uri="{FF2B5EF4-FFF2-40B4-BE49-F238E27FC236}">
              <a16:creationId xmlns:a16="http://schemas.microsoft.com/office/drawing/2014/main" id="{00000000-0008-0000-0E00-0000B9010000}"/>
            </a:ext>
          </a:extLst>
        </xdr:cNvPr>
        <xdr:cNvSpPr txBox="1"/>
      </xdr:nvSpPr>
      <xdr:spPr>
        <a:xfrm>
          <a:off x="163703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230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43" name="【学校施設】&#10;有形固定資産減価償却率最大値テキスト">
          <a:extLst>
            <a:ext uri="{FF2B5EF4-FFF2-40B4-BE49-F238E27FC236}">
              <a16:creationId xmlns:a16="http://schemas.microsoft.com/office/drawing/2014/main" id="{00000000-0008-0000-0E00-0000BB010000}"/>
            </a:ext>
          </a:extLst>
        </xdr:cNvPr>
        <xdr:cNvSpPr txBox="1"/>
      </xdr:nvSpPr>
      <xdr:spPr>
        <a:xfrm>
          <a:off x="163703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445" name="【学校施設】&#10;有形固定資産減価償却率平均値テキスト">
          <a:extLst>
            <a:ext uri="{FF2B5EF4-FFF2-40B4-BE49-F238E27FC236}">
              <a16:creationId xmlns:a16="http://schemas.microsoft.com/office/drawing/2014/main" id="{00000000-0008-0000-0E00-0000BD010000}"/>
            </a:ext>
          </a:extLst>
        </xdr:cNvPr>
        <xdr:cNvSpPr txBox="1"/>
      </xdr:nvSpPr>
      <xdr:spPr>
        <a:xfrm>
          <a:off x="163703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6268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543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154957</xdr:rowOff>
    </xdr:from>
    <xdr:ext cx="405111" cy="259045"/>
    <xdr:sp macro="" textlink="">
      <xdr:nvSpPr>
        <xdr:cNvPr id="455" name="n_1aveValue【学校施設】&#10;有形固定資産減価償却率">
          <a:extLst>
            <a:ext uri="{FF2B5EF4-FFF2-40B4-BE49-F238E27FC236}">
              <a16:creationId xmlns:a16="http://schemas.microsoft.com/office/drawing/2014/main" id="{00000000-0008-0000-0E00-0000C7010000}"/>
            </a:ext>
          </a:extLst>
        </xdr:cNvPr>
        <xdr:cNvSpPr txBox="1"/>
      </xdr:nvSpPr>
      <xdr:spPr>
        <a:xfrm>
          <a:off x="152660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56" name="n_2aveValue【学校施設】&#10;有形固定資産減価償却率">
          <a:extLst>
            <a:ext uri="{FF2B5EF4-FFF2-40B4-BE49-F238E27FC236}">
              <a16:creationId xmlns:a16="http://schemas.microsoft.com/office/drawing/2014/main" id="{00000000-0008-0000-0E00-0000C8010000}"/>
            </a:ext>
          </a:extLst>
        </xdr:cNvPr>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457" name="n_1mainValue【学校施設】&#10;有形固定資産減価償却率">
          <a:extLst>
            <a:ext uri="{FF2B5EF4-FFF2-40B4-BE49-F238E27FC236}">
              <a16:creationId xmlns:a16="http://schemas.microsoft.com/office/drawing/2014/main" id="{00000000-0008-0000-0E00-0000C9010000}"/>
            </a:ext>
          </a:extLst>
        </xdr:cNvPr>
        <xdr:cNvSpPr txBox="1"/>
      </xdr:nvSpPr>
      <xdr:spPr>
        <a:xfrm>
          <a:off x="152660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a:extLst>
            <a:ext uri="{FF2B5EF4-FFF2-40B4-BE49-F238E27FC236}">
              <a16:creationId xmlns:a16="http://schemas.microsoft.com/office/drawing/2014/main" id="{00000000-0008-0000-0E00-0000D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59595" y="942213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481" name="【学校施設】&#10;一人当たり面積最小値テキスト">
          <a:extLst>
            <a:ext uri="{FF2B5EF4-FFF2-40B4-BE49-F238E27FC236}">
              <a16:creationId xmlns:a16="http://schemas.microsoft.com/office/drawing/2014/main" id="{00000000-0008-0000-0E00-0000E1010000}"/>
            </a:ext>
          </a:extLst>
        </xdr:cNvPr>
        <xdr:cNvSpPr txBox="1"/>
      </xdr:nvSpPr>
      <xdr:spPr>
        <a:xfrm>
          <a:off x="222123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483" name="【学校施設】&#10;一人当たり面積最大値テキスト">
          <a:extLst>
            <a:ext uri="{FF2B5EF4-FFF2-40B4-BE49-F238E27FC236}">
              <a16:creationId xmlns:a16="http://schemas.microsoft.com/office/drawing/2014/main" id="{00000000-0008-0000-0E00-0000E3010000}"/>
            </a:ext>
          </a:extLst>
        </xdr:cNvPr>
        <xdr:cNvSpPr txBox="1"/>
      </xdr:nvSpPr>
      <xdr:spPr>
        <a:xfrm>
          <a:off x="2221230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129557</xdr:rowOff>
    </xdr:from>
    <xdr:ext cx="469744" cy="259045"/>
    <xdr:sp macro="" textlink="">
      <xdr:nvSpPr>
        <xdr:cNvPr id="485" name="【学校施設】&#10;一人当たり面積平均値テキスト">
          <a:extLst>
            <a:ext uri="{FF2B5EF4-FFF2-40B4-BE49-F238E27FC236}">
              <a16:creationId xmlns:a16="http://schemas.microsoft.com/office/drawing/2014/main" id="{00000000-0008-0000-0E00-0000E5010000}"/>
            </a:ext>
          </a:extLst>
        </xdr:cNvPr>
        <xdr:cNvSpPr txBox="1"/>
      </xdr:nvSpPr>
      <xdr:spPr>
        <a:xfrm>
          <a:off x="22212300" y="1024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143510</xdr:rowOff>
    </xdr:from>
    <xdr:to>
      <xdr:col>112</xdr:col>
      <xdr:colOff>38100</xdr:colOff>
      <xdr:row>59</xdr:row>
      <xdr:rowOff>73660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118127</xdr:rowOff>
    </xdr:from>
    <xdr:ext cx="469744" cy="259045"/>
    <xdr:sp macro="" textlink="">
      <xdr:nvSpPr>
        <xdr:cNvPr id="495" name="n_1aveValue【学校施設】&#10;一人当たり面積">
          <a:extLst>
            <a:ext uri="{FF2B5EF4-FFF2-40B4-BE49-F238E27FC236}">
              <a16:creationId xmlns:a16="http://schemas.microsoft.com/office/drawing/2014/main" id="{00000000-0008-0000-0E00-0000EF010000}"/>
            </a:ext>
          </a:extLst>
        </xdr:cNvPr>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496" name="n_2aveValue【学校施設】&#10;一人当たり面積">
          <a:extLst>
            <a:ext uri="{FF2B5EF4-FFF2-40B4-BE49-F238E27FC236}">
              <a16:creationId xmlns:a16="http://schemas.microsoft.com/office/drawing/2014/main" id="{00000000-0008-0000-0E00-0000F0010000}"/>
            </a:ext>
          </a:extLst>
        </xdr:cNvPr>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90187</xdr:rowOff>
    </xdr:from>
    <xdr:ext cx="469744" cy="259045"/>
    <xdr:sp macro="" textlink="">
      <xdr:nvSpPr>
        <xdr:cNvPr id="497" name="n_1mainValue【学校施設】&#10;一人当たり面積">
          <a:extLst>
            <a:ext uri="{FF2B5EF4-FFF2-40B4-BE49-F238E27FC236}">
              <a16:creationId xmlns:a16="http://schemas.microsoft.com/office/drawing/2014/main" id="{00000000-0008-0000-0E00-0000F1010000}"/>
            </a:ext>
          </a:extLst>
        </xdr:cNvPr>
        <xdr:cNvSpPr txBox="1"/>
      </xdr:nvSpPr>
      <xdr:spPr>
        <a:xfrm>
          <a:off x="210757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図書館】&#10;有形固定資産減価償却率グラフ枠">
          <a:extLst>
            <a:ext uri="{FF2B5EF4-FFF2-40B4-BE49-F238E27FC236}">
              <a16:creationId xmlns:a16="http://schemas.microsoft.com/office/drawing/2014/main" id="{00000000-0008-0000-0E00-00000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6317595" y="13426439"/>
          <a:ext cx="1269"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21" name="【図書館】&#10;有形固定資産減価償却率最小値テキスト">
          <a:extLst>
            <a:ext uri="{FF2B5EF4-FFF2-40B4-BE49-F238E27FC236}">
              <a16:creationId xmlns:a16="http://schemas.microsoft.com/office/drawing/2014/main" id="{00000000-0008-0000-0E00-000009020000}"/>
            </a:ext>
          </a:extLst>
        </xdr:cNvPr>
        <xdr:cNvSpPr txBox="1"/>
      </xdr:nvSpPr>
      <xdr:spPr>
        <a:xfrm>
          <a:off x="163703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23" name="【図書館】&#10;有形固定資産減価償却率最大値テキスト">
          <a:extLst>
            <a:ext uri="{FF2B5EF4-FFF2-40B4-BE49-F238E27FC236}">
              <a16:creationId xmlns:a16="http://schemas.microsoft.com/office/drawing/2014/main" id="{00000000-0008-0000-0E00-00000B020000}"/>
            </a:ext>
          </a:extLst>
        </xdr:cNvPr>
        <xdr:cNvSpPr txBox="1"/>
      </xdr:nvSpPr>
      <xdr:spPr>
        <a:xfrm>
          <a:off x="163703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25" name="【図書館】&#10;有形固定資産減価償却率平均値テキスト">
          <a:extLst>
            <a:ext uri="{FF2B5EF4-FFF2-40B4-BE49-F238E27FC236}">
              <a16:creationId xmlns:a16="http://schemas.microsoft.com/office/drawing/2014/main" id="{00000000-0008-0000-0E00-00000D020000}"/>
            </a:ext>
          </a:extLst>
        </xdr:cNvPr>
        <xdr:cNvSpPr txBox="1"/>
      </xdr:nvSpPr>
      <xdr:spPr>
        <a:xfrm>
          <a:off x="163703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5430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5415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74930</xdr:rowOff>
    </xdr:from>
    <xdr:to>
      <xdr:col>81</xdr:col>
      <xdr:colOff>101600</xdr:colOff>
      <xdr:row>79</xdr:row>
      <xdr:rowOff>5080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22877</xdr:rowOff>
    </xdr:from>
    <xdr:ext cx="405111" cy="259045"/>
    <xdr:sp macro="" textlink="">
      <xdr:nvSpPr>
        <xdr:cNvPr id="535" name="n_1aveValue【図書館】&#10;有形固定資産減価償却率">
          <a:extLst>
            <a:ext uri="{FF2B5EF4-FFF2-40B4-BE49-F238E27FC236}">
              <a16:creationId xmlns:a16="http://schemas.microsoft.com/office/drawing/2014/main" id="{00000000-0008-0000-0E00-000017020000}"/>
            </a:ext>
          </a:extLst>
        </xdr:cNvPr>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36" name="n_2aveValue【図書館】&#10;有形固定資産減価償却率">
          <a:extLst>
            <a:ext uri="{FF2B5EF4-FFF2-40B4-BE49-F238E27FC236}">
              <a16:creationId xmlns:a16="http://schemas.microsoft.com/office/drawing/2014/main" id="{00000000-0008-0000-0E00-000018020000}"/>
            </a:ext>
          </a:extLst>
        </xdr:cNvPr>
        <xdr:cNvSpPr txBox="1"/>
      </xdr:nvSpPr>
      <xdr:spPr>
        <a:xfrm>
          <a:off x="14389744" y="1447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21607</xdr:rowOff>
    </xdr:from>
    <xdr:ext cx="405111" cy="259045"/>
    <xdr:sp macro="" textlink="">
      <xdr:nvSpPr>
        <xdr:cNvPr id="537" name="n_1mainValue【図書館】&#10;有形固定資産減価償却率">
          <a:extLst>
            <a:ext uri="{FF2B5EF4-FFF2-40B4-BE49-F238E27FC236}">
              <a16:creationId xmlns:a16="http://schemas.microsoft.com/office/drawing/2014/main" id="{00000000-0008-0000-0E00-000019020000}"/>
            </a:ext>
          </a:extLst>
        </xdr:cNvPr>
        <xdr:cNvSpPr txBox="1"/>
      </xdr:nvSpPr>
      <xdr:spPr>
        <a:xfrm>
          <a:off x="152660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図書館】&#10;一人当たり面積グラフ枠">
          <a:extLst>
            <a:ext uri="{FF2B5EF4-FFF2-40B4-BE49-F238E27FC236}">
              <a16:creationId xmlns:a16="http://schemas.microsoft.com/office/drawing/2014/main" id="{00000000-0008-0000-0E00-00002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22159595" y="133350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60" name="【図書館】&#10;一人当たり面積最小値テキスト">
          <a:extLst>
            <a:ext uri="{FF2B5EF4-FFF2-40B4-BE49-F238E27FC236}">
              <a16:creationId xmlns:a16="http://schemas.microsoft.com/office/drawing/2014/main" id="{00000000-0008-0000-0E00-000030020000}"/>
            </a:ext>
          </a:extLst>
        </xdr:cNvPr>
        <xdr:cNvSpPr txBox="1"/>
      </xdr:nvSpPr>
      <xdr:spPr>
        <a:xfrm>
          <a:off x="222123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62" name="【図書館】&#10;一人当たり面積最大値テキスト">
          <a:extLst>
            <a:ext uri="{FF2B5EF4-FFF2-40B4-BE49-F238E27FC236}">
              <a16:creationId xmlns:a16="http://schemas.microsoft.com/office/drawing/2014/main" id="{00000000-0008-0000-0E00-000032020000}"/>
            </a:ext>
          </a:extLst>
        </xdr:cNvPr>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564" name="【図書館】&#10;一人当たり面積平均値テキスト">
          <a:extLst>
            <a:ext uri="{FF2B5EF4-FFF2-40B4-BE49-F238E27FC236}">
              <a16:creationId xmlns:a16="http://schemas.microsoft.com/office/drawing/2014/main" id="{00000000-0008-0000-0E00-000034020000}"/>
            </a:ext>
          </a:extLst>
        </xdr:cNvPr>
        <xdr:cNvSpPr txBox="1"/>
      </xdr:nvSpPr>
      <xdr:spPr>
        <a:xfrm>
          <a:off x="222123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29227</xdr:rowOff>
    </xdr:from>
    <xdr:ext cx="469744" cy="259045"/>
    <xdr:sp macro="" textlink="">
      <xdr:nvSpPr>
        <xdr:cNvPr id="574" name="n_1aveValue【図書館】&#10;一人当たり面積">
          <a:extLst>
            <a:ext uri="{FF2B5EF4-FFF2-40B4-BE49-F238E27FC236}">
              <a16:creationId xmlns:a16="http://schemas.microsoft.com/office/drawing/2014/main" id="{00000000-0008-0000-0E00-00003E020000}"/>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75" name="n_2aveValue【図書館】&#10;一人当たり面積">
          <a:extLst>
            <a:ext uri="{FF2B5EF4-FFF2-40B4-BE49-F238E27FC236}">
              <a16:creationId xmlns:a16="http://schemas.microsoft.com/office/drawing/2014/main" id="{00000000-0008-0000-0E00-00003F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576" name="n_1mainValue【図書館】&#10;一人当たり面積">
          <a:extLst>
            <a:ext uri="{FF2B5EF4-FFF2-40B4-BE49-F238E27FC236}">
              <a16:creationId xmlns:a16="http://schemas.microsoft.com/office/drawing/2014/main" id="{00000000-0008-0000-0E00-000040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博物館】&#10;有形固定資産減価償却率グラフ枠">
          <a:extLst>
            <a:ext uri="{FF2B5EF4-FFF2-40B4-BE49-F238E27FC236}">
              <a16:creationId xmlns:a16="http://schemas.microsoft.com/office/drawing/2014/main" id="{00000000-0008-0000-0E00-00005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6317595" y="17194530"/>
          <a:ext cx="1269" cy="120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599" name="【博物館】&#10;有形固定資産減価償却率最小値テキスト">
          <a:extLst>
            <a:ext uri="{FF2B5EF4-FFF2-40B4-BE49-F238E27FC236}">
              <a16:creationId xmlns:a16="http://schemas.microsoft.com/office/drawing/2014/main" id="{00000000-0008-0000-0E00-000057020000}"/>
            </a:ext>
          </a:extLst>
        </xdr:cNvPr>
        <xdr:cNvSpPr txBox="1"/>
      </xdr:nvSpPr>
      <xdr:spPr>
        <a:xfrm>
          <a:off x="16370300"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230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01" name="【博物館】&#10;有形固定資産減価償却率最大値テキスト">
          <a:extLst>
            <a:ext uri="{FF2B5EF4-FFF2-40B4-BE49-F238E27FC236}">
              <a16:creationId xmlns:a16="http://schemas.microsoft.com/office/drawing/2014/main" id="{00000000-0008-0000-0E00-000059020000}"/>
            </a:ext>
          </a:extLst>
        </xdr:cNvPr>
        <xdr:cNvSpPr txBox="1"/>
      </xdr:nvSpPr>
      <xdr:spPr>
        <a:xfrm>
          <a:off x="163703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230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03" name="【博物館】&#10;有形固定資産減価償却率平均値テキスト">
          <a:extLst>
            <a:ext uri="{FF2B5EF4-FFF2-40B4-BE49-F238E27FC236}">
              <a16:creationId xmlns:a16="http://schemas.microsoft.com/office/drawing/2014/main" id="{00000000-0008-0000-0E00-00005B020000}"/>
            </a:ext>
          </a:extLst>
        </xdr:cNvPr>
        <xdr:cNvSpPr txBox="1"/>
      </xdr:nvSpPr>
      <xdr:spPr>
        <a:xfrm>
          <a:off x="16370300" y="1781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62687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83838</xdr:rowOff>
    </xdr:from>
    <xdr:ext cx="405111" cy="259045"/>
    <xdr:sp macro="" textlink="">
      <xdr:nvSpPr>
        <xdr:cNvPr id="613" name="n_1aveValue【博物館】&#10;有形固定資産減価償却率">
          <a:extLst>
            <a:ext uri="{FF2B5EF4-FFF2-40B4-BE49-F238E27FC236}">
              <a16:creationId xmlns:a16="http://schemas.microsoft.com/office/drawing/2014/main" id="{00000000-0008-0000-0E00-000065020000}"/>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14" name="n_2aveValue【博物館】&#10;有形固定資産減価償却率">
          <a:extLst>
            <a:ext uri="{FF2B5EF4-FFF2-40B4-BE49-F238E27FC236}">
              <a16:creationId xmlns:a16="http://schemas.microsoft.com/office/drawing/2014/main" id="{00000000-0008-0000-0E00-000066020000}"/>
            </a:ext>
          </a:extLst>
        </xdr:cNvPr>
        <xdr:cNvSpPr txBox="1"/>
      </xdr:nvSpPr>
      <xdr:spPr>
        <a:xfrm>
          <a:off x="14389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615" name="n_1mainValue【博物館】&#10;有形固定資産減価償却率">
          <a:extLst>
            <a:ext uri="{FF2B5EF4-FFF2-40B4-BE49-F238E27FC236}">
              <a16:creationId xmlns:a16="http://schemas.microsoft.com/office/drawing/2014/main" id="{00000000-0008-0000-0E00-000067020000}"/>
            </a:ext>
          </a:extLst>
        </xdr:cNvPr>
        <xdr:cNvSpPr txBox="1"/>
      </xdr:nvSpPr>
      <xdr:spPr>
        <a:xfrm>
          <a:off x="15266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博物館】&#10;一人当たり面積グラフ枠">
          <a:extLst>
            <a:ext uri="{FF2B5EF4-FFF2-40B4-BE49-F238E27FC236}">
              <a16:creationId xmlns:a16="http://schemas.microsoft.com/office/drawing/2014/main" id="{00000000-0008-0000-0E00-00007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102</xdr:row>
      <xdr:rowOff>53339</xdr:rowOff>
    </xdr:from>
    <xdr:to>
      <xdr:col>116</xdr:col>
      <xdr:colOff>62864</xdr:colOff>
      <xdr:row>106</xdr:row>
      <xdr:rowOff>144780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22159595" y="17541239"/>
          <a:ext cx="1269" cy="77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148607</xdr:rowOff>
    </xdr:from>
    <xdr:ext cx="469744" cy="259045"/>
    <xdr:sp macro="" textlink="">
      <xdr:nvSpPr>
        <xdr:cNvPr id="637" name="【博物館】&#10;一人当たり面積最小値テキスト">
          <a:extLst>
            <a:ext uri="{FF2B5EF4-FFF2-40B4-BE49-F238E27FC236}">
              <a16:creationId xmlns:a16="http://schemas.microsoft.com/office/drawing/2014/main" id="{00000000-0008-0000-0E00-00007D020000}"/>
            </a:ext>
          </a:extLst>
        </xdr:cNvPr>
        <xdr:cNvSpPr txBox="1"/>
      </xdr:nvSpPr>
      <xdr:spPr>
        <a:xfrm>
          <a:off x="222123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22072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101</xdr:row>
      <xdr:rowOff>16</xdr:rowOff>
    </xdr:from>
    <xdr:ext cx="469744" cy="259045"/>
    <xdr:sp macro="" textlink="">
      <xdr:nvSpPr>
        <xdr:cNvPr id="639" name="【博物館】&#10;一人当たり面積最大値テキスト">
          <a:extLst>
            <a:ext uri="{FF2B5EF4-FFF2-40B4-BE49-F238E27FC236}">
              <a16:creationId xmlns:a16="http://schemas.microsoft.com/office/drawing/2014/main" id="{00000000-0008-0000-0E00-00007F020000}"/>
            </a:ext>
          </a:extLst>
        </xdr:cNvPr>
        <xdr:cNvSpPr txBox="1"/>
      </xdr:nvSpPr>
      <xdr:spPr>
        <a:xfrm>
          <a:off x="22212300"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53339</xdr:rowOff>
    </xdr:from>
    <xdr:to>
      <xdr:col>116</xdr:col>
      <xdr:colOff>152400</xdr:colOff>
      <xdr:row>102</xdr:row>
      <xdr:rowOff>53339</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22072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15257</xdr:rowOff>
    </xdr:from>
    <xdr:ext cx="469744" cy="259045"/>
    <xdr:sp macro="" textlink="">
      <xdr:nvSpPr>
        <xdr:cNvPr id="641" name="【博物館】&#10;一人当たり面積平均値テキスト">
          <a:extLst>
            <a:ext uri="{FF2B5EF4-FFF2-40B4-BE49-F238E27FC236}">
              <a16:creationId xmlns:a16="http://schemas.microsoft.com/office/drawing/2014/main" id="{00000000-0008-0000-0E00-000081020000}"/>
            </a:ext>
          </a:extLst>
        </xdr:cNvPr>
        <xdr:cNvSpPr txBox="1"/>
      </xdr:nvSpPr>
      <xdr:spPr>
        <a:xfrm>
          <a:off x="222123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151130</xdr:rowOff>
    </xdr:from>
    <xdr:to>
      <xdr:col>112</xdr:col>
      <xdr:colOff>38100</xdr:colOff>
      <xdr:row>104</xdr:row>
      <xdr:rowOff>81280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2127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2038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127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72407</xdr:rowOff>
    </xdr:from>
    <xdr:ext cx="469744" cy="259045"/>
    <xdr:sp macro="" textlink="">
      <xdr:nvSpPr>
        <xdr:cNvPr id="651" name="n_1aveValue【博物館】&#10;一人当たり面積">
          <a:extLst>
            <a:ext uri="{FF2B5EF4-FFF2-40B4-BE49-F238E27FC236}">
              <a16:creationId xmlns:a16="http://schemas.microsoft.com/office/drawing/2014/main" id="{00000000-0008-0000-0E00-00008B020000}"/>
            </a:ext>
          </a:extLst>
        </xdr:cNvPr>
        <xdr:cNvSpPr txBox="1"/>
      </xdr:nvSpPr>
      <xdr:spPr>
        <a:xfrm>
          <a:off x="210757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652" name="n_2aveValue【博物館】&#10;一人当たり面積">
          <a:extLst>
            <a:ext uri="{FF2B5EF4-FFF2-40B4-BE49-F238E27FC236}">
              <a16:creationId xmlns:a16="http://schemas.microsoft.com/office/drawing/2014/main" id="{00000000-0008-0000-0E00-00008C020000}"/>
            </a:ext>
          </a:extLst>
        </xdr:cNvPr>
        <xdr:cNvSpPr txBox="1"/>
      </xdr:nvSpPr>
      <xdr:spPr>
        <a:xfrm>
          <a:off x="20199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653" name="n_1mainValue【博物館】&#10;一人当たり面積">
          <a:extLst>
            <a:ext uri="{FF2B5EF4-FFF2-40B4-BE49-F238E27FC236}">
              <a16:creationId xmlns:a16="http://schemas.microsoft.com/office/drawing/2014/main" id="{00000000-0008-0000-0E00-00008D020000}"/>
            </a:ext>
          </a:extLst>
        </xdr:cNvPr>
        <xdr:cNvSpPr txBox="1"/>
      </xdr:nvSpPr>
      <xdr:spPr>
        <a:xfrm>
          <a:off x="21075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・公営住宅や図書館の有形固定資産減価償却率については、都道府県平均、グループ内平均を上回っている状況である。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今後、長期保全計画に基づき、計画的な更新を行い、施設の適切な管理に努める。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F00-00001E000000}"/>
            </a:ext>
          </a:extLst>
        </xdr:cNvPr>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3595" y="5891784"/>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863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86300" y="566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89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86300" y="6806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15257</xdr:rowOff>
    </xdr:from>
    <xdr:ext cx="405111" cy="259045"/>
    <xdr:sp macro="" textlink="">
      <xdr:nvSpPr>
        <xdr:cNvPr id="62" name="n_1aveValue【体育館・プール】&#10;有形固定資産減価償却率">
          <a:extLst>
            <a:ext uri="{FF2B5EF4-FFF2-40B4-BE49-F238E27FC236}">
              <a16:creationId xmlns:a16="http://schemas.microsoft.com/office/drawing/2014/main" id="{00000000-0008-0000-0F00-00003E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98552</xdr:rowOff>
    </xdr:from>
    <xdr:to>
      <xdr:col>15</xdr:col>
      <xdr:colOff>101600</xdr:colOff>
      <xdr:row>35</xdr:row>
      <xdr:rowOff>28702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592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45229</xdr:rowOff>
    </xdr:from>
    <xdr:ext cx="405111" cy="259045"/>
    <xdr:sp macro="" textlink="">
      <xdr:nvSpPr>
        <xdr:cNvPr id="64" name="n_2aveValue【体育館・プール】&#10;有形固定資産減価償却率">
          <a:extLst>
            <a:ext uri="{FF2B5EF4-FFF2-40B4-BE49-F238E27FC236}">
              <a16:creationId xmlns:a16="http://schemas.microsoft.com/office/drawing/2014/main" id="{00000000-0008-0000-0F00-000040000000}"/>
            </a:ext>
          </a:extLst>
        </xdr:cNvPr>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95521</xdr:rowOff>
    </xdr:from>
    <xdr:ext cx="405111" cy="259045"/>
    <xdr:sp macro="" textlink="">
      <xdr:nvSpPr>
        <xdr:cNvPr id="71" name="n_1mainValue【体育館・プール】&#10;有形固定資産減価償却率">
          <a:extLst>
            <a:ext uri="{FF2B5EF4-FFF2-40B4-BE49-F238E27FC236}">
              <a16:creationId xmlns:a16="http://schemas.microsoft.com/office/drawing/2014/main" id="{00000000-0008-0000-0F00-000047000000}"/>
            </a:ext>
          </a:extLst>
        </xdr:cNvPr>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3" name="正方形/長方形 72">
          <a:extLst>
            <a:ext uri="{FF2B5EF4-FFF2-40B4-BE49-F238E27FC236}">
              <a16:creationId xmlns:a16="http://schemas.microsoft.com/office/drawing/2014/main" id="{00000000-0008-0000-0F00-000049000000}"/>
            </a:ext>
          </a:extLst>
        </xdr:cNvPr>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4" name="正方形/長方形 73">
          <a:extLst>
            <a:ext uri="{FF2B5EF4-FFF2-40B4-BE49-F238E27FC236}">
              <a16:creationId xmlns:a16="http://schemas.microsoft.com/office/drawing/2014/main" id="{00000000-0008-0000-0F00-00004A000000}"/>
            </a:ext>
          </a:extLst>
        </xdr:cNvPr>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8" name="テキスト ボックス 77">
          <a:extLst>
            <a:ext uri="{FF2B5EF4-FFF2-40B4-BE49-F238E27FC236}">
              <a16:creationId xmlns:a16="http://schemas.microsoft.com/office/drawing/2014/main" id="{00000000-0008-0000-0F00-00004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0" name="テキスト ボックス 79">
          <a:extLst>
            <a:ext uri="{FF2B5EF4-FFF2-40B4-BE49-F238E27FC236}">
              <a16:creationId xmlns:a16="http://schemas.microsoft.com/office/drawing/2014/main" id="{00000000-0008-0000-0F00-000050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体育館・プール】&#10;一人当たり面積グラフ枠">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149678</xdr:rowOff>
    </xdr:from>
    <xdr:to>
      <xdr:col>54</xdr:col>
      <xdr:colOff>189865</xdr:colOff>
      <xdr:row>42</xdr:row>
      <xdr:rowOff>157843</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10475595" y="6150428"/>
          <a:ext cx="127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161670</xdr:rowOff>
    </xdr:from>
    <xdr:ext cx="469744" cy="259045"/>
    <xdr:sp macro="" textlink="">
      <xdr:nvSpPr>
        <xdr:cNvPr id="97" name="【体育館・プール】&#10;一人当たり面積最小値テキスト">
          <a:extLst>
            <a:ext uri="{FF2B5EF4-FFF2-40B4-BE49-F238E27FC236}">
              <a16:creationId xmlns:a16="http://schemas.microsoft.com/office/drawing/2014/main" id="{00000000-0008-0000-0F00-000061000000}"/>
            </a:ext>
          </a:extLst>
        </xdr:cNvPr>
        <xdr:cNvSpPr txBox="1"/>
      </xdr:nvSpPr>
      <xdr:spPr>
        <a:xfrm>
          <a:off x="105283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96355</xdr:rowOff>
    </xdr:from>
    <xdr:ext cx="469744" cy="259045"/>
    <xdr:sp macro="" textlink="">
      <xdr:nvSpPr>
        <xdr:cNvPr id="99" name="【体育館・プール】&#10;一人当たり面積最大値テキスト">
          <a:extLst>
            <a:ext uri="{FF2B5EF4-FFF2-40B4-BE49-F238E27FC236}">
              <a16:creationId xmlns:a16="http://schemas.microsoft.com/office/drawing/2014/main" id="{00000000-0008-0000-0F00-000063000000}"/>
            </a:ext>
          </a:extLst>
        </xdr:cNvPr>
        <xdr:cNvSpPr txBox="1"/>
      </xdr:nvSpPr>
      <xdr:spPr>
        <a:xfrm>
          <a:off x="10528300" y="592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149678</xdr:rowOff>
    </xdr:from>
    <xdr:to>
      <xdr:col>55</xdr:col>
      <xdr:colOff>88900</xdr:colOff>
      <xdr:row>35</xdr:row>
      <xdr:rowOff>149678</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615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142620</xdr:rowOff>
    </xdr:from>
    <xdr:ext cx="469744" cy="259045"/>
    <xdr:sp macro="" textlink="">
      <xdr:nvSpPr>
        <xdr:cNvPr id="101" name="【体育館・プール】&#10;一人当たり面積平均値テキスト">
          <a:extLst>
            <a:ext uri="{FF2B5EF4-FFF2-40B4-BE49-F238E27FC236}">
              <a16:creationId xmlns:a16="http://schemas.microsoft.com/office/drawing/2014/main" id="{00000000-0008-0000-0F00-000065000000}"/>
            </a:ext>
          </a:extLst>
        </xdr:cNvPr>
        <xdr:cNvSpPr txBox="1"/>
      </xdr:nvSpPr>
      <xdr:spPr>
        <a:xfrm>
          <a:off x="105283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02" name="フローチャート: 判断 101">
          <a:extLst>
            <a:ext uri="{FF2B5EF4-FFF2-40B4-BE49-F238E27FC236}">
              <a16:creationId xmlns:a16="http://schemas.microsoft.com/office/drawing/2014/main" id="{00000000-0008-0000-0F00-000066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85470</xdr:rowOff>
    </xdr:from>
    <xdr:ext cx="469744" cy="259045"/>
    <xdr:sp macro="" textlink="">
      <xdr:nvSpPr>
        <xdr:cNvPr id="104" name="n_1aveValue【体育館・プール】&#10;一人当たり面積">
          <a:extLst>
            <a:ext uri="{FF2B5EF4-FFF2-40B4-BE49-F238E27FC236}">
              <a16:creationId xmlns:a16="http://schemas.microsoft.com/office/drawing/2014/main" id="{00000000-0008-0000-0F00-000068000000}"/>
            </a:ext>
          </a:extLst>
        </xdr:cNvPr>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123372</xdr:rowOff>
    </xdr:from>
    <xdr:to>
      <xdr:col>46</xdr:col>
      <xdr:colOff>38100</xdr:colOff>
      <xdr:row>41</xdr:row>
      <xdr:rowOff>53522</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8699500" y="698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70049</xdr:rowOff>
    </xdr:from>
    <xdr:ext cx="469744" cy="259045"/>
    <xdr:sp macro="" textlink="">
      <xdr:nvSpPr>
        <xdr:cNvPr id="106" name="n_2aveValue【体育館・プール】&#10;一人当たり面積">
          <a:extLst>
            <a:ext uri="{FF2B5EF4-FFF2-40B4-BE49-F238E27FC236}">
              <a16:creationId xmlns:a16="http://schemas.microsoft.com/office/drawing/2014/main" id="{00000000-0008-0000-0F00-00006A000000}"/>
            </a:ext>
          </a:extLst>
        </xdr:cNvPr>
        <xdr:cNvSpPr txBox="1"/>
      </xdr:nvSpPr>
      <xdr:spPr>
        <a:xfrm>
          <a:off x="8515427"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115207</xdr:rowOff>
    </xdr:from>
    <xdr:to>
      <xdr:col>50</xdr:col>
      <xdr:colOff>165100</xdr:colOff>
      <xdr:row>34</xdr:row>
      <xdr:rowOff>45357</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958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61884</xdr:rowOff>
    </xdr:from>
    <xdr:ext cx="469744" cy="259045"/>
    <xdr:sp macro="" textlink="">
      <xdr:nvSpPr>
        <xdr:cNvPr id="113" name="n_1mainValue【体育館・プール】&#10;一人当たり面積">
          <a:extLst>
            <a:ext uri="{FF2B5EF4-FFF2-40B4-BE49-F238E27FC236}">
              <a16:creationId xmlns:a16="http://schemas.microsoft.com/office/drawing/2014/main" id="{00000000-0008-0000-0F00-000071000000}"/>
            </a:ext>
          </a:extLst>
        </xdr:cNvPr>
        <xdr:cNvSpPr txBox="1"/>
      </xdr:nvSpPr>
      <xdr:spPr>
        <a:xfrm>
          <a:off x="9391727" y="55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陸上競技場・野球場・球技場】&#10;有形固定資産減価償却率グラフ枠">
          <a:extLst>
            <a:ext uri="{FF2B5EF4-FFF2-40B4-BE49-F238E27FC236}">
              <a16:creationId xmlns:a16="http://schemas.microsoft.com/office/drawing/2014/main" id="{00000000-0008-0000-0F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4633595" y="9726930"/>
          <a:ext cx="127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37" name="【陸上競技場・野球場・球技場】&#10;有形固定資産減価償却率最小値テキスト">
          <a:extLst>
            <a:ext uri="{FF2B5EF4-FFF2-40B4-BE49-F238E27FC236}">
              <a16:creationId xmlns:a16="http://schemas.microsoft.com/office/drawing/2014/main" id="{00000000-0008-0000-0F00-000089000000}"/>
            </a:ext>
          </a:extLst>
        </xdr:cNvPr>
        <xdr:cNvSpPr txBox="1"/>
      </xdr:nvSpPr>
      <xdr:spPr>
        <a:xfrm>
          <a:off x="46863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39" name="【陸上競技場・野球場・球技場】&#10;有形固定資産減価償却率最大値テキスト">
          <a:extLst>
            <a:ext uri="{FF2B5EF4-FFF2-40B4-BE49-F238E27FC236}">
              <a16:creationId xmlns:a16="http://schemas.microsoft.com/office/drawing/2014/main" id="{00000000-0008-0000-0F00-00008B000000}"/>
            </a:ext>
          </a:extLst>
        </xdr:cNvPr>
        <xdr:cNvSpPr txBox="1"/>
      </xdr:nvSpPr>
      <xdr:spPr>
        <a:xfrm>
          <a:off x="46863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1" name="【陸上競技場・野球場・球技場】&#10;有形固定資産減価償却率平均値テキスト">
          <a:extLst>
            <a:ext uri="{FF2B5EF4-FFF2-40B4-BE49-F238E27FC236}">
              <a16:creationId xmlns:a16="http://schemas.microsoft.com/office/drawing/2014/main" id="{00000000-0008-0000-0F00-00008D000000}"/>
            </a:ext>
          </a:extLst>
        </xdr:cNvPr>
        <xdr:cNvSpPr txBox="1"/>
      </xdr:nvSpPr>
      <xdr:spPr>
        <a:xfrm>
          <a:off x="4686300" y="10588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4584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3746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152417</xdr:rowOff>
    </xdr:from>
    <xdr:ext cx="405111" cy="259045"/>
    <xdr:sp macro="" textlink="">
      <xdr:nvSpPr>
        <xdr:cNvPr id="144" name="n_1aveValue【陸上競技場・野球場・球技場】&#10;有形固定資産減価償却率">
          <a:extLst>
            <a:ext uri="{FF2B5EF4-FFF2-40B4-BE49-F238E27FC236}">
              <a16:creationId xmlns:a16="http://schemas.microsoft.com/office/drawing/2014/main" id="{00000000-0008-0000-0F00-000090000000}"/>
            </a:ext>
          </a:extLst>
        </xdr:cNvPr>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114935</xdr:rowOff>
    </xdr:from>
    <xdr:to>
      <xdr:col>15</xdr:col>
      <xdr:colOff>101600</xdr:colOff>
      <xdr:row>63</xdr:row>
      <xdr:rowOff>45085</xdr:rowOff>
    </xdr:to>
    <xdr:sp macro="" textlink="">
      <xdr:nvSpPr>
        <xdr:cNvPr id="145" name="フローチャート: 判断 144">
          <a:extLst>
            <a:ext uri="{FF2B5EF4-FFF2-40B4-BE49-F238E27FC236}">
              <a16:creationId xmlns:a16="http://schemas.microsoft.com/office/drawing/2014/main" id="{00000000-0008-0000-0F00-000091000000}"/>
            </a:ext>
          </a:extLst>
        </xdr:cNvPr>
        <xdr:cNvSpPr/>
      </xdr:nvSpPr>
      <xdr:spPr>
        <a:xfrm>
          <a:off x="2857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61612</xdr:rowOff>
    </xdr:from>
    <xdr:ext cx="405111" cy="259045"/>
    <xdr:sp macro="" textlink="">
      <xdr:nvSpPr>
        <xdr:cNvPr id="146" name="n_2aveValue【陸上競技場・野球場・球技場】&#10;有形固定資産減価償却率">
          <a:extLst>
            <a:ext uri="{FF2B5EF4-FFF2-40B4-BE49-F238E27FC236}">
              <a16:creationId xmlns:a16="http://schemas.microsoft.com/office/drawing/2014/main" id="{00000000-0008-0000-0F00-000092000000}"/>
            </a:ext>
          </a:extLst>
        </xdr:cNvPr>
        <xdr:cNvSpPr txBox="1"/>
      </xdr:nvSpPr>
      <xdr:spPr>
        <a:xfrm>
          <a:off x="2705744"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74947</xdr:rowOff>
    </xdr:from>
    <xdr:ext cx="405111" cy="259045"/>
    <xdr:sp macro="" textlink="">
      <xdr:nvSpPr>
        <xdr:cNvPr id="153" name="n_1mainValue【陸上競技場・野球場・球技場】&#10;有形固定資産減価償却率">
          <a:extLst>
            <a:ext uri="{FF2B5EF4-FFF2-40B4-BE49-F238E27FC236}">
              <a16:creationId xmlns:a16="http://schemas.microsoft.com/office/drawing/2014/main" id="{00000000-0008-0000-0F00-000099000000}"/>
            </a:ext>
          </a:extLst>
        </xdr:cNvPr>
        <xdr:cNvSpPr txBox="1"/>
      </xdr:nvSpPr>
      <xdr:spPr>
        <a:xfrm>
          <a:off x="35820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陸上競技場・野球場・球技場】&#10;一人当たり面積グラフ枠">
          <a:extLst>
            <a:ext uri="{FF2B5EF4-FFF2-40B4-BE49-F238E27FC236}">
              <a16:creationId xmlns:a16="http://schemas.microsoft.com/office/drawing/2014/main" id="{00000000-0008-0000-0F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10475595" y="9562012"/>
          <a:ext cx="127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78" name="【陸上競技場・野球場・球技場】&#10;一人当たり面積最小値テキスト">
          <a:extLst>
            <a:ext uri="{FF2B5EF4-FFF2-40B4-BE49-F238E27FC236}">
              <a16:creationId xmlns:a16="http://schemas.microsoft.com/office/drawing/2014/main" id="{00000000-0008-0000-0F00-0000B2000000}"/>
            </a:ext>
          </a:extLst>
        </xdr:cNvPr>
        <xdr:cNvSpPr txBox="1"/>
      </xdr:nvSpPr>
      <xdr:spPr>
        <a:xfrm>
          <a:off x="105283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10388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0" name="【陸上競技場・野球場・球技場】&#10;一人当たり面積最大値テキスト">
          <a:extLst>
            <a:ext uri="{FF2B5EF4-FFF2-40B4-BE49-F238E27FC236}">
              <a16:creationId xmlns:a16="http://schemas.microsoft.com/office/drawing/2014/main" id="{00000000-0008-0000-0F00-0000B4000000}"/>
            </a:ext>
          </a:extLst>
        </xdr:cNvPr>
        <xdr:cNvSpPr txBox="1"/>
      </xdr:nvSpPr>
      <xdr:spPr>
        <a:xfrm>
          <a:off x="10528300" y="933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10388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19067</xdr:rowOff>
    </xdr:from>
    <xdr:ext cx="469744" cy="259045"/>
    <xdr:sp macro="" textlink="">
      <xdr:nvSpPr>
        <xdr:cNvPr id="182" name="【陸上競技場・野球場・球技場】&#10;一人当たり面積平均値テキスト">
          <a:extLst>
            <a:ext uri="{FF2B5EF4-FFF2-40B4-BE49-F238E27FC236}">
              <a16:creationId xmlns:a16="http://schemas.microsoft.com/office/drawing/2014/main" id="{00000000-0008-0000-0F00-0000B6000000}"/>
            </a:ext>
          </a:extLst>
        </xdr:cNvPr>
        <xdr:cNvSpPr txBox="1"/>
      </xdr:nvSpPr>
      <xdr:spPr>
        <a:xfrm>
          <a:off x="105283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588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145704</xdr:rowOff>
    </xdr:from>
    <xdr:ext cx="469744" cy="259045"/>
    <xdr:sp macro="" textlink="">
      <xdr:nvSpPr>
        <xdr:cNvPr id="185" name="n_1aveValue【陸上競技場・野球場・球技場】&#10;一人当たり面積">
          <a:extLst>
            <a:ext uri="{FF2B5EF4-FFF2-40B4-BE49-F238E27FC236}">
              <a16:creationId xmlns:a16="http://schemas.microsoft.com/office/drawing/2014/main" id="{00000000-0008-0000-0F00-0000B9000000}"/>
            </a:ext>
          </a:extLst>
        </xdr:cNvPr>
        <xdr:cNvSpPr txBox="1"/>
      </xdr:nvSpPr>
      <xdr:spPr>
        <a:xfrm>
          <a:off x="93917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110853</xdr:rowOff>
    </xdr:from>
    <xdr:to>
      <xdr:col>46</xdr:col>
      <xdr:colOff>38100</xdr:colOff>
      <xdr:row>64</xdr:row>
      <xdr:rowOff>41003</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8699500" y="1091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57530</xdr:rowOff>
    </xdr:from>
    <xdr:ext cx="469744" cy="259045"/>
    <xdr:sp macro="" textlink="">
      <xdr:nvSpPr>
        <xdr:cNvPr id="187" name="n_2aveValue【陸上競技場・野球場・球技場】&#10;一人当たり面積">
          <a:extLst>
            <a:ext uri="{FF2B5EF4-FFF2-40B4-BE49-F238E27FC236}">
              <a16:creationId xmlns:a16="http://schemas.microsoft.com/office/drawing/2014/main" id="{00000000-0008-0000-0F00-0000BB000000}"/>
            </a:ext>
          </a:extLst>
        </xdr:cNvPr>
        <xdr:cNvSpPr txBox="1"/>
      </xdr:nvSpPr>
      <xdr:spPr>
        <a:xfrm>
          <a:off x="8515427" y="106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21046</xdr:rowOff>
    </xdr:from>
    <xdr:to>
      <xdr:col>50</xdr:col>
      <xdr:colOff>165100</xdr:colOff>
      <xdr:row>64</xdr:row>
      <xdr:rowOff>122646</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9588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113773</xdr:rowOff>
    </xdr:from>
    <xdr:ext cx="469744" cy="259045"/>
    <xdr:sp macro="" textlink="">
      <xdr:nvSpPr>
        <xdr:cNvPr id="194" name="n_1mainValue【陸上競技場・野球場・球技場】&#10;一人当たり面積">
          <a:extLst>
            <a:ext uri="{FF2B5EF4-FFF2-40B4-BE49-F238E27FC236}">
              <a16:creationId xmlns:a16="http://schemas.microsoft.com/office/drawing/2014/main" id="{00000000-0008-0000-0F00-0000C2000000}"/>
            </a:ext>
          </a:extLst>
        </xdr:cNvPr>
        <xdr:cNvSpPr txBox="1"/>
      </xdr:nvSpPr>
      <xdr:spPr>
        <a:xfrm>
          <a:off x="9391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県民会館】&#10;有形固定資産減価償却率グラフ枠">
          <a:extLst>
            <a:ext uri="{FF2B5EF4-FFF2-40B4-BE49-F238E27FC236}">
              <a16:creationId xmlns:a16="http://schemas.microsoft.com/office/drawing/2014/main" id="{00000000-0008-0000-0F00-0000D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4633595" y="13437870"/>
          <a:ext cx="127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18" name="【県民会館】&#10;有形固定資産減価償却率最小値テキスト">
          <a:extLst>
            <a:ext uri="{FF2B5EF4-FFF2-40B4-BE49-F238E27FC236}">
              <a16:creationId xmlns:a16="http://schemas.microsoft.com/office/drawing/2014/main" id="{00000000-0008-0000-0F00-0000DA000000}"/>
            </a:ext>
          </a:extLst>
        </xdr:cNvPr>
        <xdr:cNvSpPr txBox="1"/>
      </xdr:nvSpPr>
      <xdr:spPr>
        <a:xfrm>
          <a:off x="46863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4546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20" name="【県民会館】&#10;有形固定資産減価償却率最大値テキスト">
          <a:extLst>
            <a:ext uri="{FF2B5EF4-FFF2-40B4-BE49-F238E27FC236}">
              <a16:creationId xmlns:a16="http://schemas.microsoft.com/office/drawing/2014/main" id="{00000000-0008-0000-0F00-0000DC000000}"/>
            </a:ext>
          </a:extLst>
        </xdr:cNvPr>
        <xdr:cNvSpPr txBox="1"/>
      </xdr:nvSpPr>
      <xdr:spPr>
        <a:xfrm>
          <a:off x="4686300"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4546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22" name="【県民会館】&#10;有形固定資産減価償却率平均値テキスト">
          <a:extLst>
            <a:ext uri="{FF2B5EF4-FFF2-40B4-BE49-F238E27FC236}">
              <a16:creationId xmlns:a16="http://schemas.microsoft.com/office/drawing/2014/main" id="{00000000-0008-0000-0F00-0000DE000000}"/>
            </a:ext>
          </a:extLst>
        </xdr:cNvPr>
        <xdr:cNvSpPr txBox="1"/>
      </xdr:nvSpPr>
      <xdr:spPr>
        <a:xfrm>
          <a:off x="46863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129557</xdr:rowOff>
    </xdr:from>
    <xdr:ext cx="405111" cy="259045"/>
    <xdr:sp macro="" textlink="">
      <xdr:nvSpPr>
        <xdr:cNvPr id="225" name="n_1aveValue【県民会館】&#10;有形固定資産減価償却率">
          <a:extLst>
            <a:ext uri="{FF2B5EF4-FFF2-40B4-BE49-F238E27FC236}">
              <a16:creationId xmlns:a16="http://schemas.microsoft.com/office/drawing/2014/main" id="{00000000-0008-0000-0F00-0000E1000000}"/>
            </a:ext>
          </a:extLst>
        </xdr:cNvPr>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114936</xdr:rowOff>
    </xdr:from>
    <xdr:to>
      <xdr:col>15</xdr:col>
      <xdr:colOff>101600</xdr:colOff>
      <xdr:row>83</xdr:row>
      <xdr:rowOff>45086</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2857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61613</xdr:rowOff>
    </xdr:from>
    <xdr:ext cx="405111" cy="259045"/>
    <xdr:sp macro="" textlink="">
      <xdr:nvSpPr>
        <xdr:cNvPr id="227" name="n_2aveValue【県民会館】&#10;有形固定資産減価償却率">
          <a:extLst>
            <a:ext uri="{FF2B5EF4-FFF2-40B4-BE49-F238E27FC236}">
              <a16:creationId xmlns:a16="http://schemas.microsoft.com/office/drawing/2014/main" id="{00000000-0008-0000-0F00-0000E3000000}"/>
            </a:ext>
          </a:extLst>
        </xdr:cNvPr>
        <xdr:cNvSpPr txBox="1"/>
      </xdr:nvSpPr>
      <xdr:spPr>
        <a:xfrm>
          <a:off x="2705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23513</xdr:rowOff>
    </xdr:from>
    <xdr:ext cx="405111" cy="259045"/>
    <xdr:sp macro="" textlink="">
      <xdr:nvSpPr>
        <xdr:cNvPr id="234" name="n_1mainValue【県民会館】&#10;有形固定資産減価償却率">
          <a:extLst>
            <a:ext uri="{FF2B5EF4-FFF2-40B4-BE49-F238E27FC236}">
              <a16:creationId xmlns:a16="http://schemas.microsoft.com/office/drawing/2014/main" id="{00000000-0008-0000-0F00-0000EA000000}"/>
            </a:ext>
          </a:extLst>
        </xdr:cNvPr>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3" name="【県民会館】&#10;一人当たり面積グラフ枠">
          <a:extLst>
            <a:ext uri="{FF2B5EF4-FFF2-40B4-BE49-F238E27FC236}">
              <a16:creationId xmlns:a16="http://schemas.microsoft.com/office/drawing/2014/main" id="{00000000-0008-0000-0F00-0000F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129539</xdr:rowOff>
    </xdr:from>
    <xdr:to>
      <xdr:col>54</xdr:col>
      <xdr:colOff>189865</xdr:colOff>
      <xdr:row>84</xdr:row>
      <xdr:rowOff>83820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10475595" y="13502639"/>
          <a:ext cx="1270" cy="98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87647</xdr:rowOff>
    </xdr:from>
    <xdr:ext cx="469744" cy="259045"/>
    <xdr:sp macro="" textlink="">
      <xdr:nvSpPr>
        <xdr:cNvPr id="255" name="【県民会館】&#10;一人当たり面積最小値テキスト">
          <a:extLst>
            <a:ext uri="{FF2B5EF4-FFF2-40B4-BE49-F238E27FC236}">
              <a16:creationId xmlns:a16="http://schemas.microsoft.com/office/drawing/2014/main" id="{00000000-0008-0000-0F00-0000FF000000}"/>
            </a:ext>
          </a:extLst>
        </xdr:cNvPr>
        <xdr:cNvSpPr txBox="1"/>
      </xdr:nvSpPr>
      <xdr:spPr>
        <a:xfrm>
          <a:off x="1052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83820</xdr:rowOff>
    </xdr:from>
    <xdr:to>
      <xdr:col>55</xdr:col>
      <xdr:colOff>88900</xdr:colOff>
      <xdr:row>84</xdr:row>
      <xdr:rowOff>83820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0388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76216</xdr:rowOff>
    </xdr:from>
    <xdr:ext cx="469744" cy="259045"/>
    <xdr:sp macro="" textlink="">
      <xdr:nvSpPr>
        <xdr:cNvPr id="257" name="【県民会館】&#10;一人当たり面積最大値テキスト">
          <a:extLst>
            <a:ext uri="{FF2B5EF4-FFF2-40B4-BE49-F238E27FC236}">
              <a16:creationId xmlns:a16="http://schemas.microsoft.com/office/drawing/2014/main" id="{00000000-0008-0000-0F00-000001010000}"/>
            </a:ext>
          </a:extLst>
        </xdr:cNvPr>
        <xdr:cNvSpPr txBox="1"/>
      </xdr:nvSpPr>
      <xdr:spPr>
        <a:xfrm>
          <a:off x="105283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45738</xdr:rowOff>
    </xdr:from>
    <xdr:ext cx="469744" cy="259045"/>
    <xdr:sp macro="" textlink="">
      <xdr:nvSpPr>
        <xdr:cNvPr id="259" name="【県民会館】&#10;一人当たり面積平均値テキスト">
          <a:extLst>
            <a:ext uri="{FF2B5EF4-FFF2-40B4-BE49-F238E27FC236}">
              <a16:creationId xmlns:a16="http://schemas.microsoft.com/office/drawing/2014/main" id="{00000000-0008-0000-0F00-000003010000}"/>
            </a:ext>
          </a:extLst>
        </xdr:cNvPr>
        <xdr:cNvSpPr txBox="1"/>
      </xdr:nvSpPr>
      <xdr:spPr>
        <a:xfrm>
          <a:off x="10528300" y="1393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67311</xdr:rowOff>
    </xdr:from>
    <xdr:to>
      <xdr:col>55</xdr:col>
      <xdr:colOff>50800</xdr:colOff>
      <xdr:row>81</xdr:row>
      <xdr:rowOff>168911</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10426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67311</xdr:rowOff>
    </xdr:from>
    <xdr:to>
      <xdr:col>50</xdr:col>
      <xdr:colOff>165100</xdr:colOff>
      <xdr:row>81</xdr:row>
      <xdr:rowOff>168911</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9588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13988</xdr:rowOff>
    </xdr:from>
    <xdr:ext cx="469744" cy="259045"/>
    <xdr:sp macro="" textlink="">
      <xdr:nvSpPr>
        <xdr:cNvPr id="262" name="n_1aveValue【県民会館】&#10;一人当たり面積">
          <a:extLst>
            <a:ext uri="{FF2B5EF4-FFF2-40B4-BE49-F238E27FC236}">
              <a16:creationId xmlns:a16="http://schemas.microsoft.com/office/drawing/2014/main" id="{00000000-0008-0000-0F00-000006010000}"/>
            </a:ext>
          </a:extLst>
        </xdr:cNvPr>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124461</xdr:rowOff>
    </xdr:from>
    <xdr:to>
      <xdr:col>46</xdr:col>
      <xdr:colOff>38100</xdr:colOff>
      <xdr:row>83</xdr:row>
      <xdr:rowOff>54611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71138</xdr:rowOff>
    </xdr:from>
    <xdr:ext cx="469744" cy="259045"/>
    <xdr:sp macro="" textlink="">
      <xdr:nvSpPr>
        <xdr:cNvPr id="264" name="n_2aveValue【県民会館】&#10;一人当たり面積">
          <a:extLst>
            <a:ext uri="{FF2B5EF4-FFF2-40B4-BE49-F238E27FC236}">
              <a16:creationId xmlns:a16="http://schemas.microsoft.com/office/drawing/2014/main" id="{00000000-0008-0000-0F00-000008010000}"/>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34307</xdr:rowOff>
    </xdr:from>
    <xdr:ext cx="469744" cy="259045"/>
    <xdr:sp macro="" textlink="">
      <xdr:nvSpPr>
        <xdr:cNvPr id="271" name="n_1mainValue【県民会館】&#10;一人当たり面積">
          <a:extLst>
            <a:ext uri="{FF2B5EF4-FFF2-40B4-BE49-F238E27FC236}">
              <a16:creationId xmlns:a16="http://schemas.microsoft.com/office/drawing/2014/main" id="{00000000-0008-0000-0F00-00000F010000}"/>
            </a:ext>
          </a:extLst>
        </xdr:cNvPr>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保健所】&#10;有形固定資産減価償却率グラフ枠">
          <a:extLst>
            <a:ext uri="{FF2B5EF4-FFF2-40B4-BE49-F238E27FC236}">
              <a16:creationId xmlns:a16="http://schemas.microsoft.com/office/drawing/2014/main" id="{00000000-0008-0000-0F00-00002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633595" y="17131664"/>
          <a:ext cx="1270" cy="134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294" name="【保健所】&#10;有形固定資産減価償却率最小値テキスト">
          <a:extLst>
            <a:ext uri="{FF2B5EF4-FFF2-40B4-BE49-F238E27FC236}">
              <a16:creationId xmlns:a16="http://schemas.microsoft.com/office/drawing/2014/main" id="{00000000-0008-0000-0F00-000026010000}"/>
            </a:ext>
          </a:extLst>
        </xdr:cNvPr>
        <xdr:cNvSpPr txBox="1"/>
      </xdr:nvSpPr>
      <xdr:spPr>
        <a:xfrm>
          <a:off x="46863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296" name="【保健所】&#10;有形固定資産減価償却率最大値テキスト">
          <a:extLst>
            <a:ext uri="{FF2B5EF4-FFF2-40B4-BE49-F238E27FC236}">
              <a16:creationId xmlns:a16="http://schemas.microsoft.com/office/drawing/2014/main" id="{00000000-0008-0000-0F00-000028010000}"/>
            </a:ext>
          </a:extLst>
        </xdr:cNvPr>
        <xdr:cNvSpPr txBox="1"/>
      </xdr:nvSpPr>
      <xdr:spPr>
        <a:xfrm>
          <a:off x="46863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546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298" name="【保健所】&#10;有形固定資産減価償却率平均値テキスト">
          <a:extLst>
            <a:ext uri="{FF2B5EF4-FFF2-40B4-BE49-F238E27FC236}">
              <a16:creationId xmlns:a16="http://schemas.microsoft.com/office/drawing/2014/main" id="{00000000-0008-0000-0F00-00002A010000}"/>
            </a:ext>
          </a:extLst>
        </xdr:cNvPr>
        <xdr:cNvSpPr txBox="1"/>
      </xdr:nvSpPr>
      <xdr:spPr>
        <a:xfrm>
          <a:off x="4686300" y="1762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584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746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146702</xdr:rowOff>
    </xdr:from>
    <xdr:ext cx="405111" cy="259045"/>
    <xdr:sp macro="" textlink="">
      <xdr:nvSpPr>
        <xdr:cNvPr id="301" name="n_1aveValue【保健所】&#10;有形固定資産減価償却率">
          <a:extLst>
            <a:ext uri="{FF2B5EF4-FFF2-40B4-BE49-F238E27FC236}">
              <a16:creationId xmlns:a16="http://schemas.microsoft.com/office/drawing/2014/main" id="{00000000-0008-0000-0F00-00002D010000}"/>
            </a:ext>
          </a:extLst>
        </xdr:cNvPr>
        <xdr:cNvSpPr txBox="1"/>
      </xdr:nvSpPr>
      <xdr:spPr>
        <a:xfrm>
          <a:off x="3582044" y="1763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164464</xdr:rowOff>
    </xdr:from>
    <xdr:to>
      <xdr:col>15</xdr:col>
      <xdr:colOff>101600</xdr:colOff>
      <xdr:row>103</xdr:row>
      <xdr:rowOff>94614</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2857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111141</xdr:rowOff>
    </xdr:from>
    <xdr:ext cx="405111" cy="259045"/>
    <xdr:sp macro="" textlink="">
      <xdr:nvSpPr>
        <xdr:cNvPr id="303" name="n_2aveValue【保健所】&#10;有形固定資産減価償却率">
          <a:extLst>
            <a:ext uri="{FF2B5EF4-FFF2-40B4-BE49-F238E27FC236}">
              <a16:creationId xmlns:a16="http://schemas.microsoft.com/office/drawing/2014/main" id="{00000000-0008-0000-0F00-00002F010000}"/>
            </a:ext>
          </a:extLst>
        </xdr:cNvPr>
        <xdr:cNvSpPr txBox="1"/>
      </xdr:nvSpPr>
      <xdr:spPr>
        <a:xfrm>
          <a:off x="2705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156845</xdr:rowOff>
    </xdr:from>
    <xdr:to>
      <xdr:col>20</xdr:col>
      <xdr:colOff>38100</xdr:colOff>
      <xdr:row>100</xdr:row>
      <xdr:rowOff>86995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103522</xdr:rowOff>
    </xdr:from>
    <xdr:ext cx="405111" cy="259045"/>
    <xdr:sp macro="" textlink="">
      <xdr:nvSpPr>
        <xdr:cNvPr id="310" name="n_1mainValue【保健所】&#10;有形固定資産減価償却率">
          <a:extLst>
            <a:ext uri="{FF2B5EF4-FFF2-40B4-BE49-F238E27FC236}">
              <a16:creationId xmlns:a16="http://schemas.microsoft.com/office/drawing/2014/main" id="{00000000-0008-0000-0F00-000036010000}"/>
            </a:ext>
          </a:extLst>
        </xdr:cNvPr>
        <xdr:cNvSpPr txBox="1"/>
      </xdr:nvSpPr>
      <xdr:spPr>
        <a:xfrm>
          <a:off x="3582044" y="16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保健所】&#10;一人当たり面積グラフ枠">
          <a:extLst>
            <a:ext uri="{FF2B5EF4-FFF2-40B4-BE49-F238E27FC236}">
              <a16:creationId xmlns:a16="http://schemas.microsoft.com/office/drawing/2014/main" id="{00000000-0008-0000-0F00-00004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10475595" y="17312639"/>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32" name="【保健所】&#10;一人当たり面積最小値テキスト">
          <a:extLst>
            <a:ext uri="{FF2B5EF4-FFF2-40B4-BE49-F238E27FC236}">
              <a16:creationId xmlns:a16="http://schemas.microsoft.com/office/drawing/2014/main" id="{00000000-0008-0000-0F00-00004C010000}"/>
            </a:ext>
          </a:extLst>
        </xdr:cNvPr>
        <xdr:cNvSpPr txBox="1"/>
      </xdr:nvSpPr>
      <xdr:spPr>
        <a:xfrm>
          <a:off x="105283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34" name="【保健所】&#10;一人当たり面積最大値テキスト">
          <a:extLst>
            <a:ext uri="{FF2B5EF4-FFF2-40B4-BE49-F238E27FC236}">
              <a16:creationId xmlns:a16="http://schemas.microsoft.com/office/drawing/2014/main" id="{00000000-0008-0000-0F00-00004E010000}"/>
            </a:ext>
          </a:extLst>
        </xdr:cNvPr>
        <xdr:cNvSpPr txBox="1"/>
      </xdr:nvSpPr>
      <xdr:spPr>
        <a:xfrm>
          <a:off x="105283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336" name="【保健所】&#10;一人当たり面積平均値テキスト">
          <a:extLst>
            <a:ext uri="{FF2B5EF4-FFF2-40B4-BE49-F238E27FC236}">
              <a16:creationId xmlns:a16="http://schemas.microsoft.com/office/drawing/2014/main" id="{00000000-0008-0000-0F00-000050010000}"/>
            </a:ext>
          </a:extLst>
        </xdr:cNvPr>
        <xdr:cNvSpPr txBox="1"/>
      </xdr:nvSpPr>
      <xdr:spPr>
        <a:xfrm>
          <a:off x="105283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3827</xdr:rowOff>
    </xdr:from>
    <xdr:ext cx="469744" cy="259045"/>
    <xdr:sp macro="" textlink="">
      <xdr:nvSpPr>
        <xdr:cNvPr id="339" name="n_1aveValue【保健所】&#10;一人当たり面積">
          <a:extLst>
            <a:ext uri="{FF2B5EF4-FFF2-40B4-BE49-F238E27FC236}">
              <a16:creationId xmlns:a16="http://schemas.microsoft.com/office/drawing/2014/main" id="{00000000-0008-0000-0F00-000053010000}"/>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105411</xdr:rowOff>
    </xdr:from>
    <xdr:to>
      <xdr:col>46</xdr:col>
      <xdr:colOff>38100</xdr:colOff>
      <xdr:row>108</xdr:row>
      <xdr:rowOff>35561</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8699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52088</xdr:rowOff>
    </xdr:from>
    <xdr:ext cx="469744" cy="259045"/>
    <xdr:sp macro="" textlink="">
      <xdr:nvSpPr>
        <xdr:cNvPr id="341" name="n_2aveValue【保健所】&#10;一人当たり面積">
          <a:extLst>
            <a:ext uri="{FF2B5EF4-FFF2-40B4-BE49-F238E27FC236}">
              <a16:creationId xmlns:a16="http://schemas.microsoft.com/office/drawing/2014/main" id="{00000000-0008-0000-0F00-000055010000}"/>
            </a:ext>
          </a:extLst>
        </xdr:cNvPr>
        <xdr:cNvSpPr txBox="1"/>
      </xdr:nvSpPr>
      <xdr:spPr>
        <a:xfrm>
          <a:off x="8515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86377</xdr:rowOff>
    </xdr:from>
    <xdr:ext cx="469744" cy="259045"/>
    <xdr:sp macro="" textlink="">
      <xdr:nvSpPr>
        <xdr:cNvPr id="348" name="n_1mainValue【保健所】&#10;一人当たり面積">
          <a:extLst>
            <a:ext uri="{FF2B5EF4-FFF2-40B4-BE49-F238E27FC236}">
              <a16:creationId xmlns:a16="http://schemas.microsoft.com/office/drawing/2014/main" id="{00000000-0008-0000-0F00-00005C010000}"/>
            </a:ext>
          </a:extLst>
        </xdr:cNvPr>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試験研究機関】&#10;有形固定資産減価償却率グラフ枠">
          <a:extLst>
            <a:ext uri="{FF2B5EF4-FFF2-40B4-BE49-F238E27FC236}">
              <a16:creationId xmlns:a16="http://schemas.microsoft.com/office/drawing/2014/main" id="{00000000-0008-0000-0F00-00007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41910</xdr:rowOff>
    </xdr:from>
    <xdr:to>
      <xdr:col>85</xdr:col>
      <xdr:colOff>126364</xdr:colOff>
      <xdr:row>42</xdr:row>
      <xdr:rowOff>129540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16317595" y="6214110"/>
          <a:ext cx="1269"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133367</xdr:rowOff>
    </xdr:from>
    <xdr:ext cx="405111" cy="259045"/>
    <xdr:sp macro="" textlink="">
      <xdr:nvSpPr>
        <xdr:cNvPr id="372" name="【試験研究機関】&#10;有形固定資産減価償却率最小値テキスト">
          <a:extLst>
            <a:ext uri="{FF2B5EF4-FFF2-40B4-BE49-F238E27FC236}">
              <a16:creationId xmlns:a16="http://schemas.microsoft.com/office/drawing/2014/main" id="{00000000-0008-0000-0F00-000074010000}"/>
            </a:ext>
          </a:extLst>
        </xdr:cNvPr>
        <xdr:cNvSpPr txBox="1"/>
      </xdr:nvSpPr>
      <xdr:spPr>
        <a:xfrm>
          <a:off x="16370300" y="733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6230600" y="733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160037</xdr:rowOff>
    </xdr:from>
    <xdr:ext cx="405111" cy="259045"/>
    <xdr:sp macro="" textlink="">
      <xdr:nvSpPr>
        <xdr:cNvPr id="374" name="【試験研究機関】&#10;有形固定資産減価償却率最大値テキスト">
          <a:extLst>
            <a:ext uri="{FF2B5EF4-FFF2-40B4-BE49-F238E27FC236}">
              <a16:creationId xmlns:a16="http://schemas.microsoft.com/office/drawing/2014/main" id="{00000000-0008-0000-0F00-000076010000}"/>
            </a:ext>
          </a:extLst>
        </xdr:cNvPr>
        <xdr:cNvSpPr txBox="1"/>
      </xdr:nvSpPr>
      <xdr:spPr>
        <a:xfrm>
          <a:off x="16370300"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41910</xdr:rowOff>
    </xdr:from>
    <xdr:to>
      <xdr:col>86</xdr:col>
      <xdr:colOff>25400</xdr:colOff>
      <xdr:row>36</xdr:row>
      <xdr:rowOff>41910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6230600" y="621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83837</xdr:rowOff>
    </xdr:from>
    <xdr:ext cx="405111" cy="259045"/>
    <xdr:sp macro="" textlink="">
      <xdr:nvSpPr>
        <xdr:cNvPr id="376" name="【試験研究機関】&#10;有形固定資産減価償却率平均値テキスト">
          <a:extLst>
            <a:ext uri="{FF2B5EF4-FFF2-40B4-BE49-F238E27FC236}">
              <a16:creationId xmlns:a16="http://schemas.microsoft.com/office/drawing/2014/main" id="{00000000-0008-0000-0F00-000078010000}"/>
            </a:ext>
          </a:extLst>
        </xdr:cNvPr>
        <xdr:cNvSpPr txBox="1"/>
      </xdr:nvSpPr>
      <xdr:spPr>
        <a:xfrm>
          <a:off x="163703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95267</xdr:rowOff>
    </xdr:from>
    <xdr:ext cx="405111" cy="259045"/>
    <xdr:sp macro="" textlink="">
      <xdr:nvSpPr>
        <xdr:cNvPr id="379" name="n_1aveValue【試験研究機関】&#10;有形固定資産減価償却率">
          <a:extLst>
            <a:ext uri="{FF2B5EF4-FFF2-40B4-BE49-F238E27FC236}">
              <a16:creationId xmlns:a16="http://schemas.microsoft.com/office/drawing/2014/main" id="{00000000-0008-0000-0F00-00007B010000}"/>
            </a:ext>
          </a:extLst>
        </xdr:cNvPr>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116840</xdr:rowOff>
    </xdr:from>
    <xdr:to>
      <xdr:col>76</xdr:col>
      <xdr:colOff>165100</xdr:colOff>
      <xdr:row>39</xdr:row>
      <xdr:rowOff>46990</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454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63517</xdr:rowOff>
    </xdr:from>
    <xdr:ext cx="405111" cy="259045"/>
    <xdr:sp macro="" textlink="">
      <xdr:nvSpPr>
        <xdr:cNvPr id="381" name="n_2aveValue【試験研究機関】&#10;有形固定資産減価償却率">
          <a:extLst>
            <a:ext uri="{FF2B5EF4-FFF2-40B4-BE49-F238E27FC236}">
              <a16:creationId xmlns:a16="http://schemas.microsoft.com/office/drawing/2014/main" id="{00000000-0008-0000-0F00-00007D010000}"/>
            </a:ext>
          </a:extLst>
        </xdr:cNvPr>
        <xdr:cNvSpPr txBox="1"/>
      </xdr:nvSpPr>
      <xdr:spPr>
        <a:xfrm>
          <a:off x="14389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162577</xdr:rowOff>
    </xdr:from>
    <xdr:ext cx="405111" cy="259045"/>
    <xdr:sp macro="" textlink="">
      <xdr:nvSpPr>
        <xdr:cNvPr id="388" name="n_1mainValue【試験研究機関】&#10;有形固定資産減価償却率">
          <a:extLst>
            <a:ext uri="{FF2B5EF4-FFF2-40B4-BE49-F238E27FC236}">
              <a16:creationId xmlns:a16="http://schemas.microsoft.com/office/drawing/2014/main" id="{00000000-0008-0000-0F00-000084010000}"/>
            </a:ext>
          </a:extLst>
        </xdr:cNvPr>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試験研究機関】&#10;一人当たり面積グラフ枠">
          <a:extLst>
            <a:ext uri="{FF2B5EF4-FFF2-40B4-BE49-F238E27FC236}">
              <a16:creationId xmlns:a16="http://schemas.microsoft.com/office/drawing/2014/main" id="{00000000-0008-0000-0F00-00009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22159595" y="5780314"/>
          <a:ext cx="1269"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13" name="【試験研究機関】&#10;一人当たり面積最小値テキスト">
          <a:extLst>
            <a:ext uri="{FF2B5EF4-FFF2-40B4-BE49-F238E27FC236}">
              <a16:creationId xmlns:a16="http://schemas.microsoft.com/office/drawing/2014/main" id="{00000000-0008-0000-0F00-00009D010000}"/>
            </a:ext>
          </a:extLst>
        </xdr:cNvPr>
        <xdr:cNvSpPr txBox="1"/>
      </xdr:nvSpPr>
      <xdr:spPr>
        <a:xfrm>
          <a:off x="22212300"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2072600" y="718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15" name="【試験研究機関】&#10;一人当たり面積最大値テキスト">
          <a:extLst>
            <a:ext uri="{FF2B5EF4-FFF2-40B4-BE49-F238E27FC236}">
              <a16:creationId xmlns:a16="http://schemas.microsoft.com/office/drawing/2014/main" id="{00000000-0008-0000-0F00-00009F010000}"/>
            </a:ext>
          </a:extLst>
        </xdr:cNvPr>
        <xdr:cNvSpPr txBox="1"/>
      </xdr:nvSpPr>
      <xdr:spPr>
        <a:xfrm>
          <a:off x="22212300" y="55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22072600" y="578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50091</xdr:rowOff>
    </xdr:from>
    <xdr:ext cx="469744" cy="259045"/>
    <xdr:sp macro="" textlink="">
      <xdr:nvSpPr>
        <xdr:cNvPr id="417" name="【試験研究機関】&#10;一人当たり面積平均値テキスト">
          <a:extLst>
            <a:ext uri="{FF2B5EF4-FFF2-40B4-BE49-F238E27FC236}">
              <a16:creationId xmlns:a16="http://schemas.microsoft.com/office/drawing/2014/main" id="{00000000-0008-0000-0F00-0000A1010000}"/>
            </a:ext>
          </a:extLst>
        </xdr:cNvPr>
        <xdr:cNvSpPr txBox="1"/>
      </xdr:nvSpPr>
      <xdr:spPr>
        <a:xfrm>
          <a:off x="22212300" y="639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21107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77305</xdr:rowOff>
    </xdr:from>
    <xdr:ext cx="469744" cy="259045"/>
    <xdr:sp macro="" textlink="">
      <xdr:nvSpPr>
        <xdr:cNvPr id="420" name="n_1aveValue【試験研究機関】&#10;一人当たり面積">
          <a:extLst>
            <a:ext uri="{FF2B5EF4-FFF2-40B4-BE49-F238E27FC236}">
              <a16:creationId xmlns:a16="http://schemas.microsoft.com/office/drawing/2014/main" id="{00000000-0008-0000-0F00-0000A4010000}"/>
            </a:ext>
          </a:extLst>
        </xdr:cNvPr>
        <xdr:cNvSpPr txBox="1"/>
      </xdr:nvSpPr>
      <xdr:spPr>
        <a:xfrm>
          <a:off x="21075727"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98878</xdr:rowOff>
    </xdr:from>
    <xdr:to>
      <xdr:col>107</xdr:col>
      <xdr:colOff>101600</xdr:colOff>
      <xdr:row>40</xdr:row>
      <xdr:rowOff>29028</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20383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38</xdr:row>
      <xdr:rowOff>45555</xdr:rowOff>
    </xdr:from>
    <xdr:ext cx="469744" cy="259045"/>
    <xdr:sp macro="" textlink="">
      <xdr:nvSpPr>
        <xdr:cNvPr id="422" name="n_2aveValue【試験研究機関】&#10;一人当たり面積">
          <a:extLst>
            <a:ext uri="{FF2B5EF4-FFF2-40B4-BE49-F238E27FC236}">
              <a16:creationId xmlns:a16="http://schemas.microsoft.com/office/drawing/2014/main" id="{00000000-0008-0000-0F00-0000A6010000}"/>
            </a:ext>
          </a:extLst>
        </xdr:cNvPr>
        <xdr:cNvSpPr txBox="1"/>
      </xdr:nvSpPr>
      <xdr:spPr>
        <a:xfrm>
          <a:off x="20199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96157</xdr:rowOff>
    </xdr:from>
    <xdr:to>
      <xdr:col>112</xdr:col>
      <xdr:colOff>38100</xdr:colOff>
      <xdr:row>35</xdr:row>
      <xdr:rowOff>26307</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21272500" y="59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33</xdr:row>
      <xdr:rowOff>42834</xdr:rowOff>
    </xdr:from>
    <xdr:ext cx="469744" cy="259045"/>
    <xdr:sp macro="" textlink="">
      <xdr:nvSpPr>
        <xdr:cNvPr id="429" name="n_1mainValue【試験研究機関】&#10;一人当たり面積">
          <a:extLst>
            <a:ext uri="{FF2B5EF4-FFF2-40B4-BE49-F238E27FC236}">
              <a16:creationId xmlns:a16="http://schemas.microsoft.com/office/drawing/2014/main" id="{00000000-0008-0000-0F00-0000AD010000}"/>
            </a:ext>
          </a:extLst>
        </xdr:cNvPr>
        <xdr:cNvSpPr txBox="1"/>
      </xdr:nvSpPr>
      <xdr:spPr>
        <a:xfrm>
          <a:off x="21075727" y="57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警察施設】&#10;有形固定資産減価償却率グラフ枠">
          <a:extLst>
            <a:ext uri="{FF2B5EF4-FFF2-40B4-BE49-F238E27FC236}">
              <a16:creationId xmlns:a16="http://schemas.microsoft.com/office/drawing/2014/main" id="{00000000-0008-0000-0F00-0000C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6317595" y="9614916"/>
          <a:ext cx="1269"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51" name="【警察施設】&#10;有形固定資産減価償却率最小値テキスト">
          <a:extLst>
            <a:ext uri="{FF2B5EF4-FFF2-40B4-BE49-F238E27FC236}">
              <a16:creationId xmlns:a16="http://schemas.microsoft.com/office/drawing/2014/main" id="{00000000-0008-0000-0F00-0000C3010000}"/>
            </a:ext>
          </a:extLst>
        </xdr:cNvPr>
        <xdr:cNvSpPr txBox="1"/>
      </xdr:nvSpPr>
      <xdr:spPr>
        <a:xfrm>
          <a:off x="163703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53" name="【警察施設】&#10;有形固定資産減価償却率最大値テキスト">
          <a:extLst>
            <a:ext uri="{FF2B5EF4-FFF2-40B4-BE49-F238E27FC236}">
              <a16:creationId xmlns:a16="http://schemas.microsoft.com/office/drawing/2014/main" id="{00000000-0008-0000-0F00-0000C5010000}"/>
            </a:ext>
          </a:extLst>
        </xdr:cNvPr>
        <xdr:cNvSpPr txBox="1"/>
      </xdr:nvSpPr>
      <xdr:spPr>
        <a:xfrm>
          <a:off x="16370300" y="939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128795</xdr:rowOff>
    </xdr:from>
    <xdr:ext cx="405111" cy="259045"/>
    <xdr:sp macro="" textlink="">
      <xdr:nvSpPr>
        <xdr:cNvPr id="455" name="【警察施設】&#10;有形固定資産減価償却率平均値テキスト">
          <a:extLst>
            <a:ext uri="{FF2B5EF4-FFF2-40B4-BE49-F238E27FC236}">
              <a16:creationId xmlns:a16="http://schemas.microsoft.com/office/drawing/2014/main" id="{00000000-0008-0000-0F00-0000C7010000}"/>
            </a:ext>
          </a:extLst>
        </xdr:cNvPr>
        <xdr:cNvSpPr txBox="1"/>
      </xdr:nvSpPr>
      <xdr:spPr>
        <a:xfrm>
          <a:off x="16370300" y="1007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6268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5430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19321</xdr:rowOff>
    </xdr:from>
    <xdr:ext cx="405111" cy="259045"/>
    <xdr:sp macro="" textlink="">
      <xdr:nvSpPr>
        <xdr:cNvPr id="458" name="n_1aveValue【警察施設】&#10;有形固定資産減価償却率">
          <a:extLst>
            <a:ext uri="{FF2B5EF4-FFF2-40B4-BE49-F238E27FC236}">
              <a16:creationId xmlns:a16="http://schemas.microsoft.com/office/drawing/2014/main" id="{00000000-0008-0000-0F00-0000CA010000}"/>
            </a:ext>
          </a:extLst>
        </xdr:cNvPr>
        <xdr:cNvSpPr txBox="1"/>
      </xdr:nvSpPr>
      <xdr:spPr>
        <a:xfrm>
          <a:off x="152660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106934</xdr:rowOff>
    </xdr:from>
    <xdr:to>
      <xdr:col>76</xdr:col>
      <xdr:colOff>165100</xdr:colOff>
      <xdr:row>56</xdr:row>
      <xdr:rowOff>37084</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4541500" y="9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54</xdr:row>
      <xdr:rowOff>53611</xdr:rowOff>
    </xdr:from>
    <xdr:ext cx="405111" cy="259045"/>
    <xdr:sp macro="" textlink="">
      <xdr:nvSpPr>
        <xdr:cNvPr id="460" name="n_2aveValue【警察施設】&#10;有形固定資産減価償却率">
          <a:extLst>
            <a:ext uri="{FF2B5EF4-FFF2-40B4-BE49-F238E27FC236}">
              <a16:creationId xmlns:a16="http://schemas.microsoft.com/office/drawing/2014/main" id="{00000000-0008-0000-0F00-0000CC010000}"/>
            </a:ext>
          </a:extLst>
        </xdr:cNvPr>
        <xdr:cNvSpPr txBox="1"/>
      </xdr:nvSpPr>
      <xdr:spPr>
        <a:xfrm>
          <a:off x="14389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95504</xdr:rowOff>
    </xdr:from>
    <xdr:to>
      <xdr:col>81</xdr:col>
      <xdr:colOff>101600</xdr:colOff>
      <xdr:row>61</xdr:row>
      <xdr:rowOff>25654</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5430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16781</xdr:rowOff>
    </xdr:from>
    <xdr:ext cx="405111" cy="259045"/>
    <xdr:sp macro="" textlink="">
      <xdr:nvSpPr>
        <xdr:cNvPr id="467" name="n_1mainValue【警察施設】&#10;有形固定資産減価償却率">
          <a:extLst>
            <a:ext uri="{FF2B5EF4-FFF2-40B4-BE49-F238E27FC236}">
              <a16:creationId xmlns:a16="http://schemas.microsoft.com/office/drawing/2014/main" id="{00000000-0008-0000-0F00-0000D3010000}"/>
            </a:ext>
          </a:extLst>
        </xdr:cNvPr>
        <xdr:cNvSpPr txBox="1"/>
      </xdr:nvSpPr>
      <xdr:spPr>
        <a:xfrm>
          <a:off x="152660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警察施設】&#10;一人当たり面積グラフ枠">
          <a:extLst>
            <a:ext uri="{FF2B5EF4-FFF2-40B4-BE49-F238E27FC236}">
              <a16:creationId xmlns:a16="http://schemas.microsoft.com/office/drawing/2014/main" id="{00000000-0008-0000-0F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40822</xdr:rowOff>
    </xdr:from>
    <xdr:to>
      <xdr:col>116</xdr:col>
      <xdr:colOff>62864</xdr:colOff>
      <xdr:row>64</xdr:row>
      <xdr:rowOff>146957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2159595" y="9813472"/>
          <a:ext cx="1269"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150784</xdr:rowOff>
    </xdr:from>
    <xdr:ext cx="469744" cy="259045"/>
    <xdr:sp macro="" textlink="">
      <xdr:nvSpPr>
        <xdr:cNvPr id="493" name="【警察施設】&#10;一人当たり面積最小値テキスト">
          <a:extLst>
            <a:ext uri="{FF2B5EF4-FFF2-40B4-BE49-F238E27FC236}">
              <a16:creationId xmlns:a16="http://schemas.microsoft.com/office/drawing/2014/main" id="{00000000-0008-0000-0F00-0000ED010000}"/>
            </a:ext>
          </a:extLst>
        </xdr:cNvPr>
        <xdr:cNvSpPr txBox="1"/>
      </xdr:nvSpPr>
      <xdr:spPr>
        <a:xfrm>
          <a:off x="22212300"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146957</xdr:rowOff>
    </xdr:from>
    <xdr:to>
      <xdr:col>116</xdr:col>
      <xdr:colOff>152400</xdr:colOff>
      <xdr:row>64</xdr:row>
      <xdr:rowOff>146957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2072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158949</xdr:rowOff>
    </xdr:from>
    <xdr:ext cx="469744" cy="259045"/>
    <xdr:sp macro="" textlink="">
      <xdr:nvSpPr>
        <xdr:cNvPr id="495" name="【警察施設】&#10;一人当たり面積最大値テキスト">
          <a:extLst>
            <a:ext uri="{FF2B5EF4-FFF2-40B4-BE49-F238E27FC236}">
              <a16:creationId xmlns:a16="http://schemas.microsoft.com/office/drawing/2014/main" id="{00000000-0008-0000-0F00-0000EF010000}"/>
            </a:ext>
          </a:extLst>
        </xdr:cNvPr>
        <xdr:cNvSpPr txBox="1"/>
      </xdr:nvSpPr>
      <xdr:spPr>
        <a:xfrm>
          <a:off x="22212300" y="958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40822</xdr:rowOff>
    </xdr:from>
    <xdr:to>
      <xdr:col>116</xdr:col>
      <xdr:colOff>152400</xdr:colOff>
      <xdr:row>57</xdr:row>
      <xdr:rowOff>40822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981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115405</xdr:rowOff>
    </xdr:from>
    <xdr:ext cx="469744" cy="259045"/>
    <xdr:sp macro="" textlink="">
      <xdr:nvSpPr>
        <xdr:cNvPr id="497" name="【警察施設】&#10;一人当たり面積平均値テキスト">
          <a:extLst>
            <a:ext uri="{FF2B5EF4-FFF2-40B4-BE49-F238E27FC236}">
              <a16:creationId xmlns:a16="http://schemas.microsoft.com/office/drawing/2014/main" id="{00000000-0008-0000-0F00-0000F1010000}"/>
            </a:ext>
          </a:extLst>
        </xdr:cNvPr>
        <xdr:cNvSpPr txBox="1"/>
      </xdr:nvSpPr>
      <xdr:spPr>
        <a:xfrm>
          <a:off x="222123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87993</xdr:rowOff>
    </xdr:from>
    <xdr:to>
      <xdr:col>112</xdr:col>
      <xdr:colOff>38100</xdr:colOff>
      <xdr:row>62</xdr:row>
      <xdr:rowOff>18143</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21272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9270</xdr:rowOff>
    </xdr:from>
    <xdr:ext cx="469744" cy="259045"/>
    <xdr:sp macro="" textlink="">
      <xdr:nvSpPr>
        <xdr:cNvPr id="500" name="n_1aveValue【警察施設】&#10;一人当たり面積">
          <a:extLst>
            <a:ext uri="{FF2B5EF4-FFF2-40B4-BE49-F238E27FC236}">
              <a16:creationId xmlns:a16="http://schemas.microsoft.com/office/drawing/2014/main" id="{00000000-0008-0000-0F00-0000F4010000}"/>
            </a:ext>
          </a:extLst>
        </xdr:cNvPr>
        <xdr:cNvSpPr txBox="1"/>
      </xdr:nvSpPr>
      <xdr:spPr>
        <a:xfrm>
          <a:off x="210757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104322</xdr:rowOff>
    </xdr:from>
    <xdr:to>
      <xdr:col>107</xdr:col>
      <xdr:colOff>101600</xdr:colOff>
      <xdr:row>62</xdr:row>
      <xdr:rowOff>34472</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0383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50999</xdr:rowOff>
    </xdr:from>
    <xdr:ext cx="469744" cy="259045"/>
    <xdr:sp macro="" textlink="">
      <xdr:nvSpPr>
        <xdr:cNvPr id="502" name="n_2aveValue【警察施設】&#10;一人当たり面積">
          <a:extLst>
            <a:ext uri="{FF2B5EF4-FFF2-40B4-BE49-F238E27FC236}">
              <a16:creationId xmlns:a16="http://schemas.microsoft.com/office/drawing/2014/main" id="{00000000-0008-0000-0F00-0000F6010000}"/>
            </a:ext>
          </a:extLst>
        </xdr:cNvPr>
        <xdr:cNvSpPr txBox="1"/>
      </xdr:nvSpPr>
      <xdr:spPr>
        <a:xfrm>
          <a:off x="20199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169635</xdr:rowOff>
    </xdr:from>
    <xdr:to>
      <xdr:col>112</xdr:col>
      <xdr:colOff>38100</xdr:colOff>
      <xdr:row>56</xdr:row>
      <xdr:rowOff>99785</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1272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116312</xdr:rowOff>
    </xdr:from>
    <xdr:ext cx="469744" cy="259045"/>
    <xdr:sp macro="" textlink="">
      <xdr:nvSpPr>
        <xdr:cNvPr id="509" name="n_1mainValue【警察施設】&#10;一人当たり面積">
          <a:extLst>
            <a:ext uri="{FF2B5EF4-FFF2-40B4-BE49-F238E27FC236}">
              <a16:creationId xmlns:a16="http://schemas.microsoft.com/office/drawing/2014/main" id="{00000000-0008-0000-0F00-0000FD010000}"/>
            </a:ext>
          </a:extLst>
        </xdr:cNvPr>
        <xdr:cNvSpPr txBox="1"/>
      </xdr:nvSpPr>
      <xdr:spPr>
        <a:xfrm>
          <a:off x="21075727"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庁舎】&#10;有形固定資産減価償却率グラフ枠">
          <a:extLst>
            <a:ext uri="{FF2B5EF4-FFF2-40B4-BE49-F238E27FC236}">
              <a16:creationId xmlns:a16="http://schemas.microsoft.com/office/drawing/2014/main" id="{00000000-0008-0000-0F00-00001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7595" y="13486312"/>
          <a:ext cx="1269"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35" name="【庁舎】&#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703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37" name="【庁舎】&#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70300" y="1326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348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39" name="【庁舎】&#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70300" y="1408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146975</xdr:rowOff>
    </xdr:from>
    <xdr:ext cx="405111" cy="259045"/>
    <xdr:sp macro="" textlink="">
      <xdr:nvSpPr>
        <xdr:cNvPr id="542" name="n_1aveValue【庁舎】&#10;有形固定資産減価償却率">
          <a:extLst>
            <a:ext uri="{FF2B5EF4-FFF2-40B4-BE49-F238E27FC236}">
              <a16:creationId xmlns:a16="http://schemas.microsoft.com/office/drawing/2014/main" id="{00000000-0008-0000-0F00-00001E020000}"/>
            </a:ext>
          </a:extLst>
        </xdr:cNvPr>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152219</xdr:rowOff>
    </xdr:from>
    <xdr:to>
      <xdr:col>76</xdr:col>
      <xdr:colOff>165100</xdr:colOff>
      <xdr:row>84</xdr:row>
      <xdr:rowOff>82369</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98896</xdr:rowOff>
    </xdr:from>
    <xdr:ext cx="405111" cy="259045"/>
    <xdr:sp macro="" textlink="">
      <xdr:nvSpPr>
        <xdr:cNvPr id="544" name="n_2aveValue【庁舎】&#10;有形固定資産減価償却率">
          <a:extLst>
            <a:ext uri="{FF2B5EF4-FFF2-40B4-BE49-F238E27FC236}">
              <a16:creationId xmlns:a16="http://schemas.microsoft.com/office/drawing/2014/main" id="{00000000-0008-0000-0F00-000020020000}"/>
            </a:ext>
          </a:extLst>
        </xdr:cNvPr>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116857</xdr:rowOff>
    </xdr:from>
    <xdr:ext cx="405111" cy="259045"/>
    <xdr:sp macro="" textlink="">
      <xdr:nvSpPr>
        <xdr:cNvPr id="551" name="n_1mainValue【庁舎】&#10;有形固定資産減価償却率">
          <a:extLst>
            <a:ext uri="{FF2B5EF4-FFF2-40B4-BE49-F238E27FC236}">
              <a16:creationId xmlns:a16="http://schemas.microsoft.com/office/drawing/2014/main" id="{00000000-0008-0000-0F00-000027020000}"/>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庁舎】&#10;一人当たり面積グラフ枠">
          <a:extLst>
            <a:ext uri="{FF2B5EF4-FFF2-40B4-BE49-F238E27FC236}">
              <a16:creationId xmlns:a16="http://schemas.microsoft.com/office/drawing/2014/main" id="{00000000-0008-0000-0F00-00003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59595" y="13517880"/>
          <a:ext cx="1269"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575" name="【庁舎】&#10;一人当たり面積最小値テキスト">
          <a:extLst>
            <a:ext uri="{FF2B5EF4-FFF2-40B4-BE49-F238E27FC236}">
              <a16:creationId xmlns:a16="http://schemas.microsoft.com/office/drawing/2014/main" id="{00000000-0008-0000-0F00-00003F020000}"/>
            </a:ext>
          </a:extLst>
        </xdr:cNvPr>
        <xdr:cNvSpPr txBox="1"/>
      </xdr:nvSpPr>
      <xdr:spPr>
        <a:xfrm>
          <a:off x="222123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577" name="【庁舎】&#10;一人当たり面積最大値テキスト">
          <a:extLst>
            <a:ext uri="{FF2B5EF4-FFF2-40B4-BE49-F238E27FC236}">
              <a16:creationId xmlns:a16="http://schemas.microsoft.com/office/drawing/2014/main" id="{00000000-0008-0000-0F00-000041020000}"/>
            </a:ext>
          </a:extLst>
        </xdr:cNvPr>
        <xdr:cNvSpPr txBox="1"/>
      </xdr:nvSpPr>
      <xdr:spPr>
        <a:xfrm>
          <a:off x="222123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121938</xdr:rowOff>
    </xdr:from>
    <xdr:ext cx="469744" cy="259045"/>
    <xdr:sp macro="" textlink="">
      <xdr:nvSpPr>
        <xdr:cNvPr id="579" name="【庁舎】&#10;一人当たり面積平均値テキスト">
          <a:extLst>
            <a:ext uri="{FF2B5EF4-FFF2-40B4-BE49-F238E27FC236}">
              <a16:creationId xmlns:a16="http://schemas.microsoft.com/office/drawing/2014/main" id="{00000000-0008-0000-0F00-000043020000}"/>
            </a:ext>
          </a:extLst>
        </xdr:cNvPr>
        <xdr:cNvSpPr txBox="1"/>
      </xdr:nvSpPr>
      <xdr:spPr>
        <a:xfrm>
          <a:off x="22212300" y="1435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90188</xdr:rowOff>
    </xdr:from>
    <xdr:ext cx="469744" cy="259045"/>
    <xdr:sp macro="" textlink="">
      <xdr:nvSpPr>
        <xdr:cNvPr id="582" name="n_1aveValue【庁舎】&#10;一人当たり面積">
          <a:extLst>
            <a:ext uri="{FF2B5EF4-FFF2-40B4-BE49-F238E27FC236}">
              <a16:creationId xmlns:a16="http://schemas.microsoft.com/office/drawing/2014/main" id="{00000000-0008-0000-0F00-000046020000}"/>
            </a:ext>
          </a:extLst>
        </xdr:cNvPr>
        <xdr:cNvSpPr txBox="1"/>
      </xdr:nvSpPr>
      <xdr:spPr>
        <a:xfrm>
          <a:off x="210757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584" name="n_2aveValue【庁舎】&#10;一人当たり面積">
          <a:extLst>
            <a:ext uri="{FF2B5EF4-FFF2-40B4-BE49-F238E27FC236}">
              <a16:creationId xmlns:a16="http://schemas.microsoft.com/office/drawing/2014/main" id="{00000000-0008-0000-0F00-000048020000}"/>
            </a:ext>
          </a:extLst>
        </xdr:cNvPr>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76216</xdr:rowOff>
    </xdr:from>
    <xdr:ext cx="469744" cy="259045"/>
    <xdr:sp macro="" textlink="">
      <xdr:nvSpPr>
        <xdr:cNvPr id="591" name="n_1mainValue【庁舎】&#10;一人当たり面積">
          <a:extLst>
            <a:ext uri="{FF2B5EF4-FFF2-40B4-BE49-F238E27FC236}">
              <a16:creationId xmlns:a16="http://schemas.microsoft.com/office/drawing/2014/main" id="{00000000-0008-0000-0F00-00004F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・体育館・プールや試験研究機関などの有形固定資産減価償却率については、都道府県平均、グループ内平均を上回っている状況である。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今後、長期保全計画に基づき、計画的な更新を行い、施設の適切な管理に努める。</a:t>
          </a:r>
        </a:p>
        <a:p>
          <a:r>
            <a:rPr kumimoji="1" lang="ja-JP" altLang="en-US" sz="1300">
              <a:latin typeface="ＭＳ Ｐゴシック" panose="020B0600070205080204" pitchFamily="50" charset="-128"/>
              <a:ea typeface="ＭＳ Ｐゴシック" panose="020B0600070205080204" pitchFamily="50" charset="-128"/>
            </a:rPr>
            <a:t>・警察施設の有形固定資産減価償却率は、都道府県平均、グループ内平均を下回っている状況にある。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年度からの県内警察署再編整備を進めてきたことが主な要因である。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ポイント増加し、グループ内平均の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となったものの、外的要因である算定方法の見直しに伴う基準財政需要額の減少が主な要因である。　</a:t>
          </a:r>
        </a:p>
        <a:p>
          <a:r>
            <a:rPr kumimoji="1" lang="ja-JP" altLang="en-US" sz="1300">
              <a:latin typeface="ＭＳ Ｐゴシック" panose="020B0600070205080204" pitchFamily="50" charset="-128"/>
              <a:ea typeface="ＭＳ Ｐゴシック" panose="020B0600070205080204" pitchFamily="50" charset="-128"/>
            </a:rPr>
            <a:t>　今後、社会保障関係経費の増嵩や、国民スポーツ大会・全国障害者スポーツ大会の開催に向けた施設整備等の大型事業の実施により、基準財政需要額の増が見込まれるため、県税収入をはじめとする歳入確保対策の強化や徹底した歳出の見直し等を行うことで、安定的かつ弾力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43</xdr:row>
      <xdr:rowOff>14817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158344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14817</xdr:rowOff>
    </xdr:from>
    <xdr:to>
      <xdr:col>24</xdr:col>
      <xdr:colOff>12700</xdr:colOff>
      <xdr:row>43</xdr:row>
      <xdr:rowOff>14817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経常収支比率は、都道府県平均、グループ内平均に比べると良好な数字であり、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年度は、県税、地方譲与税等が微増したことにより、昨年より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しかしながら、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の開きがあり、今後も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H31.3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月策定）に基づき、財政健全化を図っていく。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125942</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41294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40869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15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125942</xdr:rowOff>
    </xdr:from>
    <xdr:to>
      <xdr:col>24</xdr:col>
      <xdr:colOff>12700</xdr:colOff>
      <xdr:row>60</xdr:row>
      <xdr:rowOff>125942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4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44450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156227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3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146050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31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43392</xdr:rowOff>
    </xdr:from>
    <xdr:to>
      <xdr:col>15</xdr:col>
      <xdr:colOff>133350</xdr:colOff>
      <xdr:row>63</xdr:row>
      <xdr:rowOff>144992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129769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106892</xdr:rowOff>
    </xdr:from>
    <xdr:to>
      <xdr:col>11</xdr:col>
      <xdr:colOff>31750</xdr:colOff>
      <xdr:row>60</xdr:row>
      <xdr:rowOff>25400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05099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161519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56092</xdr:rowOff>
    </xdr:from>
    <xdr:to>
      <xdr:col>7</xdr:col>
      <xdr:colOff>31750</xdr:colOff>
      <xdr:row>58</xdr:row>
      <xdr:rowOff>157692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167869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155,000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円前後で推移しており、グループ内平均と比較して高い水準となっているが、これは類似団体比較で人口</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万人当たり職員数が多いことが主な要因である。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引き続き、「佐賀県行財政運営計画</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9257</xdr:rowOff>
    </xdr:from>
    <xdr:to>
      <xdr:col>23</xdr:col>
      <xdr:colOff>133350</xdr:colOff>
      <xdr:row>87</xdr:row>
      <xdr:rowOff>78670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925407"/>
          <a:ext cx="838200" cy="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61823</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95848</xdr:rowOff>
    </xdr:from>
    <xdr:to>
      <xdr:col>19</xdr:col>
      <xdr:colOff>133350</xdr:colOff>
      <xdr:row>87</xdr:row>
      <xdr:rowOff>9257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840548"/>
          <a:ext cx="889000" cy="8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91682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2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41838</xdr:rowOff>
    </xdr:from>
    <xdr:to>
      <xdr:col>15</xdr:col>
      <xdr:colOff>82550</xdr:colOff>
      <xdr:row>86</xdr:row>
      <xdr:rowOff>95848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786538"/>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158126</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89026</xdr:rowOff>
    </xdr:from>
    <xdr:to>
      <xdr:col>11</xdr:col>
      <xdr:colOff>31750</xdr:colOff>
      <xdr:row>86</xdr:row>
      <xdr:rowOff>41838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90826"/>
          <a:ext cx="889000" cy="29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47259</xdr:rowOff>
    </xdr:from>
    <xdr:to>
      <xdr:col>7</xdr:col>
      <xdr:colOff>31750</xdr:colOff>
      <xdr:row>80</xdr:row>
      <xdr:rowOff>148859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159036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27870</xdr:rowOff>
    </xdr:from>
    <xdr:to>
      <xdr:col>23</xdr:col>
      <xdr:colOff>184150</xdr:colOff>
      <xdr:row>87</xdr:row>
      <xdr:rowOff>129470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9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171397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91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129907</xdr:rowOff>
    </xdr:from>
    <xdr:to>
      <xdr:col>19</xdr:col>
      <xdr:colOff>184150</xdr:colOff>
      <xdr:row>87</xdr:row>
      <xdr:rowOff>60057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44834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96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45048</xdr:rowOff>
    </xdr:from>
    <xdr:to>
      <xdr:col>15</xdr:col>
      <xdr:colOff>133350</xdr:colOff>
      <xdr:row>86</xdr:row>
      <xdr:rowOff>146648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7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131425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8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162488</xdr:rowOff>
    </xdr:from>
    <xdr:to>
      <xdr:col>11</xdr:col>
      <xdr:colOff>82550</xdr:colOff>
      <xdr:row>86</xdr:row>
      <xdr:rowOff>92638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7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77415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8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38226</xdr:rowOff>
    </xdr:from>
    <xdr:to>
      <xdr:col>7</xdr:col>
      <xdr:colOff>31750</xdr:colOff>
      <xdr:row>84</xdr:row>
      <xdr:rowOff>139826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124603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ラスパイレス指数は、前年度とほぼ横ばいとなっている。（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給与制度の総合的見直し以降、国家公務員は公民較差を、主に手当を引き上げることにより解消し、県職員は給料を引き上げて解消することとしたため、給料のみを比較するラスパイレス指数が高止まり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当該資料作成時点（平成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月末時点）において、平成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年地方公務員給与実態調査の調査結果が未公表であるため、ラスパイレス指数は、前年度の数値を引用している。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87</xdr:row>
      <xdr:rowOff>33564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394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「行財政改革緊急プログラム</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Ver2.1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」により、知事部局一般会計職員については、平成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日を基準とし、平成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日までに純減数</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％を目標に取り組み、純減数</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％と目標を上回る成果が出たところである。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ただし、同一グループの他団体に比べて人口規模が小さく、人口</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万人当たり職員数は相対的に高くなる傾向にあり、グループ内平均より多くなっている。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」では、これまでのように数値目標を掲げたものとはせず、適正な定員管理や給与管理などにより総人件費の増嵩の抑制に努めることとした。また、平成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」では、効率的で機能的な人員配置により、限られた経営資源の効率的な活用を図ってきたが、「佐賀県行財政運営計画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」においても、同様の取り組みを継続していく。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226</xdr:rowOff>
    </xdr:from>
    <xdr:to>
      <xdr:col>81</xdr:col>
      <xdr:colOff>44450</xdr:colOff>
      <xdr:row>66</xdr:row>
      <xdr:rowOff>164929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4586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137006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164929</xdr:rowOff>
    </xdr:from>
    <xdr:to>
      <xdr:col>81</xdr:col>
      <xdr:colOff>133350</xdr:colOff>
      <xdr:row>66</xdr:row>
      <xdr:rowOff>164929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80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86603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10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226</xdr:rowOff>
    </xdr:from>
    <xdr:to>
      <xdr:col>81</xdr:col>
      <xdr:colOff>133350</xdr:colOff>
      <xdr:row>61</xdr:row>
      <xdr:rowOff>226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45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160617</xdr:rowOff>
    </xdr:from>
    <xdr:to>
      <xdr:col>81</xdr:col>
      <xdr:colOff>44450</xdr:colOff>
      <xdr:row>66</xdr:row>
      <xdr:rowOff>31587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304867"/>
          <a:ext cx="838200" cy="4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137825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96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121298</xdr:rowOff>
    </xdr:from>
    <xdr:to>
      <xdr:col>81</xdr:col>
      <xdr:colOff>95250</xdr:colOff>
      <xdr:row>63</xdr:row>
      <xdr:rowOff>51448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75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122395</xdr:rowOff>
    </xdr:from>
    <xdr:to>
      <xdr:col>77</xdr:col>
      <xdr:colOff>44450</xdr:colOff>
      <xdr:row>65</xdr:row>
      <xdr:rowOff>160617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266645"/>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80114</xdr:rowOff>
    </xdr:from>
    <xdr:to>
      <xdr:col>77</xdr:col>
      <xdr:colOff>95250</xdr:colOff>
      <xdr:row>62</xdr:row>
      <xdr:rowOff>10264</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20441</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3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122395</xdr:rowOff>
    </xdr:from>
    <xdr:to>
      <xdr:col>72</xdr:col>
      <xdr:colOff>203200</xdr:colOff>
      <xdr:row>65</xdr:row>
      <xdr:rowOff>136728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1266645"/>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145410</xdr:rowOff>
    </xdr:from>
    <xdr:to>
      <xdr:col>73</xdr:col>
      <xdr:colOff>44450</xdr:colOff>
      <xdr:row>62</xdr:row>
      <xdr:rowOff>75560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85737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3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82146</xdr:rowOff>
    </xdr:from>
    <xdr:to>
      <xdr:col>68</xdr:col>
      <xdr:colOff>152400</xdr:colOff>
      <xdr:row>65</xdr:row>
      <xdr:rowOff>136728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226396"/>
          <a:ext cx="889000" cy="5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106157</xdr:rowOff>
    </xdr:from>
    <xdr:to>
      <xdr:col>68</xdr:col>
      <xdr:colOff>203200</xdr:colOff>
      <xdr:row>61</xdr:row>
      <xdr:rowOff>36307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46484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1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61402</xdr:rowOff>
    </xdr:from>
    <xdr:to>
      <xdr:col>64</xdr:col>
      <xdr:colOff>152400</xdr:colOff>
      <xdr:row>59</xdr:row>
      <xdr:rowOff>163002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1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1729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152237</xdr:rowOff>
    </xdr:from>
    <xdr:to>
      <xdr:col>81</xdr:col>
      <xdr:colOff>95250</xdr:colOff>
      <xdr:row>66</xdr:row>
      <xdr:rowOff>82387</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124314</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26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109817</xdr:rowOff>
    </xdr:from>
    <xdr:to>
      <xdr:col>77</xdr:col>
      <xdr:colOff>95250</xdr:colOff>
      <xdr:row>66</xdr:row>
      <xdr:rowOff>39967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2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24744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34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71595</xdr:rowOff>
    </xdr:from>
    <xdr:to>
      <xdr:col>73</xdr:col>
      <xdr:colOff>44450</xdr:colOff>
      <xdr:row>66</xdr:row>
      <xdr:rowOff>1745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2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157972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30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85928</xdr:rowOff>
    </xdr:from>
    <xdr:to>
      <xdr:col>68</xdr:col>
      <xdr:colOff>203200</xdr:colOff>
      <xdr:row>66</xdr:row>
      <xdr:rowOff>16078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2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855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31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31346</xdr:rowOff>
    </xdr:from>
    <xdr:to>
      <xdr:col>64</xdr:col>
      <xdr:colOff>152400</xdr:colOff>
      <xdr:row>65</xdr:row>
      <xdr:rowOff>132946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117723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6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実質公債費比率は、都道府県平均、グループ内平均を下回っている状況にある。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ポイント改善した主な要因は、国営土地改良事業負担金等の減少による公債費に準ずる債務負担行為等の減少である。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の県債残高の動向に留意しながら、借換債を前提として償還期間の長期化等、公債費負担の平準化を図るとともに、地方交付税により後年度に財源措置のある地方債を活用することにより、実質公債費比率の上昇を抑えていく。　</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39898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81842</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159657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467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143328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747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143328</xdr:rowOff>
    </xdr:from>
    <xdr:to>
      <xdr:col>68</xdr:col>
      <xdr:colOff>152400</xdr:colOff>
      <xdr:row>41</xdr:row>
      <xdr:rowOff>7257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82987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21063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92528</xdr:rowOff>
    </xdr:from>
    <xdr:to>
      <xdr:col>68</xdr:col>
      <xdr:colOff>203200</xdr:colOff>
      <xdr:row>40</xdr:row>
      <xdr:rowOff>22678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127907</xdr:rowOff>
    </xdr:from>
    <xdr:to>
      <xdr:col>64</xdr:col>
      <xdr:colOff>152400</xdr:colOff>
      <xdr:row>41</xdr:row>
      <xdr:rowOff>58057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68234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将来負担比率は、都道府県平均、グループ内平均を下回っている状況にある。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ポイント上昇した主な要因は、地方債残高等に係る交付税措置見込額をはじめとする充当可能財源の減少である。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53315</xdr:rowOff>
    </xdr:from>
    <xdr:to>
      <xdr:col>81</xdr:col>
      <xdr:colOff>44450</xdr:colOff>
      <xdr:row>17</xdr:row>
      <xdr:rowOff>77927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179800" y="2967965"/>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50902</xdr:rowOff>
    </xdr:from>
    <xdr:to>
      <xdr:col>77</xdr:col>
      <xdr:colOff>44450</xdr:colOff>
      <xdr:row>17</xdr:row>
      <xdr:rowOff>53315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5290800" y="296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71746</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332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50902</xdr:rowOff>
    </xdr:from>
    <xdr:to>
      <xdr:col>72</xdr:col>
      <xdr:colOff>203200</xdr:colOff>
      <xdr:row>17</xdr:row>
      <xdr:rowOff>58623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4401800" y="2965552"/>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45204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58623</xdr:rowOff>
    </xdr:from>
    <xdr:to>
      <xdr:col>68</xdr:col>
      <xdr:colOff>152400</xdr:colOff>
      <xdr:row>17</xdr:row>
      <xdr:rowOff>87097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3512800" y="2973273"/>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100101</xdr:rowOff>
    </xdr:from>
    <xdr:to>
      <xdr:col>64</xdr:col>
      <xdr:colOff>152400</xdr:colOff>
      <xdr:row>21</xdr:row>
      <xdr:rowOff>30251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15028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36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27127</xdr:rowOff>
    </xdr:from>
    <xdr:to>
      <xdr:col>81</xdr:col>
      <xdr:colOff>95250</xdr:colOff>
      <xdr:row>17</xdr:row>
      <xdr:rowOff>128727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9672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43654</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78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2515</xdr:rowOff>
    </xdr:from>
    <xdr:to>
      <xdr:col>77</xdr:col>
      <xdr:colOff>95250</xdr:colOff>
      <xdr:row>17</xdr:row>
      <xdr:rowOff>104115</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114292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8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102</xdr:rowOff>
    </xdr:from>
    <xdr:to>
      <xdr:col>73</xdr:col>
      <xdr:colOff>44450</xdr:colOff>
      <xdr:row>17</xdr:row>
      <xdr:rowOff>101702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5240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111879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7823</xdr:rowOff>
    </xdr:from>
    <xdr:to>
      <xdr:col>68</xdr:col>
      <xdr:colOff>203200</xdr:colOff>
      <xdr:row>17</xdr:row>
      <xdr:rowOff>109423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119600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9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36297</xdr:rowOff>
    </xdr:from>
    <xdr:to>
      <xdr:col>64</xdr:col>
      <xdr:colOff>152400</xdr:colOff>
      <xdr:row>17</xdr:row>
      <xdr:rowOff>137897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9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148074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年度までは増加傾向にあったものの、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年度は時間外勤務手当等の減や退職手当基金の充当による一般財源の減により、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を踏まえ、必要に応じて適切な見直しを行って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39</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61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88900</xdr:rowOff>
    </xdr:from>
    <xdr:to>
      <xdr:col>19</xdr:col>
      <xdr:colOff>187325</xdr:colOff>
      <xdr:row>39</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775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50800</xdr:rowOff>
    </xdr:from>
    <xdr:to>
      <xdr:col>15</xdr:col>
      <xdr:colOff>98425</xdr:colOff>
      <xdr:row>39</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73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39</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2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54627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67327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76200</xdr:rowOff>
    </xdr:from>
    <xdr:to>
      <xdr:col>20</xdr:col>
      <xdr:colOff>38100</xdr:colOff>
      <xdr:row>40</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162577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38100</xdr:rowOff>
    </xdr:from>
    <xdr:to>
      <xdr:col>15</xdr:col>
      <xdr:colOff>149225</xdr:colOff>
      <xdr:row>39</xdr:row>
      <xdr:rowOff>139700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124477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0</xdr:rowOff>
    </xdr:from>
    <xdr:to>
      <xdr:col>11</xdr:col>
      <xdr:colOff>60325</xdr:colOff>
      <xdr:row>39</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関係経費などの増加に伴い増加傾向にあったものの、Ｈ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関係経費や施設の管理運営経費の減少に伴い、</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しかしながら、都道府県平均、グループ内平均に比べ割合が多くなっており、事業の選択と集中や効果的な事業執行、事業の見直しを行うことで、財政健全化を図っていく必要がある。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3079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889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16</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5082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143527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年度までは、社会保障関係経費の減少により改善傾向にあったものの、近年は対象施設の増加に伴う障害児通所給付費や精神保健医療費、児童保護措置費（養護）などの増により、対前年比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ポイントずつ増加している。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グループ内平均とほぼ同じ割合であるが、今後も社会保障関係経費の増加が見込まれることから、その動向に注視していく。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維持補修費などその他の経常経費については、都道府県平均やグループ内平均よりも低い割合となっている。また、</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引き続き、</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年度に策定した「佐賀県ファシリティマネジメント基本方針」に基づき、県有施設の長寿命化を図り、適切な維持管理などに努めていく。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53</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年度以降、社会保障関係経費の負担金の増加等の原因により歳出の決算額も上昇傾向にあり、毎年度増加が続いている。</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年度についても、保育所や認定こども園の運営費に係る施設型給付費県負担金や障害者自立支援給付費県費負担金、介護給付費負担金の増などにより、対前年比</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今後も社会保障関係経費の増加が見込まれるため、社会保障の充実には適切に対応しつつ、補助金等の重点化や見直しを行うことで、財政健全化に努めていく。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46990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9563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71137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84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35</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8191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借換債の活用による公債費の平準化などの取組により、年々改善傾向にあるが、経済対策等に係る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年度借入分の償還開始に伴い、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82550</xdr:rowOff>
    </xdr:from>
    <xdr:to>
      <xdr:col>24</xdr:col>
      <xdr:colOff>25400</xdr:colOff>
      <xdr:row>77</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28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82550</xdr:rowOff>
    </xdr:from>
    <xdr:to>
      <xdr:col>19</xdr:col>
      <xdr:colOff>187325</xdr:colOff>
      <xdr:row>77</xdr:row>
      <xdr:rowOff>95250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28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95250</xdr:rowOff>
    </xdr:from>
    <xdr:to>
      <xdr:col>15</xdr:col>
      <xdr:colOff>98425</xdr:colOff>
      <xdr:row>77</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29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101600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4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127000</xdr:rowOff>
    </xdr:from>
    <xdr:to>
      <xdr:col>6</xdr:col>
      <xdr:colOff>171450</xdr:colOff>
      <xdr:row>81</xdr:row>
      <xdr:rowOff>57150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41927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31750</xdr:rowOff>
    </xdr:from>
    <xdr:to>
      <xdr:col>20</xdr:col>
      <xdr:colOff>38100</xdr:colOff>
      <xdr:row>77</xdr:row>
      <xdr:rowOff>133350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143527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44450</xdr:rowOff>
    </xdr:from>
    <xdr:to>
      <xdr:col>15</xdr:col>
      <xdr:colOff>149225</xdr:colOff>
      <xdr:row>77</xdr:row>
      <xdr:rowOff>146050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50800</xdr:rowOff>
    </xdr:from>
    <xdr:to>
      <xdr:col>6</xdr:col>
      <xdr:colOff>171450</xdr:colOff>
      <xdr:row>78</xdr:row>
      <xdr:rowOff>152400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年度は、退職手当基金の充当に伴う人件費に係る一般財源の減等により、対前年比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都道府県平均、グループ内平均ともに低い割合となっており、引き続き、「佐賀県行財政運営計画</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2019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」に基づき、財政健全化に努めていく。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120142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5671800" y="12924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120142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2768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42418</xdr:rowOff>
    </xdr:from>
    <xdr:to>
      <xdr:col>69</xdr:col>
      <xdr:colOff>92075</xdr:colOff>
      <xdr:row>74</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55826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135636</xdr:rowOff>
    </xdr:from>
    <xdr:to>
      <xdr:col>65</xdr:col>
      <xdr:colOff>53975</xdr:colOff>
      <xdr:row>73</xdr:row>
      <xdr:rowOff>65786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4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75963</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155719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1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116857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163068</xdr:rowOff>
    </xdr:from>
    <xdr:to>
      <xdr:col>65</xdr:col>
      <xdr:colOff>53975</xdr:colOff>
      <xdr:row>73</xdr:row>
      <xdr:rowOff>93218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77995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59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163241</xdr:rowOff>
    </xdr:from>
    <xdr:to>
      <xdr:col>29</xdr:col>
      <xdr:colOff>127000</xdr:colOff>
      <xdr:row>13</xdr:row>
      <xdr:rowOff>21554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68266"/>
          <a:ext cx="647700" cy="2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21554</xdr:rowOff>
    </xdr:from>
    <xdr:to>
      <xdr:col>26</xdr:col>
      <xdr:colOff>50800</xdr:colOff>
      <xdr:row>13</xdr:row>
      <xdr:rowOff>50495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9802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50495</xdr:rowOff>
    </xdr:from>
    <xdr:to>
      <xdr:col>22</xdr:col>
      <xdr:colOff>114300</xdr:colOff>
      <xdr:row>13</xdr:row>
      <xdr:rowOff>101290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26970"/>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101290</xdr:rowOff>
    </xdr:from>
    <xdr:to>
      <xdr:col>18</xdr:col>
      <xdr:colOff>177800</xdr:colOff>
      <xdr:row>15</xdr:row>
      <xdr:rowOff>7336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77765"/>
          <a:ext cx="698500" cy="24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27813</xdr:rowOff>
    </xdr:from>
    <xdr:to>
      <xdr:col>15</xdr:col>
      <xdr:colOff>101600</xdr:colOff>
      <xdr:row>19</xdr:row>
      <xdr:rowOff>129413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114190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112441</xdr:rowOff>
    </xdr:from>
    <xdr:to>
      <xdr:col>29</xdr:col>
      <xdr:colOff>177800</xdr:colOff>
      <xdr:row>13</xdr:row>
      <xdr:rowOff>42591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1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128968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142204</xdr:rowOff>
    </xdr:from>
    <xdr:to>
      <xdr:col>26</xdr:col>
      <xdr:colOff>101600</xdr:colOff>
      <xdr:row>13</xdr:row>
      <xdr:rowOff>72354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82531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1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171145</xdr:rowOff>
    </xdr:from>
    <xdr:to>
      <xdr:col>22</xdr:col>
      <xdr:colOff>165100</xdr:colOff>
      <xdr:row>13</xdr:row>
      <xdr:rowOff>101295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111472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50490</xdr:rowOff>
    </xdr:from>
    <xdr:to>
      <xdr:col>19</xdr:col>
      <xdr:colOff>38100</xdr:colOff>
      <xdr:row>13</xdr:row>
      <xdr:rowOff>152090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2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162267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127986</xdr:rowOff>
    </xdr:from>
    <xdr:to>
      <xdr:col>15</xdr:col>
      <xdr:colOff>101600</xdr:colOff>
      <xdr:row>15</xdr:row>
      <xdr:rowOff>58136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7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68313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4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113101</xdr:rowOff>
    </xdr:from>
    <xdr:to>
      <xdr:col>29</xdr:col>
      <xdr:colOff>127000</xdr:colOff>
      <xdr:row>37</xdr:row>
      <xdr:rowOff>180081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37801"/>
          <a:ext cx="6477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113375</xdr:rowOff>
    </xdr:from>
    <xdr:to>
      <xdr:col>26</xdr:col>
      <xdr:colOff>50800</xdr:colOff>
      <xdr:row>37</xdr:row>
      <xdr:rowOff>180081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38075"/>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158364</xdr:rowOff>
    </xdr:from>
    <xdr:to>
      <xdr:col>22</xdr:col>
      <xdr:colOff>114300</xdr:colOff>
      <xdr:row>37</xdr:row>
      <xdr:rowOff>113375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11614"/>
          <a:ext cx="6985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339964</xdr:rowOff>
    </xdr:from>
    <xdr:to>
      <xdr:col>18</xdr:col>
      <xdr:colOff>177800</xdr:colOff>
      <xdr:row>36</xdr:row>
      <xdr:rowOff>158364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50314"/>
          <a:ext cx="698500" cy="16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62301</xdr:rowOff>
    </xdr:from>
    <xdr:to>
      <xdr:col>29</xdr:col>
      <xdr:colOff>177800</xdr:colOff>
      <xdr:row>37</xdr:row>
      <xdr:rowOff>163901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8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34378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5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129281</xdr:rowOff>
    </xdr:from>
    <xdr:to>
      <xdr:col>26</xdr:col>
      <xdr:colOff>101600</xdr:colOff>
      <xdr:row>37</xdr:row>
      <xdr:rowOff>230881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5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215658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4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62575</xdr:rowOff>
    </xdr:from>
    <xdr:to>
      <xdr:col>22</xdr:col>
      <xdr:colOff>165100</xdr:colOff>
      <xdr:row>37</xdr:row>
      <xdr:rowOff>164175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148952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107564</xdr:rowOff>
    </xdr:from>
    <xdr:to>
      <xdr:col>19</xdr:col>
      <xdr:colOff>38100</xdr:colOff>
      <xdr:row>37</xdr:row>
      <xdr:rowOff>37714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22491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289164</xdr:rowOff>
    </xdr:from>
    <xdr:to>
      <xdr:col>15</xdr:col>
      <xdr:colOff>101600</xdr:colOff>
      <xdr:row>36</xdr:row>
      <xdr:rowOff>47864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32641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8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72994</xdr:rowOff>
    </xdr:from>
    <xdr:to>
      <xdr:col>24</xdr:col>
      <xdr:colOff>63500</xdr:colOff>
      <xdr:row>31</xdr:row>
      <xdr:rowOff>101478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87944"/>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101478</xdr:rowOff>
    </xdr:from>
    <xdr:to>
      <xdr:col>19</xdr:col>
      <xdr:colOff>177800</xdr:colOff>
      <xdr:row>31</xdr:row>
      <xdr:rowOff>111491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1642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111491</xdr:rowOff>
    </xdr:from>
    <xdr:to>
      <xdr:col>15</xdr:col>
      <xdr:colOff>50800</xdr:colOff>
      <xdr:row>32</xdr:row>
      <xdr:rowOff>87854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26441"/>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87854</xdr:rowOff>
    </xdr:from>
    <xdr:to>
      <xdr:col>10</xdr:col>
      <xdr:colOff>114300</xdr:colOff>
      <xdr:row>33</xdr:row>
      <xdr:rowOff>114005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574254"/>
          <a:ext cx="889000" cy="19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72669</xdr:rowOff>
    </xdr:from>
    <xdr:to>
      <xdr:col>6</xdr:col>
      <xdr:colOff>38100</xdr:colOff>
      <xdr:row>39</xdr:row>
      <xdr:rowOff>2819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165396</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22194</xdr:rowOff>
    </xdr:from>
    <xdr:to>
      <xdr:col>24</xdr:col>
      <xdr:colOff>114300</xdr:colOff>
      <xdr:row>31</xdr:row>
      <xdr:rowOff>123794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108571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50678</xdr:rowOff>
    </xdr:from>
    <xdr:to>
      <xdr:col>20</xdr:col>
      <xdr:colOff>38100</xdr:colOff>
      <xdr:row>31</xdr:row>
      <xdr:rowOff>152278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168805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60691</xdr:rowOff>
    </xdr:from>
    <xdr:to>
      <xdr:col>15</xdr:col>
      <xdr:colOff>101600</xdr:colOff>
      <xdr:row>31</xdr:row>
      <xdr:rowOff>162291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7368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37054</xdr:rowOff>
    </xdr:from>
    <xdr:to>
      <xdr:col>10</xdr:col>
      <xdr:colOff>165100</xdr:colOff>
      <xdr:row>32</xdr:row>
      <xdr:rowOff>138654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155181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9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63205</xdr:rowOff>
    </xdr:from>
    <xdr:to>
      <xdr:col>6</xdr:col>
      <xdr:colOff>38100</xdr:colOff>
      <xdr:row>33</xdr:row>
      <xdr:rowOff>164805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9882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49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50350</xdr:rowOff>
    </xdr:from>
    <xdr:to>
      <xdr:col>24</xdr:col>
      <xdr:colOff>63500</xdr:colOff>
      <xdr:row>55</xdr:row>
      <xdr:rowOff>94176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80100"/>
          <a:ext cx="8382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94176</xdr:rowOff>
    </xdr:from>
    <xdr:to>
      <xdr:col>19</xdr:col>
      <xdr:colOff>177800</xdr:colOff>
      <xdr:row>56</xdr:row>
      <xdr:rowOff>18281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23926"/>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156350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18281</xdr:rowOff>
    </xdr:from>
    <xdr:to>
      <xdr:col>15</xdr:col>
      <xdr:colOff>50800</xdr:colOff>
      <xdr:row>56</xdr:row>
      <xdr:rowOff>36438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19481"/>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36438</xdr:rowOff>
    </xdr:from>
    <xdr:to>
      <xdr:col>10</xdr:col>
      <xdr:colOff>114300</xdr:colOff>
      <xdr:row>56</xdr:row>
      <xdr:rowOff>155180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7638"/>
          <a:ext cx="8890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105882</xdr:rowOff>
    </xdr:from>
    <xdr:to>
      <xdr:col>6</xdr:col>
      <xdr:colOff>38100</xdr:colOff>
      <xdr:row>58</xdr:row>
      <xdr:rowOff>36032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171000</xdr:rowOff>
    </xdr:from>
    <xdr:to>
      <xdr:col>24</xdr:col>
      <xdr:colOff>114300</xdr:colOff>
      <xdr:row>55</xdr:row>
      <xdr:rowOff>101150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22427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43376</xdr:rowOff>
    </xdr:from>
    <xdr:to>
      <xdr:col>20</xdr:col>
      <xdr:colOff>38100</xdr:colOff>
      <xdr:row>55</xdr:row>
      <xdr:rowOff>144976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161503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2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138931</xdr:rowOff>
    </xdr:from>
    <xdr:to>
      <xdr:col>15</xdr:col>
      <xdr:colOff>101600</xdr:colOff>
      <xdr:row>56</xdr:row>
      <xdr:rowOff>69081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85608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157088</xdr:rowOff>
    </xdr:from>
    <xdr:to>
      <xdr:col>10</xdr:col>
      <xdr:colOff>165100</xdr:colOff>
      <xdr:row>56</xdr:row>
      <xdr:rowOff>87238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103765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104380</xdr:rowOff>
    </xdr:from>
    <xdr:to>
      <xdr:col>6</xdr:col>
      <xdr:colOff>38100</xdr:colOff>
      <xdr:row>57</xdr:row>
      <xdr:rowOff>34530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51057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29863</xdr:rowOff>
    </xdr:from>
    <xdr:to>
      <xdr:col>24</xdr:col>
      <xdr:colOff>63500</xdr:colOff>
      <xdr:row>78</xdr:row>
      <xdr:rowOff>37919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2963"/>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37919</xdr:rowOff>
    </xdr:from>
    <xdr:to>
      <xdr:col>19</xdr:col>
      <xdr:colOff>177800</xdr:colOff>
      <xdr:row>78</xdr:row>
      <xdr:rowOff>57621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1019"/>
          <a:ext cx="889000" cy="1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57621</xdr:rowOff>
    </xdr:from>
    <xdr:to>
      <xdr:col>15</xdr:col>
      <xdr:colOff>50800</xdr:colOff>
      <xdr:row>78</xdr:row>
      <xdr:rowOff>58165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07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58165</xdr:rowOff>
    </xdr:from>
    <xdr:to>
      <xdr:col>10</xdr:col>
      <xdr:colOff>114300</xdr:colOff>
      <xdr:row>78</xdr:row>
      <xdr:rowOff>67745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1265"/>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29682</xdr:rowOff>
    </xdr:from>
    <xdr:to>
      <xdr:col>6</xdr:col>
      <xdr:colOff>38100</xdr:colOff>
      <xdr:row>76</xdr:row>
      <xdr:rowOff>131282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147809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150513</xdr:rowOff>
    </xdr:from>
    <xdr:to>
      <xdr:col>24</xdr:col>
      <xdr:colOff>114300</xdr:colOff>
      <xdr:row>78</xdr:row>
      <xdr:rowOff>80663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158569</xdr:rowOff>
    </xdr:from>
    <xdr:to>
      <xdr:col>20</xdr:col>
      <xdr:colOff>38100</xdr:colOff>
      <xdr:row>78</xdr:row>
      <xdr:rowOff>88719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79846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45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6821</xdr:rowOff>
    </xdr:from>
    <xdr:to>
      <xdr:col>15</xdr:col>
      <xdr:colOff>101600</xdr:colOff>
      <xdr:row>78</xdr:row>
      <xdr:rowOff>108421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99548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7365</xdr:rowOff>
    </xdr:from>
    <xdr:to>
      <xdr:col>10</xdr:col>
      <xdr:colOff>165100</xdr:colOff>
      <xdr:row>78</xdr:row>
      <xdr:rowOff>108965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100092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16945</xdr:rowOff>
    </xdr:from>
    <xdr:to>
      <xdr:col>6</xdr:col>
      <xdr:colOff>38100</xdr:colOff>
      <xdr:row>78</xdr:row>
      <xdr:rowOff>118545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109672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25019</xdr:rowOff>
    </xdr:from>
    <xdr:to>
      <xdr:col>24</xdr:col>
      <xdr:colOff>63500</xdr:colOff>
      <xdr:row>94</xdr:row>
      <xdr:rowOff>111506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141319"/>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111506</xdr:rowOff>
    </xdr:from>
    <xdr:to>
      <xdr:col>19</xdr:col>
      <xdr:colOff>177800</xdr:colOff>
      <xdr:row>94</xdr:row>
      <xdr:rowOff>154432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27806"/>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154432</xdr:rowOff>
    </xdr:from>
    <xdr:to>
      <xdr:col>15</xdr:col>
      <xdr:colOff>50800</xdr:colOff>
      <xdr:row>95</xdr:row>
      <xdr:rowOff>35179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27073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35179</xdr:rowOff>
    </xdr:from>
    <xdr:to>
      <xdr:col>10</xdr:col>
      <xdr:colOff>114300</xdr:colOff>
      <xdr:row>95</xdr:row>
      <xdr:rowOff>108965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22929"/>
          <a:ext cx="8890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133477</xdr:rowOff>
    </xdr:from>
    <xdr:to>
      <xdr:col>6</xdr:col>
      <xdr:colOff>38100</xdr:colOff>
      <xdr:row>96</xdr:row>
      <xdr:rowOff>63627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54754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145669</xdr:rowOff>
    </xdr:from>
    <xdr:to>
      <xdr:col>24</xdr:col>
      <xdr:colOff>114300</xdr:colOff>
      <xdr:row>94</xdr:row>
      <xdr:rowOff>75819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124096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60706</xdr:rowOff>
    </xdr:from>
    <xdr:to>
      <xdr:col>20</xdr:col>
      <xdr:colOff>38100</xdr:colOff>
      <xdr:row>94</xdr:row>
      <xdr:rowOff>162306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153433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62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103632</xdr:rowOff>
    </xdr:from>
    <xdr:to>
      <xdr:col>15</xdr:col>
      <xdr:colOff>101600</xdr:colOff>
      <xdr:row>95</xdr:row>
      <xdr:rowOff>33782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24909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155829</xdr:rowOff>
    </xdr:from>
    <xdr:to>
      <xdr:col>10</xdr:col>
      <xdr:colOff>165100</xdr:colOff>
      <xdr:row>95</xdr:row>
      <xdr:rowOff>85979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77106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58165</xdr:rowOff>
    </xdr:from>
    <xdr:to>
      <xdr:col>6</xdr:col>
      <xdr:colOff>38100</xdr:colOff>
      <xdr:row>95</xdr:row>
      <xdr:rowOff>159765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1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83122</xdr:rowOff>
    </xdr:from>
    <xdr:to>
      <xdr:col>55</xdr:col>
      <xdr:colOff>0</xdr:colOff>
      <xdr:row>35</xdr:row>
      <xdr:rowOff>97295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8387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74016</xdr:rowOff>
    </xdr:from>
    <xdr:to>
      <xdr:col>50</xdr:col>
      <xdr:colOff>114300</xdr:colOff>
      <xdr:row>35</xdr:row>
      <xdr:rowOff>97295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7476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74016</xdr:rowOff>
    </xdr:from>
    <xdr:to>
      <xdr:col>45</xdr:col>
      <xdr:colOff>177800</xdr:colOff>
      <xdr:row>38</xdr:row>
      <xdr:rowOff>41935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74766"/>
          <a:ext cx="889000" cy="4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41935</xdr:rowOff>
    </xdr:from>
    <xdr:to>
      <xdr:col>41</xdr:col>
      <xdr:colOff>50800</xdr:colOff>
      <xdr:row>39</xdr:row>
      <xdr:rowOff>126288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7035"/>
          <a:ext cx="889000" cy="2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92460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167310</xdr:rowOff>
    </xdr:from>
    <xdr:to>
      <xdr:col>36</xdr:col>
      <xdr:colOff>165100</xdr:colOff>
      <xdr:row>39</xdr:row>
      <xdr:rowOff>97460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6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113987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32322</xdr:rowOff>
    </xdr:from>
    <xdr:to>
      <xdr:col>55</xdr:col>
      <xdr:colOff>50800</xdr:colOff>
      <xdr:row>35</xdr:row>
      <xdr:rowOff>133922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118699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46495</xdr:rowOff>
    </xdr:from>
    <xdr:to>
      <xdr:col>50</xdr:col>
      <xdr:colOff>165100</xdr:colOff>
      <xdr:row>35</xdr:row>
      <xdr:rowOff>148095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139222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61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23216</xdr:rowOff>
    </xdr:from>
    <xdr:to>
      <xdr:col>46</xdr:col>
      <xdr:colOff>38100</xdr:colOff>
      <xdr:row>35</xdr:row>
      <xdr:rowOff>124816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115943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162585</xdr:rowOff>
    </xdr:from>
    <xdr:to>
      <xdr:col>41</xdr:col>
      <xdr:colOff>101600</xdr:colOff>
      <xdr:row>38</xdr:row>
      <xdr:rowOff>92735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83862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75488</xdr:rowOff>
    </xdr:from>
    <xdr:to>
      <xdr:col>36</xdr:col>
      <xdr:colOff>165100</xdr:colOff>
      <xdr:row>40</xdr:row>
      <xdr:rowOff>5638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7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168215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8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166904</xdr:rowOff>
    </xdr:from>
    <xdr:to>
      <xdr:col>55</xdr:col>
      <xdr:colOff>0</xdr:colOff>
      <xdr:row>57</xdr:row>
      <xdr:rowOff>71724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68104"/>
          <a:ext cx="8382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1267</xdr:rowOff>
    </xdr:from>
    <xdr:to>
      <xdr:col>50</xdr:col>
      <xdr:colOff>114300</xdr:colOff>
      <xdr:row>57</xdr:row>
      <xdr:rowOff>71724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73917"/>
          <a:ext cx="889000" cy="7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4630</xdr:rowOff>
    </xdr:from>
    <xdr:to>
      <xdr:col>45</xdr:col>
      <xdr:colOff>177800</xdr:colOff>
      <xdr:row>57</xdr:row>
      <xdr:rowOff>1267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05830"/>
          <a:ext cx="8890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4630</xdr:rowOff>
    </xdr:from>
    <xdr:to>
      <xdr:col>41</xdr:col>
      <xdr:colOff>50800</xdr:colOff>
      <xdr:row>56</xdr:row>
      <xdr:rowOff>87269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05830"/>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78777</xdr:rowOff>
    </xdr:from>
    <xdr:to>
      <xdr:col>36</xdr:col>
      <xdr:colOff>165100</xdr:colOff>
      <xdr:row>59</xdr:row>
      <xdr:rowOff>8927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1002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1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116104</xdr:rowOff>
    </xdr:from>
    <xdr:to>
      <xdr:col>55</xdr:col>
      <xdr:colOff>50800</xdr:colOff>
      <xdr:row>57</xdr:row>
      <xdr:rowOff>46254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94531</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9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20924</xdr:rowOff>
    </xdr:from>
    <xdr:to>
      <xdr:col>50</xdr:col>
      <xdr:colOff>165100</xdr:colOff>
      <xdr:row>57</xdr:row>
      <xdr:rowOff>122524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139051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95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121917</xdr:rowOff>
    </xdr:from>
    <xdr:to>
      <xdr:col>46</xdr:col>
      <xdr:colOff>38100</xdr:colOff>
      <xdr:row>57</xdr:row>
      <xdr:rowOff>52067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68594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125280</xdr:rowOff>
    </xdr:from>
    <xdr:to>
      <xdr:col>41</xdr:col>
      <xdr:colOff>101600</xdr:colOff>
      <xdr:row>56</xdr:row>
      <xdr:rowOff>55430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71957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36469</xdr:rowOff>
    </xdr:from>
    <xdr:to>
      <xdr:col>36</xdr:col>
      <xdr:colOff>165100</xdr:colOff>
      <xdr:row>56</xdr:row>
      <xdr:rowOff>138069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3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154596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1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12892</xdr:rowOff>
    </xdr:from>
    <xdr:to>
      <xdr:col>55</xdr:col>
      <xdr:colOff>0</xdr:colOff>
      <xdr:row>79</xdr:row>
      <xdr:rowOff>109493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14542"/>
          <a:ext cx="838200" cy="4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12892</xdr:rowOff>
    </xdr:from>
    <xdr:to>
      <xdr:col>50</xdr:col>
      <xdr:colOff>114300</xdr:colOff>
      <xdr:row>79</xdr:row>
      <xdr:rowOff>170887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14542"/>
          <a:ext cx="889000" cy="5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152371</xdr:rowOff>
    </xdr:from>
    <xdr:to>
      <xdr:col>45</xdr:col>
      <xdr:colOff>177800</xdr:colOff>
      <xdr:row>79</xdr:row>
      <xdr:rowOff>170887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5471"/>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97854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111962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2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58693</xdr:rowOff>
    </xdr:from>
    <xdr:to>
      <xdr:col>55</xdr:col>
      <xdr:colOff>50800</xdr:colOff>
      <xdr:row>79</xdr:row>
      <xdr:rowOff>160293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6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145070</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51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133542</xdr:rowOff>
    </xdr:from>
    <xdr:to>
      <xdr:col>50</xdr:col>
      <xdr:colOff>165100</xdr:colOff>
      <xdr:row>77</xdr:row>
      <xdr:rowOff>63692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54819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2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120087</xdr:rowOff>
    </xdr:from>
    <xdr:to>
      <xdr:col>46</xdr:col>
      <xdr:colOff>38100</xdr:colOff>
      <xdr:row>80</xdr:row>
      <xdr:rowOff>50237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6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80</xdr:row>
      <xdr:rowOff>41364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75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101571</xdr:rowOff>
    </xdr:from>
    <xdr:to>
      <xdr:col>41</xdr:col>
      <xdr:colOff>101600</xdr:colOff>
      <xdr:row>79</xdr:row>
      <xdr:rowOff>31721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48222</xdr:rowOff>
    </xdr:from>
    <xdr:to>
      <xdr:col>55</xdr:col>
      <xdr:colOff>0</xdr:colOff>
      <xdr:row>96</xdr:row>
      <xdr:rowOff>42487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164522"/>
          <a:ext cx="838200" cy="3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86510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88131</xdr:rowOff>
    </xdr:from>
    <xdr:to>
      <xdr:col>50</xdr:col>
      <xdr:colOff>114300</xdr:colOff>
      <xdr:row>96</xdr:row>
      <xdr:rowOff>42487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204431"/>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161398</xdr:rowOff>
    </xdr:from>
    <xdr:to>
      <xdr:col>45</xdr:col>
      <xdr:colOff>177800</xdr:colOff>
      <xdr:row>94</xdr:row>
      <xdr:rowOff>88131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10624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128421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168872</xdr:rowOff>
    </xdr:from>
    <xdr:to>
      <xdr:col>55</xdr:col>
      <xdr:colOff>50800</xdr:colOff>
      <xdr:row>94</xdr:row>
      <xdr:rowOff>99022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1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20299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59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163137</xdr:rowOff>
    </xdr:from>
    <xdr:to>
      <xdr:col>50</xdr:col>
      <xdr:colOff>165100</xdr:colOff>
      <xdr:row>96</xdr:row>
      <xdr:rowOff>93287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4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109814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2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37331</xdr:rowOff>
    </xdr:from>
    <xdr:to>
      <xdr:col>46</xdr:col>
      <xdr:colOff>38100</xdr:colOff>
      <xdr:row>94</xdr:row>
      <xdr:rowOff>138931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1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155458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59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110598</xdr:rowOff>
    </xdr:from>
    <xdr:to>
      <xdr:col>41</xdr:col>
      <xdr:colOff>101600</xdr:colOff>
      <xdr:row>94</xdr:row>
      <xdr:rowOff>40748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0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57275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8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7" name="災害復旧事業費最小値テキスト">
          <a:extLst>
            <a:ext uri="{FF2B5EF4-FFF2-40B4-BE49-F238E27FC236}">
              <a16:creationId xmlns:a16="http://schemas.microsoft.com/office/drawing/2014/main" id="{00000000-0008-0000-0600-0000F1010000}"/>
            </a:ext>
          </a:extLst>
        </xdr:cNvPr>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9" name="災害復旧事業費最大値テキスト">
          <a:extLst>
            <a:ext uri="{FF2B5EF4-FFF2-40B4-BE49-F238E27FC236}">
              <a16:creationId xmlns:a16="http://schemas.microsoft.com/office/drawing/2014/main" id="{00000000-0008-0000-0600-0000F3010000}"/>
            </a:ext>
          </a:extLst>
        </xdr:cNvPr>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114348</xdr:rowOff>
    </xdr:from>
    <xdr:to>
      <xdr:col>85</xdr:col>
      <xdr:colOff>127000</xdr:colOff>
      <xdr:row>38</xdr:row>
      <xdr:rowOff>122212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5481300" y="6629448"/>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2" name="災害復旧事業費平均値テキスト">
          <a:extLst>
            <a:ext uri="{FF2B5EF4-FFF2-40B4-BE49-F238E27FC236}">
              <a16:creationId xmlns:a16="http://schemas.microsoft.com/office/drawing/2014/main" id="{00000000-0008-0000-0600-0000F6010000}"/>
            </a:ext>
          </a:extLst>
        </xdr:cNvPr>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122212</xdr:rowOff>
    </xdr:from>
    <xdr:to>
      <xdr:col>81</xdr:col>
      <xdr:colOff>50800</xdr:colOff>
      <xdr:row>38</xdr:row>
      <xdr:rowOff>129618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4592300" y="66373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124841</xdr:rowOff>
    </xdr:from>
    <xdr:to>
      <xdr:col>76</xdr:col>
      <xdr:colOff>114300</xdr:colOff>
      <xdr:row>38</xdr:row>
      <xdr:rowOff>129618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3703300" y="6639941"/>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120338</xdr:rowOff>
    </xdr:from>
    <xdr:to>
      <xdr:col>71</xdr:col>
      <xdr:colOff>177800</xdr:colOff>
      <xdr:row>38</xdr:row>
      <xdr:rowOff>124841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814300" y="6635438"/>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63548</xdr:rowOff>
    </xdr:from>
    <xdr:to>
      <xdr:col>85</xdr:col>
      <xdr:colOff>177800</xdr:colOff>
      <xdr:row>38</xdr:row>
      <xdr:rowOff>165148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62687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149925</xdr:rowOff>
    </xdr:from>
    <xdr:ext cx="469744" cy="259045"/>
    <xdr:sp macro="" textlink="">
      <xdr:nvSpPr>
        <xdr:cNvPr id="521" name="災害復旧事業費該当値テキスト">
          <a:extLst>
            <a:ext uri="{FF2B5EF4-FFF2-40B4-BE49-F238E27FC236}">
              <a16:creationId xmlns:a16="http://schemas.microsoft.com/office/drawing/2014/main" id="{00000000-0008-0000-0600-000009020000}"/>
            </a:ext>
          </a:extLst>
        </xdr:cNvPr>
        <xdr:cNvSpPr txBox="1"/>
      </xdr:nvSpPr>
      <xdr:spPr>
        <a:xfrm>
          <a:off x="16370300" y="649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71412</xdr:rowOff>
    </xdr:from>
    <xdr:to>
      <xdr:col>81</xdr:col>
      <xdr:colOff>101600</xdr:colOff>
      <xdr:row>39</xdr:row>
      <xdr:rowOff>1562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5430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164139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793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78818</xdr:rowOff>
    </xdr:from>
    <xdr:to>
      <xdr:col>76</xdr:col>
      <xdr:colOff>165100</xdr:colOff>
      <xdr:row>39</xdr:row>
      <xdr:rowOff>8968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4541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74041</xdr:rowOff>
    </xdr:from>
    <xdr:to>
      <xdr:col>72</xdr:col>
      <xdr:colOff>38100</xdr:colOff>
      <xdr:row>39</xdr:row>
      <xdr:rowOff>4191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3652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166768</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4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69538</xdr:rowOff>
    </xdr:from>
    <xdr:to>
      <xdr:col>67</xdr:col>
      <xdr:colOff>101600</xdr:colOff>
      <xdr:row>38</xdr:row>
      <xdr:rowOff>171138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2763500" y="65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162265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5017" y="66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00000000-0008-0000-0600-00002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0000000-0008-0000-0600-00002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00000000-0008-0000-0600-00002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00000000-0008-0000-0600-00003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6786</xdr:rowOff>
    </xdr:from>
    <xdr:to>
      <xdr:col>85</xdr:col>
      <xdr:colOff>127000</xdr:colOff>
      <xdr:row>74</xdr:row>
      <xdr:rowOff>71708</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2694086"/>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103972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4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57077</xdr:rowOff>
    </xdr:from>
    <xdr:to>
      <xdr:col>81</xdr:col>
      <xdr:colOff>50800</xdr:colOff>
      <xdr:row>74</xdr:row>
      <xdr:rowOff>71708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274437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23330</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014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32585</xdr:rowOff>
    </xdr:from>
    <xdr:to>
      <xdr:col>76</xdr:col>
      <xdr:colOff>114300</xdr:colOff>
      <xdr:row>74</xdr:row>
      <xdr:rowOff>57077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3703300" y="1271988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2703</xdr:rowOff>
    </xdr:from>
    <xdr:to>
      <xdr:col>71</xdr:col>
      <xdr:colOff>177800</xdr:colOff>
      <xdr:row>74</xdr:row>
      <xdr:rowOff>32585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269000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169504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2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75054</xdr:rowOff>
    </xdr:from>
    <xdr:to>
      <xdr:col>67</xdr:col>
      <xdr:colOff>101600</xdr:colOff>
      <xdr:row>74</xdr:row>
      <xdr:rowOff>5204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21731</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3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127436</xdr:rowOff>
    </xdr:from>
    <xdr:to>
      <xdr:col>85</xdr:col>
      <xdr:colOff>177800</xdr:colOff>
      <xdr:row>74</xdr:row>
      <xdr:rowOff>57586</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2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105863</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26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20908</xdr:rowOff>
    </xdr:from>
    <xdr:to>
      <xdr:col>81</xdr:col>
      <xdr:colOff>101600</xdr:colOff>
      <xdr:row>74</xdr:row>
      <xdr:rowOff>122508</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27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113635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01411" y="1280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6277</xdr:rowOff>
    </xdr:from>
    <xdr:to>
      <xdr:col>76</xdr:col>
      <xdr:colOff>165100</xdr:colOff>
      <xdr:row>74</xdr:row>
      <xdr:rowOff>107877</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26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99004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153235</xdr:rowOff>
    </xdr:from>
    <xdr:to>
      <xdr:col>72</xdr:col>
      <xdr:colOff>38100</xdr:colOff>
      <xdr:row>74</xdr:row>
      <xdr:rowOff>83385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26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74512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6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123353</xdr:rowOff>
    </xdr:from>
    <xdr:to>
      <xdr:col>67</xdr:col>
      <xdr:colOff>101600</xdr:colOff>
      <xdr:row>74</xdr:row>
      <xdr:rowOff>53503</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26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44630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5" name="積立金最小値テキスト">
          <a:extLst>
            <a:ext uri="{FF2B5EF4-FFF2-40B4-BE49-F238E27FC236}">
              <a16:creationId xmlns:a16="http://schemas.microsoft.com/office/drawing/2014/main" id="{00000000-0008-0000-0600-00008F020000}"/>
            </a:ext>
          </a:extLst>
        </xdr:cNvPr>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7" name="積立金最大値テキスト">
          <a:extLst>
            <a:ext uri="{FF2B5EF4-FFF2-40B4-BE49-F238E27FC236}">
              <a16:creationId xmlns:a16="http://schemas.microsoft.com/office/drawing/2014/main" id="{00000000-0008-0000-0600-000091020000}"/>
            </a:ext>
          </a:extLst>
        </xdr:cNvPr>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27961</xdr:rowOff>
    </xdr:from>
    <xdr:to>
      <xdr:col>85</xdr:col>
      <xdr:colOff>127000</xdr:colOff>
      <xdr:row>96</xdr:row>
      <xdr:rowOff>119171</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5481300" y="16487161"/>
          <a:ext cx="838200" cy="9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60" name="積立金平均値テキスト">
          <a:extLst>
            <a:ext uri="{FF2B5EF4-FFF2-40B4-BE49-F238E27FC236}">
              <a16:creationId xmlns:a16="http://schemas.microsoft.com/office/drawing/2014/main" id="{00000000-0008-0000-0600-000094020000}"/>
            </a:ext>
          </a:extLst>
        </xdr:cNvPr>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163612</xdr:rowOff>
    </xdr:from>
    <xdr:to>
      <xdr:col>81</xdr:col>
      <xdr:colOff>50800</xdr:colOff>
      <xdr:row>96</xdr:row>
      <xdr:rowOff>119171</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4592300" y="16279912"/>
          <a:ext cx="889000" cy="29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163612</xdr:rowOff>
    </xdr:from>
    <xdr:to>
      <xdr:col>76</xdr:col>
      <xdr:colOff>114300</xdr:colOff>
      <xdr:row>96</xdr:row>
      <xdr:rowOff>135768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3703300" y="16279912"/>
          <a:ext cx="889000" cy="3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153007</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4325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64536</xdr:rowOff>
    </xdr:from>
    <xdr:to>
      <xdr:col>71</xdr:col>
      <xdr:colOff>177800</xdr:colOff>
      <xdr:row>96</xdr:row>
      <xdr:rowOff>135768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814300" y="15666486"/>
          <a:ext cx="889000" cy="92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57947</xdr:rowOff>
    </xdr:from>
    <xdr:to>
      <xdr:col>67</xdr:col>
      <xdr:colOff>101600</xdr:colOff>
      <xdr:row>92</xdr:row>
      <xdr:rowOff>159547</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2763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150674</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547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148611</xdr:rowOff>
    </xdr:from>
    <xdr:to>
      <xdr:col>85</xdr:col>
      <xdr:colOff>177800</xdr:colOff>
      <xdr:row>96</xdr:row>
      <xdr:rowOff>78761</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62687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127038</xdr:rowOff>
    </xdr:from>
    <xdr:ext cx="469744" cy="259045"/>
    <xdr:sp macro="" textlink="">
      <xdr:nvSpPr>
        <xdr:cNvPr id="679" name="積立金該当値テキスト">
          <a:extLst>
            <a:ext uri="{FF2B5EF4-FFF2-40B4-BE49-F238E27FC236}">
              <a16:creationId xmlns:a16="http://schemas.microsoft.com/office/drawing/2014/main" id="{00000000-0008-0000-0600-0000A7020000}"/>
            </a:ext>
          </a:extLst>
        </xdr:cNvPr>
        <xdr:cNvSpPr txBox="1"/>
      </xdr:nvSpPr>
      <xdr:spPr>
        <a:xfrm>
          <a:off x="16370300" y="164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68371</xdr:rowOff>
    </xdr:from>
    <xdr:to>
      <xdr:col>81</xdr:col>
      <xdr:colOff>101600</xdr:colOff>
      <xdr:row>96</xdr:row>
      <xdr:rowOff>169971</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5430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161098</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33728" y="166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112812</xdr:rowOff>
    </xdr:from>
    <xdr:to>
      <xdr:col>76</xdr:col>
      <xdr:colOff>165100</xdr:colOff>
      <xdr:row>95</xdr:row>
      <xdr:rowOff>42962</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4541500" y="162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59489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84968</xdr:rowOff>
    </xdr:from>
    <xdr:to>
      <xdr:col>72</xdr:col>
      <xdr:colOff>38100</xdr:colOff>
      <xdr:row>97</xdr:row>
      <xdr:rowOff>15118</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3652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6245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6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13736</xdr:rowOff>
    </xdr:from>
    <xdr:to>
      <xdr:col>67</xdr:col>
      <xdr:colOff>101600</xdr:colOff>
      <xdr:row>91</xdr:row>
      <xdr:rowOff>115336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2763500" y="1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131863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539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100511</xdr:rowOff>
    </xdr:from>
    <xdr:to>
      <xdr:col>116</xdr:col>
      <xdr:colOff>62864</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929811"/>
          <a:ext cx="1269" cy="85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47188</xdr:rowOff>
    </xdr:from>
    <xdr:ext cx="378565"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70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100511</xdr:rowOff>
    </xdr:from>
    <xdr:to>
      <xdr:col>116</xdr:col>
      <xdr:colOff>152400</xdr:colOff>
      <xdr:row>34</xdr:row>
      <xdr:rowOff>100511</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9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69323</xdr:rowOff>
    </xdr:from>
    <xdr:ext cx="313932"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129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88900</xdr:rowOff>
    </xdr:from>
    <xdr:to>
      <xdr:col>112</xdr:col>
      <xdr:colOff>38100</xdr:colOff>
      <xdr:row>37</xdr:row>
      <xdr:rowOff>19050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35577</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213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158041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5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110127</xdr:rowOff>
    </xdr:from>
    <xdr:to>
      <xdr:col>102</xdr:col>
      <xdr:colOff>165100</xdr:colOff>
      <xdr:row>36</xdr:row>
      <xdr:rowOff>40277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11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56804</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6017" y="588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121557</xdr:rowOff>
    </xdr:from>
    <xdr:to>
      <xdr:col>98</xdr:col>
      <xdr:colOff>38100</xdr:colOff>
      <xdr:row>31</xdr:row>
      <xdr:rowOff>51707</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526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68234</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7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91956</xdr:rowOff>
    </xdr:from>
    <xdr:to>
      <xdr:col>116</xdr:col>
      <xdr:colOff>63500</xdr:colOff>
      <xdr:row>56</xdr:row>
      <xdr:rowOff>112905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693156"/>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165646</xdr:rowOff>
    </xdr:from>
    <xdr:to>
      <xdr:col>111</xdr:col>
      <xdr:colOff>177800</xdr:colOff>
      <xdr:row>56</xdr:row>
      <xdr:rowOff>112905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9595396"/>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165646</xdr:rowOff>
    </xdr:from>
    <xdr:to>
      <xdr:col>107</xdr:col>
      <xdr:colOff>50800</xdr:colOff>
      <xdr:row>56</xdr:row>
      <xdr:rowOff>126180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9595396"/>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74822</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82517</xdr:rowOff>
    </xdr:from>
    <xdr:to>
      <xdr:col>102</xdr:col>
      <xdr:colOff>114300</xdr:colOff>
      <xdr:row>56</xdr:row>
      <xdr:rowOff>126180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683717"/>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56543</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67901</xdr:rowOff>
    </xdr:from>
    <xdr:to>
      <xdr:col>98</xdr:col>
      <xdr:colOff>38100</xdr:colOff>
      <xdr:row>55</xdr:row>
      <xdr:rowOff>169501</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14578</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2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41156</xdr:rowOff>
    </xdr:from>
    <xdr:to>
      <xdr:col>116</xdr:col>
      <xdr:colOff>114300</xdr:colOff>
      <xdr:row>56</xdr:row>
      <xdr:rowOff>142756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19583</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6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62105</xdr:rowOff>
    </xdr:from>
    <xdr:to>
      <xdr:col>112</xdr:col>
      <xdr:colOff>38100</xdr:colOff>
      <xdr:row>56</xdr:row>
      <xdr:rowOff>163705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154832</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43411" y="97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114846</xdr:rowOff>
    </xdr:from>
    <xdr:to>
      <xdr:col>107</xdr:col>
      <xdr:colOff>101600</xdr:colOff>
      <xdr:row>56</xdr:row>
      <xdr:rowOff>44996</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61523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75380</xdr:rowOff>
    </xdr:from>
    <xdr:to>
      <xdr:col>102</xdr:col>
      <xdr:colOff>165100</xdr:colOff>
      <xdr:row>57</xdr:row>
      <xdr:rowOff>5530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6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168107</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7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31717</xdr:rowOff>
    </xdr:from>
    <xdr:to>
      <xdr:col>98</xdr:col>
      <xdr:colOff>38100</xdr:colOff>
      <xdr:row>56</xdr:row>
      <xdr:rowOff>133317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6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124444</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68377</xdr:rowOff>
    </xdr:from>
    <xdr:to>
      <xdr:col>116</xdr:col>
      <xdr:colOff>63500</xdr:colOff>
      <xdr:row>78</xdr:row>
      <xdr:rowOff>107696</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3441477"/>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82093</xdr:rowOff>
    </xdr:from>
    <xdr:to>
      <xdr:col>111</xdr:col>
      <xdr:colOff>177800</xdr:colOff>
      <xdr:row>78</xdr:row>
      <xdr:rowOff>107696</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0434300" y="1345519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82093</xdr:rowOff>
    </xdr:from>
    <xdr:to>
      <xdr:col>107</xdr:col>
      <xdr:colOff>50800</xdr:colOff>
      <xdr:row>78</xdr:row>
      <xdr:rowOff>96265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19545300" y="13455193"/>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96265</xdr:rowOff>
    </xdr:from>
    <xdr:to>
      <xdr:col>102</xdr:col>
      <xdr:colOff>114300</xdr:colOff>
      <xdr:row>78</xdr:row>
      <xdr:rowOff>115012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3469365"/>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74</xdr:row>
      <xdr:rowOff>164051</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63009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17577</xdr:rowOff>
    </xdr:from>
    <xdr:to>
      <xdr:col>116</xdr:col>
      <xdr:colOff>114300</xdr:colOff>
      <xdr:row>78</xdr:row>
      <xdr:rowOff>119177</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103954</xdr:rowOff>
    </xdr:from>
    <xdr:ext cx="378565"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330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56896</xdr:rowOff>
    </xdr:from>
    <xdr:to>
      <xdr:col>112</xdr:col>
      <xdr:colOff>38100</xdr:colOff>
      <xdr:row>78</xdr:row>
      <xdr:rowOff>158496</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78</xdr:row>
      <xdr:rowOff>149623</xdr:rowOff>
    </xdr:from>
    <xdr:ext cx="313932"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53633" y="13522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31293</xdr:rowOff>
    </xdr:from>
    <xdr:to>
      <xdr:col>107</xdr:col>
      <xdr:colOff>101600</xdr:colOff>
      <xdr:row>78</xdr:row>
      <xdr:rowOff>132893</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124020</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5017" y="13497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45465</xdr:rowOff>
    </xdr:from>
    <xdr:to>
      <xdr:col>102</xdr:col>
      <xdr:colOff>165100</xdr:colOff>
      <xdr:row>78</xdr:row>
      <xdr:rowOff>147065</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78</xdr:row>
      <xdr:rowOff>138192</xdr:rowOff>
    </xdr:from>
    <xdr:ext cx="313932"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88333" y="1351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64212</xdr:rowOff>
    </xdr:from>
    <xdr:to>
      <xdr:col>98</xdr:col>
      <xdr:colOff>38100</xdr:colOff>
      <xdr:row>78</xdr:row>
      <xdr:rowOff>165812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78</xdr:row>
      <xdr:rowOff>156939</xdr:rowOff>
    </xdr:from>
    <xdr:ext cx="313932"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99333" y="1353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・歳出決算の総額は、住民一人当たり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520,586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147,709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円前後で推移している（平成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年度は国の要請を踏まえて実施した減額措置のため、他の年度と比較して少額となっているもの。）グループ内平均と比較して高い水準となっているが、これは類似団体と比較して人口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万人当たり職員数が多いことが主な要因である。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以前はグループ内平均に比べ高い水準だったが、「佐賀県行財政運営計画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」等により投資的経費の総額を段階的に抑制しつつ、計画的な事業執行を図ってきたことから、近年はグループ内平均と同程度の水準となっている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。また、新規整備と更新整備においてグループ内の乖離が生じているのは、新規公共施設等を整備するための経費を絞って選別していることが主な要因である。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833,272
827,606
2,440.68
443,259,819
433,789,513
4,745,801
257,991,404
704,014,445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76019</xdr:rowOff>
    </xdr:from>
    <xdr:to>
      <xdr:col>24</xdr:col>
      <xdr:colOff>63500</xdr:colOff>
      <xdr:row>31</xdr:row>
      <xdr:rowOff>138067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909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82550</xdr:rowOff>
    </xdr:from>
    <xdr:to>
      <xdr:col>19</xdr:col>
      <xdr:colOff>177800</xdr:colOff>
      <xdr:row>31</xdr:row>
      <xdr:rowOff>138067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97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32</xdr:row>
      <xdr:rowOff>31931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975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31931</xdr:rowOff>
    </xdr:from>
    <xdr:to>
      <xdr:col>10</xdr:col>
      <xdr:colOff>114300</xdr:colOff>
      <xdr:row>32</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183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77470</xdr:rowOff>
    </xdr:from>
    <xdr:to>
      <xdr:col>6</xdr:col>
      <xdr:colOff>38100</xdr:colOff>
      <xdr:row>40</xdr:row>
      <xdr:rowOff>7620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170197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85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25219</xdr:rowOff>
    </xdr:from>
    <xdr:to>
      <xdr:col>24</xdr:col>
      <xdr:colOff>114300</xdr:colOff>
      <xdr:row>31</xdr:row>
      <xdr:rowOff>126819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48096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9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87267</xdr:rowOff>
    </xdr:from>
    <xdr:to>
      <xdr:col>20</xdr:col>
      <xdr:colOff>38100</xdr:colOff>
      <xdr:row>32</xdr:row>
      <xdr:rowOff>17417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33944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31750</xdr:rowOff>
    </xdr:from>
    <xdr:to>
      <xdr:col>15</xdr:col>
      <xdr:colOff>101600</xdr:colOff>
      <xdr:row>31</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149877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152581</xdr:rowOff>
    </xdr:from>
    <xdr:to>
      <xdr:col>10</xdr:col>
      <xdr:colOff>165100</xdr:colOff>
      <xdr:row>32</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99258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46446</xdr:rowOff>
    </xdr:from>
    <xdr:to>
      <xdr:col>6</xdr:col>
      <xdr:colOff>38100</xdr:colOff>
      <xdr:row>32</xdr:row>
      <xdr:rowOff>148046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164573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159954</xdr:rowOff>
    </xdr:from>
    <xdr:to>
      <xdr:col>24</xdr:col>
      <xdr:colOff>63500</xdr:colOff>
      <xdr:row>55</xdr:row>
      <xdr:rowOff>10313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18254"/>
          <a:ext cx="8382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91785</xdr:rowOff>
    </xdr:from>
    <xdr:to>
      <xdr:col>19</xdr:col>
      <xdr:colOff>177800</xdr:colOff>
      <xdr:row>54</xdr:row>
      <xdr:rowOff>159954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350085"/>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91785</xdr:rowOff>
    </xdr:from>
    <xdr:to>
      <xdr:col>15</xdr:col>
      <xdr:colOff>50800</xdr:colOff>
      <xdr:row>55</xdr:row>
      <xdr:rowOff>42407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50085"/>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21607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158994</xdr:rowOff>
    </xdr:from>
    <xdr:to>
      <xdr:col>10</xdr:col>
      <xdr:colOff>114300</xdr:colOff>
      <xdr:row>55</xdr:row>
      <xdr:rowOff>42407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074394"/>
          <a:ext cx="889000" cy="39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164299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12639</xdr:rowOff>
    </xdr:from>
    <xdr:to>
      <xdr:col>6</xdr:col>
      <xdr:colOff>38100</xdr:colOff>
      <xdr:row>54</xdr:row>
      <xdr:rowOff>114239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105366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130963</xdr:rowOff>
    </xdr:from>
    <xdr:to>
      <xdr:col>24</xdr:col>
      <xdr:colOff>114300</xdr:colOff>
      <xdr:row>55</xdr:row>
      <xdr:rowOff>61113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109390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109154</xdr:rowOff>
    </xdr:from>
    <xdr:to>
      <xdr:col>20</xdr:col>
      <xdr:colOff>38100</xdr:colOff>
      <xdr:row>55</xdr:row>
      <xdr:rowOff>39304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30431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4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40985</xdr:rowOff>
    </xdr:from>
    <xdr:to>
      <xdr:col>15</xdr:col>
      <xdr:colOff>101600</xdr:colOff>
      <xdr:row>54</xdr:row>
      <xdr:rowOff>142585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159112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163057</xdr:rowOff>
    </xdr:from>
    <xdr:to>
      <xdr:col>10</xdr:col>
      <xdr:colOff>165100</xdr:colOff>
      <xdr:row>55</xdr:row>
      <xdr:rowOff>93207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4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109734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1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108194</xdr:rowOff>
    </xdr:from>
    <xdr:to>
      <xdr:col>6</xdr:col>
      <xdr:colOff>38100</xdr:colOff>
      <xdr:row>53</xdr:row>
      <xdr:rowOff>38344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0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54871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7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103261</xdr:rowOff>
    </xdr:from>
    <xdr:to>
      <xdr:col>24</xdr:col>
      <xdr:colOff>62865</xdr:colOff>
      <xdr:row>76</xdr:row>
      <xdr:rowOff>44283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447661"/>
          <a:ext cx="1270" cy="6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48110</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0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44283</xdr:rowOff>
    </xdr:from>
    <xdr:to>
      <xdr:col>24</xdr:col>
      <xdr:colOff>152400</xdr:colOff>
      <xdr:row>76</xdr:row>
      <xdr:rowOff>44283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0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49938</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103261</xdr:rowOff>
    </xdr:from>
    <xdr:to>
      <xdr:col>24</xdr:col>
      <xdr:colOff>152400</xdr:colOff>
      <xdr:row>72</xdr:row>
      <xdr:rowOff>103261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44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90048</xdr:rowOff>
    </xdr:from>
    <xdr:to>
      <xdr:col>24</xdr:col>
      <xdr:colOff>63500</xdr:colOff>
      <xdr:row>74</xdr:row>
      <xdr:rowOff>145232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605898"/>
          <a:ext cx="838200" cy="2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97548</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1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119121</xdr:rowOff>
    </xdr:from>
    <xdr:to>
      <xdr:col>24</xdr:col>
      <xdr:colOff>114300</xdr:colOff>
      <xdr:row>74</xdr:row>
      <xdr:rowOff>49271</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3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94757</xdr:rowOff>
    </xdr:from>
    <xdr:to>
      <xdr:col>19</xdr:col>
      <xdr:colOff>177800</xdr:colOff>
      <xdr:row>74</xdr:row>
      <xdr:rowOff>145232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782057"/>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94757</xdr:rowOff>
    </xdr:from>
    <xdr:to>
      <xdr:col>15</xdr:col>
      <xdr:colOff>50800</xdr:colOff>
      <xdr:row>75</xdr:row>
      <xdr:rowOff>101250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782057"/>
          <a:ext cx="889000" cy="17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138605</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9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101250</xdr:rowOff>
    </xdr:from>
    <xdr:to>
      <xdr:col>10</xdr:col>
      <xdr:colOff>114300</xdr:colOff>
      <xdr:row>76</xdr:row>
      <xdr:rowOff>60010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960000"/>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45290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155522</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5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39248</xdr:rowOff>
    </xdr:from>
    <xdr:to>
      <xdr:col>24</xdr:col>
      <xdr:colOff>114300</xdr:colOff>
      <xdr:row>73</xdr:row>
      <xdr:rowOff>140848</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5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62125</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4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94432</xdr:rowOff>
    </xdr:from>
    <xdr:to>
      <xdr:col>20</xdr:col>
      <xdr:colOff>38100</xdr:colOff>
      <xdr:row>75</xdr:row>
      <xdr:rowOff>24582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7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15709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8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43957</xdr:rowOff>
    </xdr:from>
    <xdr:to>
      <xdr:col>15</xdr:col>
      <xdr:colOff>101600</xdr:colOff>
      <xdr:row>74</xdr:row>
      <xdr:rowOff>145557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162084</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5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50450</xdr:rowOff>
    </xdr:from>
    <xdr:to>
      <xdr:col>10</xdr:col>
      <xdr:colOff>165100</xdr:colOff>
      <xdr:row>75</xdr:row>
      <xdr:rowOff>152050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9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168577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6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9210</xdr:rowOff>
    </xdr:from>
    <xdr:to>
      <xdr:col>6</xdr:col>
      <xdr:colOff>38100</xdr:colOff>
      <xdr:row>76</xdr:row>
      <xdr:rowOff>110810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0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127337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126442</xdr:rowOff>
    </xdr:from>
    <xdr:to>
      <xdr:col>24</xdr:col>
      <xdr:colOff>63500</xdr:colOff>
      <xdr:row>97</xdr:row>
      <xdr:rowOff>120955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85642"/>
          <a:ext cx="8382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106211</xdr:rowOff>
    </xdr:from>
    <xdr:to>
      <xdr:col>19</xdr:col>
      <xdr:colOff>177800</xdr:colOff>
      <xdr:row>96</xdr:row>
      <xdr:rowOff>126442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6541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37267</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106211</xdr:rowOff>
    </xdr:from>
    <xdr:to>
      <xdr:col>15</xdr:col>
      <xdr:colOff>50800</xdr:colOff>
      <xdr:row>97</xdr:row>
      <xdr:rowOff>59461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65411"/>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38545</xdr:rowOff>
    </xdr:from>
    <xdr:to>
      <xdr:col>10</xdr:col>
      <xdr:colOff>114300</xdr:colOff>
      <xdr:row>97</xdr:row>
      <xdr:rowOff>59461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69195"/>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70155</xdr:rowOff>
    </xdr:from>
    <xdr:to>
      <xdr:col>24</xdr:col>
      <xdr:colOff>114300</xdr:colOff>
      <xdr:row>98</xdr:row>
      <xdr:rowOff>305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48582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75642</xdr:rowOff>
    </xdr:from>
    <xdr:to>
      <xdr:col>20</xdr:col>
      <xdr:colOff>38100</xdr:colOff>
      <xdr:row>97</xdr:row>
      <xdr:rowOff>5792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22319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55411</xdr:rowOff>
    </xdr:from>
    <xdr:to>
      <xdr:col>15</xdr:col>
      <xdr:colOff>101600</xdr:colOff>
      <xdr:row>96</xdr:row>
      <xdr:rowOff>157011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8661</xdr:rowOff>
    </xdr:from>
    <xdr:to>
      <xdr:col>10</xdr:col>
      <xdr:colOff>165100</xdr:colOff>
      <xdr:row>97</xdr:row>
      <xdr:rowOff>110261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126788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159195</xdr:rowOff>
    </xdr:from>
    <xdr:to>
      <xdr:col>6</xdr:col>
      <xdr:colOff>38100</xdr:colOff>
      <xdr:row>97</xdr:row>
      <xdr:rowOff>89345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105872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68507</xdr:rowOff>
    </xdr:from>
    <xdr:to>
      <xdr:col>55</xdr:col>
      <xdr:colOff>0</xdr:colOff>
      <xdr:row>38</xdr:row>
      <xdr:rowOff>124024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836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79611</xdr:rowOff>
    </xdr:from>
    <xdr:to>
      <xdr:col>50</xdr:col>
      <xdr:colOff>114300</xdr:colOff>
      <xdr:row>38</xdr:row>
      <xdr:rowOff>124024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5908911"/>
          <a:ext cx="889000" cy="7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79611</xdr:rowOff>
    </xdr:from>
    <xdr:to>
      <xdr:col>45</xdr:col>
      <xdr:colOff>177800</xdr:colOff>
      <xdr:row>35</xdr:row>
      <xdr:rowOff>25073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5908911"/>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152436</xdr:rowOff>
    </xdr:from>
    <xdr:to>
      <xdr:col>41</xdr:col>
      <xdr:colOff>50800</xdr:colOff>
      <xdr:row>35</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295936"/>
          <a:ext cx="889000" cy="7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10177</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27831</xdr:rowOff>
    </xdr:from>
    <xdr:to>
      <xdr:col>36</xdr:col>
      <xdr:colOff>165100</xdr:colOff>
      <xdr:row>31</xdr:row>
      <xdr:rowOff>129431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120558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4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17707</xdr:rowOff>
    </xdr:from>
    <xdr:to>
      <xdr:col>55</xdr:col>
      <xdr:colOff>50800</xdr:colOff>
      <xdr:row>38</xdr:row>
      <xdr:rowOff>119307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167584</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73224</xdr:rowOff>
    </xdr:from>
    <xdr:to>
      <xdr:col>50</xdr:col>
      <xdr:colOff>165100</xdr:colOff>
      <xdr:row>39</xdr:row>
      <xdr:rowOff>3374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165951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68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28811</xdr:rowOff>
    </xdr:from>
    <xdr:to>
      <xdr:col>46</xdr:col>
      <xdr:colOff>38100</xdr:colOff>
      <xdr:row>34</xdr:row>
      <xdr:rowOff>130411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85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121538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95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145723</xdr:rowOff>
    </xdr:from>
    <xdr:to>
      <xdr:col>41</xdr:col>
      <xdr:colOff>101600</xdr:colOff>
      <xdr:row>35</xdr:row>
      <xdr:rowOff>75873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92400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101636</xdr:rowOff>
    </xdr:from>
    <xdr:to>
      <xdr:col>36</xdr:col>
      <xdr:colOff>165100</xdr:colOff>
      <xdr:row>31</xdr:row>
      <xdr:rowOff>31786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2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48313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0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145491</xdr:rowOff>
    </xdr:from>
    <xdr:to>
      <xdr:col>55</xdr:col>
      <xdr:colOff>0</xdr:colOff>
      <xdr:row>57</xdr:row>
      <xdr:rowOff>106096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46691"/>
          <a:ext cx="8382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144043</xdr:rowOff>
    </xdr:from>
    <xdr:to>
      <xdr:col>50</xdr:col>
      <xdr:colOff>114300</xdr:colOff>
      <xdr:row>57</xdr:row>
      <xdr:rowOff>106096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4524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104953</xdr:rowOff>
    </xdr:from>
    <xdr:to>
      <xdr:col>45</xdr:col>
      <xdr:colOff>177800</xdr:colOff>
      <xdr:row>56</xdr:row>
      <xdr:rowOff>144043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06153"/>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68775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104953</xdr:rowOff>
    </xdr:from>
    <xdr:to>
      <xdr:col>41</xdr:col>
      <xdr:colOff>50800</xdr:colOff>
      <xdr:row>56</xdr:row>
      <xdr:rowOff>134671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0615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141723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154220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4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94691</xdr:rowOff>
    </xdr:from>
    <xdr:to>
      <xdr:col>55</xdr:col>
      <xdr:colOff>50800</xdr:colOff>
      <xdr:row>57</xdr:row>
      <xdr:rowOff>24841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73118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55296</xdr:rowOff>
    </xdr:from>
    <xdr:to>
      <xdr:col>50</xdr:col>
      <xdr:colOff>165100</xdr:colOff>
      <xdr:row>57</xdr:row>
      <xdr:rowOff>156896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148023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93243</xdr:rowOff>
    </xdr:from>
    <xdr:to>
      <xdr:col>46</xdr:col>
      <xdr:colOff>38100</xdr:colOff>
      <xdr:row>57</xdr:row>
      <xdr:rowOff>23393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39920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54153</xdr:rowOff>
    </xdr:from>
    <xdr:to>
      <xdr:col>41</xdr:col>
      <xdr:colOff>101600</xdr:colOff>
      <xdr:row>56</xdr:row>
      <xdr:rowOff>155753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146880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83871</xdr:rowOff>
    </xdr:from>
    <xdr:to>
      <xdr:col>36</xdr:col>
      <xdr:colOff>165100</xdr:colOff>
      <xdr:row>57</xdr:row>
      <xdr:rowOff>14021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113297</xdr:rowOff>
    </xdr:from>
    <xdr:to>
      <xdr:col>55</xdr:col>
      <xdr:colOff>0</xdr:colOff>
      <xdr:row>75</xdr:row>
      <xdr:rowOff>145562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72047"/>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154494</xdr:rowOff>
    </xdr:from>
    <xdr:to>
      <xdr:col>50</xdr:col>
      <xdr:colOff>114300</xdr:colOff>
      <xdr:row>75</xdr:row>
      <xdr:rowOff>113297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841794"/>
          <a:ext cx="8890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154494</xdr:rowOff>
    </xdr:from>
    <xdr:to>
      <xdr:col>45</xdr:col>
      <xdr:colOff>177800</xdr:colOff>
      <xdr:row>75</xdr:row>
      <xdr:rowOff>133626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84179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133626</xdr:rowOff>
    </xdr:from>
    <xdr:to>
      <xdr:col>41</xdr:col>
      <xdr:colOff>50800</xdr:colOff>
      <xdr:row>75</xdr:row>
      <xdr:rowOff>142966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9923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122113</xdr:rowOff>
    </xdr:from>
    <xdr:to>
      <xdr:col>36</xdr:col>
      <xdr:colOff>165100</xdr:colOff>
      <xdr:row>76</xdr:row>
      <xdr:rowOff>52263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94762</xdr:rowOff>
    </xdr:from>
    <xdr:to>
      <xdr:col>55</xdr:col>
      <xdr:colOff>50800</xdr:colOff>
      <xdr:row>76</xdr:row>
      <xdr:rowOff>24912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73189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62497</xdr:rowOff>
    </xdr:from>
    <xdr:to>
      <xdr:col>50</xdr:col>
      <xdr:colOff>165100</xdr:colOff>
      <xdr:row>75</xdr:row>
      <xdr:rowOff>164097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155224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103694</xdr:rowOff>
    </xdr:from>
    <xdr:to>
      <xdr:col>46</xdr:col>
      <xdr:colOff>38100</xdr:colOff>
      <xdr:row>75</xdr:row>
      <xdr:rowOff>33844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50371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82826</xdr:rowOff>
    </xdr:from>
    <xdr:to>
      <xdr:col>41</xdr:col>
      <xdr:colOff>101600</xdr:colOff>
      <xdr:row>76</xdr:row>
      <xdr:rowOff>12976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29503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92166</xdr:rowOff>
    </xdr:from>
    <xdr:to>
      <xdr:col>36</xdr:col>
      <xdr:colOff>165100</xdr:colOff>
      <xdr:row>76</xdr:row>
      <xdr:rowOff>22315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50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38843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37140</xdr:rowOff>
    </xdr:from>
    <xdr:to>
      <xdr:col>55</xdr:col>
      <xdr:colOff>0</xdr:colOff>
      <xdr:row>97</xdr:row>
      <xdr:rowOff>130539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67790"/>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130539</xdr:rowOff>
    </xdr:from>
    <xdr:to>
      <xdr:col>50</xdr:col>
      <xdr:colOff>114300</xdr:colOff>
      <xdr:row>97</xdr:row>
      <xdr:rowOff>147276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6118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57502</xdr:rowOff>
    </xdr:from>
    <xdr:to>
      <xdr:col>45</xdr:col>
      <xdr:colOff>177800</xdr:colOff>
      <xdr:row>97</xdr:row>
      <xdr:rowOff>147276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88152"/>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57502</xdr:rowOff>
    </xdr:from>
    <xdr:to>
      <xdr:col>41</xdr:col>
      <xdr:colOff>50800</xdr:colOff>
      <xdr:row>97</xdr:row>
      <xdr:rowOff>75823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8815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109569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18180</xdr:rowOff>
    </xdr:from>
    <xdr:to>
      <xdr:col>36</xdr:col>
      <xdr:colOff>165100</xdr:colOff>
      <xdr:row>97</xdr:row>
      <xdr:rowOff>119780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136307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157790</xdr:rowOff>
    </xdr:from>
    <xdr:to>
      <xdr:col>55</xdr:col>
      <xdr:colOff>50800</xdr:colOff>
      <xdr:row>97</xdr:row>
      <xdr:rowOff>87940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136217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79739</xdr:rowOff>
    </xdr:from>
    <xdr:to>
      <xdr:col>50</xdr:col>
      <xdr:colOff>165100</xdr:colOff>
      <xdr:row>98</xdr:row>
      <xdr:rowOff>9889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1016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96476</xdr:rowOff>
    </xdr:from>
    <xdr:to>
      <xdr:col>46</xdr:col>
      <xdr:colOff>38100</xdr:colOff>
      <xdr:row>98</xdr:row>
      <xdr:rowOff>26626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6702</xdr:rowOff>
    </xdr:from>
    <xdr:to>
      <xdr:col>41</xdr:col>
      <xdr:colOff>101600</xdr:colOff>
      <xdr:row>97</xdr:row>
      <xdr:rowOff>108302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124829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25023</xdr:rowOff>
    </xdr:from>
    <xdr:to>
      <xdr:col>36</xdr:col>
      <xdr:colOff>165100</xdr:colOff>
      <xdr:row>97</xdr:row>
      <xdr:rowOff>126623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117750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141757</xdr:rowOff>
    </xdr:from>
    <xdr:to>
      <xdr:col>85</xdr:col>
      <xdr:colOff>126364</xdr:colOff>
      <xdr:row>38</xdr:row>
      <xdr:rowOff>109296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85257"/>
          <a:ext cx="1269" cy="13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113123</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6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109296</xdr:rowOff>
    </xdr:from>
    <xdr:to>
      <xdr:col>86</xdr:col>
      <xdr:colOff>25400</xdr:colOff>
      <xdr:row>38</xdr:row>
      <xdr:rowOff>109296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88434</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0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141757</xdr:rowOff>
    </xdr:from>
    <xdr:to>
      <xdr:col>86</xdr:col>
      <xdr:colOff>25400</xdr:colOff>
      <xdr:row>30</xdr:row>
      <xdr:rowOff>141757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8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46431</xdr:rowOff>
    </xdr:from>
    <xdr:to>
      <xdr:col>85</xdr:col>
      <xdr:colOff>127000</xdr:colOff>
      <xdr:row>34</xdr:row>
      <xdr:rowOff>132613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704281"/>
          <a:ext cx="8382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87672</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8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109245</xdr:rowOff>
    </xdr:from>
    <xdr:to>
      <xdr:col>85</xdr:col>
      <xdr:colOff>177800</xdr:colOff>
      <xdr:row>36</xdr:row>
      <xdr:rowOff>39395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46431</xdr:rowOff>
    </xdr:from>
    <xdr:to>
      <xdr:col>81</xdr:col>
      <xdr:colOff>50800</xdr:colOff>
      <xdr:row>34</xdr:row>
      <xdr:rowOff>15342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704281"/>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103903</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141300</xdr:rowOff>
    </xdr:from>
    <xdr:to>
      <xdr:col>76</xdr:col>
      <xdr:colOff>114300</xdr:colOff>
      <xdr:row>34</xdr:row>
      <xdr:rowOff>15342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627700"/>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37008</xdr:rowOff>
    </xdr:from>
    <xdr:to>
      <xdr:col>76</xdr:col>
      <xdr:colOff>165100</xdr:colOff>
      <xdr:row>36</xdr:row>
      <xdr:rowOff>138608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129735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141300</xdr:rowOff>
    </xdr:from>
    <xdr:to>
      <xdr:col>71</xdr:col>
      <xdr:colOff>177800</xdr:colOff>
      <xdr:row>35</xdr:row>
      <xdr:rowOff>58547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627700"/>
          <a:ext cx="889000" cy="4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170053</xdr:rowOff>
    </xdr:from>
    <xdr:to>
      <xdr:col>72</xdr:col>
      <xdr:colOff>38100</xdr:colOff>
      <xdr:row>37</xdr:row>
      <xdr:rowOff>100203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91330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129362</xdr:rowOff>
    </xdr:from>
    <xdr:to>
      <xdr:col>67</xdr:col>
      <xdr:colOff>101600</xdr:colOff>
      <xdr:row>39</xdr:row>
      <xdr:rowOff>59512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6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50639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81813</xdr:rowOff>
    </xdr:from>
    <xdr:to>
      <xdr:col>85</xdr:col>
      <xdr:colOff>177800</xdr:colOff>
      <xdr:row>35</xdr:row>
      <xdr:rowOff>11963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104690</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7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167081</xdr:rowOff>
    </xdr:from>
    <xdr:to>
      <xdr:col>81</xdr:col>
      <xdr:colOff>101600</xdr:colOff>
      <xdr:row>33</xdr:row>
      <xdr:rowOff>97231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113758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4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135992</xdr:rowOff>
    </xdr:from>
    <xdr:to>
      <xdr:col>76</xdr:col>
      <xdr:colOff>165100</xdr:colOff>
      <xdr:row>34</xdr:row>
      <xdr:rowOff>66142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82669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5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90500</xdr:rowOff>
    </xdr:from>
    <xdr:to>
      <xdr:col>72</xdr:col>
      <xdr:colOff>38100</xdr:colOff>
      <xdr:row>33</xdr:row>
      <xdr:rowOff>20650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5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37177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3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7747</xdr:rowOff>
    </xdr:from>
    <xdr:to>
      <xdr:col>67</xdr:col>
      <xdr:colOff>101600</xdr:colOff>
      <xdr:row>35</xdr:row>
      <xdr:rowOff>109347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125874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108382</xdr:rowOff>
    </xdr:from>
    <xdr:to>
      <xdr:col>85</xdr:col>
      <xdr:colOff>126364</xdr:colOff>
      <xdr:row>55</xdr:row>
      <xdr:rowOff>147427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523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151254</xdr:rowOff>
    </xdr:from>
    <xdr:ext cx="599010"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5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147427</xdr:rowOff>
    </xdr:from>
    <xdr:to>
      <xdr:col>86</xdr:col>
      <xdr:colOff>25400</xdr:colOff>
      <xdr:row>55</xdr:row>
      <xdr:rowOff>147427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57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55059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108382</xdr:rowOff>
    </xdr:from>
    <xdr:to>
      <xdr:col>86</xdr:col>
      <xdr:colOff>25400</xdr:colOff>
      <xdr:row>51</xdr:row>
      <xdr:rowOff>108382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5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108382</xdr:rowOff>
    </xdr:from>
    <xdr:to>
      <xdr:col>85</xdr:col>
      <xdr:colOff>127000</xdr:colOff>
      <xdr:row>52</xdr:row>
      <xdr:rowOff>57404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8852332"/>
          <a:ext cx="8382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18041</xdr:rowOff>
    </xdr:from>
    <xdr:ext cx="599010"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104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39614</xdr:rowOff>
    </xdr:from>
    <xdr:to>
      <xdr:col>85</xdr:col>
      <xdr:colOff>177800</xdr:colOff>
      <xdr:row>53</xdr:row>
      <xdr:rowOff>141214</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12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57404</xdr:rowOff>
    </xdr:from>
    <xdr:to>
      <xdr:col>81</xdr:col>
      <xdr:colOff>50800</xdr:colOff>
      <xdr:row>52</xdr:row>
      <xdr:rowOff>96266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89728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121087</xdr:rowOff>
    </xdr:from>
    <xdr:to>
      <xdr:col>81</xdr:col>
      <xdr:colOff>101600</xdr:colOff>
      <xdr:row>54</xdr:row>
      <xdr:rowOff>51237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20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42364</xdr:rowOff>
    </xdr:from>
    <xdr:ext cx="599010"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169095" y="930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96266</xdr:rowOff>
    </xdr:from>
    <xdr:to>
      <xdr:col>76</xdr:col>
      <xdr:colOff>114300</xdr:colOff>
      <xdr:row>52</xdr:row>
      <xdr:rowOff>155108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011666"/>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150713</xdr:rowOff>
    </xdr:from>
    <xdr:to>
      <xdr:col>76</xdr:col>
      <xdr:colOff>165100</xdr:colOff>
      <xdr:row>54</xdr:row>
      <xdr:rowOff>80863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71990</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292795" y="93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73223</xdr:rowOff>
    </xdr:from>
    <xdr:to>
      <xdr:col>71</xdr:col>
      <xdr:colOff>177800</xdr:colOff>
      <xdr:row>52</xdr:row>
      <xdr:rowOff>155108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8988623"/>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53787</xdr:rowOff>
    </xdr:from>
    <xdr:to>
      <xdr:col>72</xdr:col>
      <xdr:colOff>38100</xdr:colOff>
      <xdr:row>55</xdr:row>
      <xdr:rowOff>155387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146514</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03795"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17622</xdr:rowOff>
    </xdr:from>
    <xdr:to>
      <xdr:col>67</xdr:col>
      <xdr:colOff>101600</xdr:colOff>
      <xdr:row>57</xdr:row>
      <xdr:rowOff>119222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110349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57582</xdr:rowOff>
    </xdr:from>
    <xdr:to>
      <xdr:col>85</xdr:col>
      <xdr:colOff>177800</xdr:colOff>
      <xdr:row>51</xdr:row>
      <xdr:rowOff>159182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8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10609</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87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6604</xdr:rowOff>
    </xdr:from>
    <xdr:to>
      <xdr:col>81</xdr:col>
      <xdr:colOff>101600</xdr:colOff>
      <xdr:row>52</xdr:row>
      <xdr:rowOff>108204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124731</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69095" y="869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45466</xdr:rowOff>
    </xdr:from>
    <xdr:to>
      <xdr:col>76</xdr:col>
      <xdr:colOff>165100</xdr:colOff>
      <xdr:row>52</xdr:row>
      <xdr:rowOff>147066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89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163593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873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104308</xdr:rowOff>
    </xdr:from>
    <xdr:to>
      <xdr:col>72</xdr:col>
      <xdr:colOff>38100</xdr:colOff>
      <xdr:row>53</xdr:row>
      <xdr:rowOff>34458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0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50985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87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22423</xdr:rowOff>
    </xdr:from>
    <xdr:to>
      <xdr:col>67</xdr:col>
      <xdr:colOff>101600</xdr:colOff>
      <xdr:row>52</xdr:row>
      <xdr:rowOff>124023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89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140550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871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114348</xdr:rowOff>
    </xdr:from>
    <xdr:to>
      <xdr:col>85</xdr:col>
      <xdr:colOff>127000</xdr:colOff>
      <xdr:row>78</xdr:row>
      <xdr:rowOff>122213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5481300" y="13487448"/>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122213</xdr:rowOff>
    </xdr:from>
    <xdr:to>
      <xdr:col>81</xdr:col>
      <xdr:colOff>50800</xdr:colOff>
      <xdr:row>78</xdr:row>
      <xdr:rowOff>129618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4592300" y="13495313"/>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124840</xdr:rowOff>
    </xdr:from>
    <xdr:to>
      <xdr:col>76</xdr:col>
      <xdr:colOff>114300</xdr:colOff>
      <xdr:row>78</xdr:row>
      <xdr:rowOff>129618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3703300" y="13497940"/>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120337</xdr:rowOff>
    </xdr:from>
    <xdr:to>
      <xdr:col>71</xdr:col>
      <xdr:colOff>177800</xdr:colOff>
      <xdr:row>78</xdr:row>
      <xdr:rowOff>124840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814300" y="13493437"/>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63548</xdr:rowOff>
    </xdr:from>
    <xdr:to>
      <xdr:col>85</xdr:col>
      <xdr:colOff>177800</xdr:colOff>
      <xdr:row>78</xdr:row>
      <xdr:rowOff>165148</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149925</xdr:rowOff>
    </xdr:from>
    <xdr:ext cx="469744"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3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71413</xdr:rowOff>
    </xdr:from>
    <xdr:to>
      <xdr:col>81</xdr:col>
      <xdr:colOff>101600</xdr:colOff>
      <xdr:row>79</xdr:row>
      <xdr:rowOff>1563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164140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793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78818</xdr:rowOff>
    </xdr:from>
    <xdr:to>
      <xdr:col>76</xdr:col>
      <xdr:colOff>165100</xdr:colOff>
      <xdr:row>79</xdr:row>
      <xdr:rowOff>8968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95</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74040</xdr:rowOff>
    </xdr:from>
    <xdr:to>
      <xdr:col>72</xdr:col>
      <xdr:colOff>38100</xdr:colOff>
      <xdr:row>79</xdr:row>
      <xdr:rowOff>4190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166767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69537</xdr:rowOff>
    </xdr:from>
    <xdr:to>
      <xdr:col>67</xdr:col>
      <xdr:colOff>101600</xdr:colOff>
      <xdr:row>78</xdr:row>
      <xdr:rowOff>171137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162264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535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6721</xdr:rowOff>
    </xdr:from>
    <xdr:to>
      <xdr:col>85</xdr:col>
      <xdr:colOff>127000</xdr:colOff>
      <xdr:row>94</xdr:row>
      <xdr:rowOff>71642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123021"/>
          <a:ext cx="838200" cy="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101001</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587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57045</xdr:rowOff>
    </xdr:from>
    <xdr:to>
      <xdr:col>81</xdr:col>
      <xdr:colOff>50800</xdr:colOff>
      <xdr:row>94</xdr:row>
      <xdr:rowOff>71642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173345"/>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20522</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32519</xdr:rowOff>
    </xdr:from>
    <xdr:to>
      <xdr:col>76</xdr:col>
      <xdr:colOff>114300</xdr:colOff>
      <xdr:row>94</xdr:row>
      <xdr:rowOff>57045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148819"/>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2572</xdr:rowOff>
    </xdr:from>
    <xdr:to>
      <xdr:col>71</xdr:col>
      <xdr:colOff>177800</xdr:colOff>
      <xdr:row>94</xdr:row>
      <xdr:rowOff>32519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11887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165389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70383</xdr:rowOff>
    </xdr:from>
    <xdr:to>
      <xdr:col>67</xdr:col>
      <xdr:colOff>101600</xdr:colOff>
      <xdr:row>94</xdr:row>
      <xdr:rowOff>533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01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17060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7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127371</xdr:rowOff>
    </xdr:from>
    <xdr:to>
      <xdr:col>85</xdr:col>
      <xdr:colOff>177800</xdr:colOff>
      <xdr:row>94</xdr:row>
      <xdr:rowOff>57521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0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105798</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0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20842</xdr:rowOff>
    </xdr:from>
    <xdr:to>
      <xdr:col>81</xdr:col>
      <xdr:colOff>101600</xdr:colOff>
      <xdr:row>94</xdr:row>
      <xdr:rowOff>122442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113569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2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6245</xdr:rowOff>
    </xdr:from>
    <xdr:to>
      <xdr:col>76</xdr:col>
      <xdr:colOff>165100</xdr:colOff>
      <xdr:row>94</xdr:row>
      <xdr:rowOff>107845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1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98972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1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153169</xdr:rowOff>
    </xdr:from>
    <xdr:to>
      <xdr:col>72</xdr:col>
      <xdr:colOff>38100</xdr:colOff>
      <xdr:row>94</xdr:row>
      <xdr:rowOff>83319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74446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123222</xdr:rowOff>
    </xdr:from>
    <xdr:to>
      <xdr:col>67</xdr:col>
      <xdr:colOff>101600</xdr:colOff>
      <xdr:row>94</xdr:row>
      <xdr:rowOff>53372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44499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・警察費は住民一人当たり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年度からの県内警察署再編整備に係る普通建設事業費の増嵩によりグループ内平均と比べ高い水準にあるものの、事業の進捗に伴い減少傾向にある。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円となっており、類似団体と比較して一人当たりのコストが高い状態が続いているのは、類似団体と比較して住民一人当たりの議員定数が多いことが主な要因である。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16,992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円であり、グループ内平均に比べ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低い水準となっているのは、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医療提供の拠点となる病院の移転に伴う補助事業の完了等により、普通建設事業費が減少したことが主な要因である。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116,935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円となっており、グループ内平均に比べ高止まりしているのは、ＩＣＴ教育に係る経費（物件費、普通建設事業費など）が他団体と比べ大きいことが主な要因と考えられる。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また、昨年度に比べて住民一人当たりのコストが上昇している主な要因は、佐賀国民スポーツ大会・全国障害者スポーツ大会に向けた施設整備等に係る費用の増加にある。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財政調整基金残高は、「佐賀県行財政運営計画</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2015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」の取組方針に基づき、一定額の基金残高の確保に努めており、概ね計画通りの基金残高が確保できる見込みである。なお、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年度については決算剰余金及び預託の運用益を積み立てた一方で、財政調整による取崩しが生じたため、基金残高は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実質収支額は、歳入総額が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個人県民税等の増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による影響で前年度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、公共事業等繰越による翌年度に繰り越すべき財源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が減少したこと等から、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年度は、財政調整による積立金の取崩しが生じたたことから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いずれの会計も黒字であり、連結実質赤字比率は発生していない。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一般会計の実質収支比率の改善は、分母となる標準財政規模は普通交付税等の減により減少したものの、分子となる実質収支額が個人住民税等の増により増加したことによるもの。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一定の財政健全化は確保できているが、「佐賀県行財政運営計画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」に基づき、引き続き持続可能な財政運営を行っていく。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416" t="s">
        <v>70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41"/>
      <c r="DK1" s="141"/>
      <c r="DL1" s="141"/>
      <c r="DM1" s="141"/>
      <c r="DN1" s="141"/>
      <c r="DO1" s="141"/>
    </row>
    <row r="2" spans="1:119" ht="24.75" thickBot="1" x14ac:dyDescent="0.2">
      <c r="A2" s="140"/>
      <c r="B2" s="143" t="s">
        <v>71</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417" t="s">
        <v>72</v>
      </c>
      <c r="C3" s="418"/>
      <c r="D3" s="419"/>
      <c r="E3" s="419"/>
      <c r="F3" s="419"/>
      <c r="G3" s="419"/>
      <c r="H3" s="419"/>
      <c r="I3" s="419"/>
      <c r="J3" s="419"/>
      <c r="K3" s="419"/>
      <c r="L3" s="419" t="s">
        <v>73</v>
      </c>
      <c r="M3" s="419"/>
      <c r="N3" s="419"/>
      <c r="O3" s="419"/>
      <c r="P3" s="419"/>
      <c r="Q3" s="419"/>
      <c r="R3" s="423"/>
      <c r="S3" s="423"/>
      <c r="T3" s="423"/>
      <c r="U3" s="423"/>
      <c r="V3" s="424"/>
      <c r="W3" s="430" t="s">
        <v>74</v>
      </c>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2"/>
      <c r="AZ3" s="433" t="s">
        <v>1</v>
      </c>
      <c r="BA3" s="434"/>
      <c r="BB3" s="434"/>
      <c r="BC3" s="434"/>
      <c r="BD3" s="434"/>
      <c r="BE3" s="434"/>
      <c r="BF3" s="434"/>
      <c r="BG3" s="434"/>
      <c r="BH3" s="434"/>
      <c r="BI3" s="434"/>
      <c r="BJ3" s="434"/>
      <c r="BK3" s="434"/>
      <c r="BL3" s="434"/>
      <c r="BM3" s="435"/>
      <c r="BN3" s="436" t="s">
        <v>75</v>
      </c>
      <c r="BO3" s="437"/>
      <c r="BP3" s="437"/>
      <c r="BQ3" s="437"/>
      <c r="BR3" s="437"/>
      <c r="BS3" s="437"/>
      <c r="BT3" s="437"/>
      <c r="BU3" s="438"/>
      <c r="BV3" s="436" t="s">
        <v>76</v>
      </c>
      <c r="BW3" s="437"/>
      <c r="BX3" s="437"/>
      <c r="BY3" s="437"/>
      <c r="BZ3" s="437"/>
      <c r="CA3" s="437"/>
      <c r="CB3" s="437"/>
      <c r="CC3" s="438"/>
      <c r="CD3" s="433" t="s">
        <v>1</v>
      </c>
      <c r="CE3" s="434"/>
      <c r="CF3" s="434"/>
      <c r="CG3" s="434"/>
      <c r="CH3" s="434"/>
      <c r="CI3" s="434"/>
      <c r="CJ3" s="434"/>
      <c r="CK3" s="434"/>
      <c r="CL3" s="434"/>
      <c r="CM3" s="434"/>
      <c r="CN3" s="434"/>
      <c r="CO3" s="434"/>
      <c r="CP3" s="434"/>
      <c r="CQ3" s="434"/>
      <c r="CR3" s="434"/>
      <c r="CS3" s="435"/>
      <c r="CT3" s="436" t="s">
        <v>77</v>
      </c>
      <c r="CU3" s="437"/>
      <c r="CV3" s="437"/>
      <c r="CW3" s="437"/>
      <c r="CX3" s="437"/>
      <c r="CY3" s="437"/>
      <c r="CZ3" s="437"/>
      <c r="DA3" s="438"/>
      <c r="DB3" s="436" t="s">
        <v>78</v>
      </c>
      <c r="DC3" s="437"/>
      <c r="DD3" s="437"/>
      <c r="DE3" s="437"/>
      <c r="DF3" s="437"/>
      <c r="DG3" s="437"/>
      <c r="DH3" s="437"/>
      <c r="DI3" s="438"/>
      <c r="DJ3" s="140"/>
      <c r="DK3" s="140"/>
      <c r="DL3" s="140"/>
      <c r="DM3" s="140"/>
      <c r="DN3" s="140"/>
      <c r="DO3" s="140"/>
    </row>
    <row r="4" spans="1:119" ht="18.75" customHeight="1" x14ac:dyDescent="0.15">
      <c r="A4" s="141"/>
      <c r="B4" s="420"/>
      <c r="C4" s="421"/>
      <c r="D4" s="422"/>
      <c r="E4" s="422"/>
      <c r="F4" s="422"/>
      <c r="G4" s="422"/>
      <c r="H4" s="422"/>
      <c r="I4" s="422"/>
      <c r="J4" s="422"/>
      <c r="K4" s="422"/>
      <c r="L4" s="422"/>
      <c r="M4" s="422"/>
      <c r="N4" s="422"/>
      <c r="O4" s="422"/>
      <c r="P4" s="422"/>
      <c r="Q4" s="422"/>
      <c r="R4" s="425"/>
      <c r="S4" s="425"/>
      <c r="T4" s="425"/>
      <c r="U4" s="425"/>
      <c r="V4" s="426"/>
      <c r="W4" s="490" t="s">
        <v>79</v>
      </c>
      <c r="X4" s="491"/>
      <c r="Y4" s="492"/>
      <c r="Z4" s="499" t="s">
        <v>1</v>
      </c>
      <c r="AA4" s="477"/>
      <c r="AB4" s="477"/>
      <c r="AC4" s="477"/>
      <c r="AD4" s="477"/>
      <c r="AE4" s="477"/>
      <c r="AF4" s="477"/>
      <c r="AG4" s="477"/>
      <c r="AH4" s="478"/>
      <c r="AI4" s="499" t="s">
        <v>80</v>
      </c>
      <c r="AJ4" s="502"/>
      <c r="AK4" s="502"/>
      <c r="AL4" s="502"/>
      <c r="AM4" s="502"/>
      <c r="AN4" s="502"/>
      <c r="AO4" s="502"/>
      <c r="AP4" s="503"/>
      <c r="AQ4" s="507" t="s">
        <v>81</v>
      </c>
      <c r="AR4" s="508"/>
      <c r="AS4" s="502"/>
      <c r="AT4" s="502"/>
      <c r="AU4" s="502"/>
      <c r="AV4" s="502"/>
      <c r="AW4" s="502"/>
      <c r="AX4" s="502"/>
      <c r="AY4" s="509"/>
      <c r="AZ4" s="460" t="s">
        <v>82</v>
      </c>
      <c r="BA4" s="461"/>
      <c r="BB4" s="461"/>
      <c r="BC4" s="461"/>
      <c r="BD4" s="461"/>
      <c r="BE4" s="461"/>
      <c r="BF4" s="461"/>
      <c r="BG4" s="461"/>
      <c r="BH4" s="461"/>
      <c r="BI4" s="461"/>
      <c r="BJ4" s="461"/>
      <c r="BK4" s="461"/>
      <c r="BL4" s="461"/>
      <c r="BM4" s="462"/>
      <c r="BN4" s="439">
        <v>443259819</v>
      </c>
      <c r="BO4" s="440"/>
      <c r="BP4" s="440"/>
      <c r="BQ4" s="440"/>
      <c r="BR4" s="440"/>
      <c r="BS4" s="440"/>
      <c r="BT4" s="440"/>
      <c r="BU4" s="441"/>
      <c r="BV4" s="439">
        <v>435430115</v>
      </c>
      <c r="BW4" s="440"/>
      <c r="BX4" s="440"/>
      <c r="BY4" s="440"/>
      <c r="BZ4" s="440"/>
      <c r="CA4" s="440"/>
      <c r="CB4" s="440"/>
      <c r="CC4" s="441"/>
      <c r="CD4" s="442" t="s">
        <v>83</v>
      </c>
      <c r="CE4" s="443"/>
      <c r="CF4" s="443"/>
      <c r="CG4" s="443"/>
      <c r="CH4" s="443"/>
      <c r="CI4" s="443"/>
      <c r="CJ4" s="443"/>
      <c r="CK4" s="443"/>
      <c r="CL4" s="443"/>
      <c r="CM4" s="443"/>
      <c r="CN4" s="443"/>
      <c r="CO4" s="443"/>
      <c r="CP4" s="443"/>
      <c r="CQ4" s="443"/>
      <c r="CR4" s="443"/>
      <c r="CS4" s="444"/>
      <c r="CT4" s="445">
        <v>1.8</v>
      </c>
      <c r="CU4" s="446"/>
      <c r="CV4" s="446"/>
      <c r="CW4" s="446"/>
      <c r="CX4" s="446"/>
      <c r="CY4" s="446"/>
      <c r="CZ4" s="446"/>
      <c r="DA4" s="447"/>
      <c r="DB4" s="445">
        <v>1.5</v>
      </c>
      <c r="DC4" s="446"/>
      <c r="DD4" s="446"/>
      <c r="DE4" s="446"/>
      <c r="DF4" s="446"/>
      <c r="DG4" s="446"/>
      <c r="DH4" s="446"/>
      <c r="DI4" s="447"/>
      <c r="DJ4" s="140"/>
      <c r="DK4" s="140"/>
      <c r="DL4" s="140"/>
      <c r="DM4" s="140"/>
      <c r="DN4" s="140"/>
      <c r="DO4" s="140"/>
    </row>
    <row r="5" spans="1:119" ht="18.75" customHeight="1" thickBot="1" x14ac:dyDescent="0.2">
      <c r="A5" s="141"/>
      <c r="B5" s="420"/>
      <c r="C5" s="421"/>
      <c r="D5" s="422"/>
      <c r="E5" s="422"/>
      <c r="F5" s="422"/>
      <c r="G5" s="422"/>
      <c r="H5" s="422"/>
      <c r="I5" s="422"/>
      <c r="J5" s="422"/>
      <c r="K5" s="422"/>
      <c r="L5" s="427"/>
      <c r="M5" s="427"/>
      <c r="N5" s="427"/>
      <c r="O5" s="427"/>
      <c r="P5" s="427"/>
      <c r="Q5" s="427"/>
      <c r="R5" s="428"/>
      <c r="S5" s="428"/>
      <c r="T5" s="428"/>
      <c r="U5" s="428"/>
      <c r="V5" s="429"/>
      <c r="W5" s="493"/>
      <c r="X5" s="494"/>
      <c r="Y5" s="495"/>
      <c r="Z5" s="428"/>
      <c r="AA5" s="500"/>
      <c r="AB5" s="500"/>
      <c r="AC5" s="500"/>
      <c r="AD5" s="500"/>
      <c r="AE5" s="500"/>
      <c r="AF5" s="500"/>
      <c r="AG5" s="500"/>
      <c r="AH5" s="501"/>
      <c r="AI5" s="504"/>
      <c r="AJ5" s="505"/>
      <c r="AK5" s="505"/>
      <c r="AL5" s="505"/>
      <c r="AM5" s="505"/>
      <c r="AN5" s="505"/>
      <c r="AO5" s="505"/>
      <c r="AP5" s="506"/>
      <c r="AQ5" s="504"/>
      <c r="AR5" s="505"/>
      <c r="AS5" s="505"/>
      <c r="AT5" s="505"/>
      <c r="AU5" s="505"/>
      <c r="AV5" s="505"/>
      <c r="AW5" s="505"/>
      <c r="AX5" s="505"/>
      <c r="AY5" s="510"/>
      <c r="AZ5" s="448" t="s">
        <v>84</v>
      </c>
      <c r="BA5" s="449"/>
      <c r="BB5" s="449"/>
      <c r="BC5" s="449"/>
      <c r="BD5" s="449"/>
      <c r="BE5" s="449"/>
      <c r="BF5" s="449"/>
      <c r="BG5" s="449"/>
      <c r="BH5" s="449"/>
      <c r="BI5" s="449"/>
      <c r="BJ5" s="449"/>
      <c r="BK5" s="449"/>
      <c r="BL5" s="449"/>
      <c r="BM5" s="450"/>
      <c r="BN5" s="451">
        <v>433789513</v>
      </c>
      <c r="BO5" s="452"/>
      <c r="BP5" s="452"/>
      <c r="BQ5" s="452"/>
      <c r="BR5" s="452"/>
      <c r="BS5" s="452"/>
      <c r="BT5" s="452"/>
      <c r="BU5" s="453"/>
      <c r="BV5" s="451">
        <v>425523444</v>
      </c>
      <c r="BW5" s="452"/>
      <c r="BX5" s="452"/>
      <c r="BY5" s="452"/>
      <c r="BZ5" s="452"/>
      <c r="CA5" s="452"/>
      <c r="CB5" s="452"/>
      <c r="CC5" s="453"/>
      <c r="CD5" s="454" t="s">
        <v>85</v>
      </c>
      <c r="CE5" s="455"/>
      <c r="CF5" s="455"/>
      <c r="CG5" s="455"/>
      <c r="CH5" s="455"/>
      <c r="CI5" s="455"/>
      <c r="CJ5" s="455"/>
      <c r="CK5" s="455"/>
      <c r="CL5" s="455"/>
      <c r="CM5" s="455"/>
      <c r="CN5" s="455"/>
      <c r="CO5" s="455"/>
      <c r="CP5" s="455"/>
      <c r="CQ5" s="455"/>
      <c r="CR5" s="455"/>
      <c r="CS5" s="456"/>
      <c r="CT5" s="457">
        <v>93.3</v>
      </c>
      <c r="CU5" s="458"/>
      <c r="CV5" s="458"/>
      <c r="CW5" s="458"/>
      <c r="CX5" s="458"/>
      <c r="CY5" s="458"/>
      <c r="CZ5" s="458"/>
      <c r="DA5" s="459"/>
      <c r="DB5" s="457">
        <v>93.4</v>
      </c>
      <c r="DC5" s="458"/>
      <c r="DD5" s="458"/>
      <c r="DE5" s="458"/>
      <c r="DF5" s="458"/>
      <c r="DG5" s="458"/>
      <c r="DH5" s="458"/>
      <c r="DI5" s="459"/>
      <c r="DJ5" s="140"/>
      <c r="DK5" s="140"/>
      <c r="DL5" s="140"/>
      <c r="DM5" s="140"/>
      <c r="DN5" s="140"/>
      <c r="DO5" s="140"/>
    </row>
    <row r="6" spans="1:119" ht="18.75" customHeight="1" x14ac:dyDescent="0.15">
      <c r="A6" s="141"/>
      <c r="B6" s="436" t="s">
        <v>86</v>
      </c>
      <c r="C6" s="437"/>
      <c r="D6" s="437"/>
      <c r="E6" s="437"/>
      <c r="F6" s="437"/>
      <c r="G6" s="437"/>
      <c r="H6" s="437"/>
      <c r="I6" s="437"/>
      <c r="J6" s="437"/>
      <c r="K6" s="418"/>
      <c r="L6" s="419" t="s">
        <v>87</v>
      </c>
      <c r="M6" s="419"/>
      <c r="N6" s="419"/>
      <c r="O6" s="419"/>
      <c r="P6" s="419"/>
      <c r="Q6" s="419"/>
      <c r="R6" s="423"/>
      <c r="S6" s="423"/>
      <c r="T6" s="423"/>
      <c r="U6" s="423"/>
      <c r="V6" s="424"/>
      <c r="W6" s="493"/>
      <c r="X6" s="494"/>
      <c r="Y6" s="495"/>
      <c r="Z6" s="463" t="s">
        <v>88</v>
      </c>
      <c r="AA6" s="464"/>
      <c r="AB6" s="464"/>
      <c r="AC6" s="464"/>
      <c r="AD6" s="464"/>
      <c r="AE6" s="464"/>
      <c r="AF6" s="464"/>
      <c r="AG6" s="464"/>
      <c r="AH6" s="465"/>
      <c r="AI6" s="466">
        <v>1</v>
      </c>
      <c r="AJ6" s="467"/>
      <c r="AK6" s="467"/>
      <c r="AL6" s="467"/>
      <c r="AM6" s="467"/>
      <c r="AN6" s="467"/>
      <c r="AO6" s="467"/>
      <c r="AP6" s="468"/>
      <c r="AQ6" s="466">
        <v>11900</v>
      </c>
      <c r="AR6" s="467"/>
      <c r="AS6" s="467"/>
      <c r="AT6" s="467"/>
      <c r="AU6" s="467"/>
      <c r="AV6" s="467"/>
      <c r="AW6" s="467"/>
      <c r="AX6" s="467"/>
      <c r="AY6" s="469"/>
      <c r="AZ6" s="448" t="s">
        <v>89</v>
      </c>
      <c r="BA6" s="449"/>
      <c r="BB6" s="449"/>
      <c r="BC6" s="449"/>
      <c r="BD6" s="449"/>
      <c r="BE6" s="449"/>
      <c r="BF6" s="449"/>
      <c r="BG6" s="449"/>
      <c r="BH6" s="449"/>
      <c r="BI6" s="449"/>
      <c r="BJ6" s="449"/>
      <c r="BK6" s="449"/>
      <c r="BL6" s="449"/>
      <c r="BM6" s="450"/>
      <c r="BN6" s="451">
        <v>9470306</v>
      </c>
      <c r="BO6" s="452"/>
      <c r="BP6" s="452"/>
      <c r="BQ6" s="452"/>
      <c r="BR6" s="452"/>
      <c r="BS6" s="452"/>
      <c r="BT6" s="452"/>
      <c r="BU6" s="453"/>
      <c r="BV6" s="451">
        <v>9906671</v>
      </c>
      <c r="BW6" s="452"/>
      <c r="BX6" s="452"/>
      <c r="BY6" s="452"/>
      <c r="BZ6" s="452"/>
      <c r="CA6" s="452"/>
      <c r="CB6" s="452"/>
      <c r="CC6" s="453"/>
      <c r="CD6" s="454" t="s">
        <v>90</v>
      </c>
      <c r="CE6" s="455"/>
      <c r="CF6" s="455"/>
      <c r="CG6" s="455"/>
      <c r="CH6" s="455"/>
      <c r="CI6" s="455"/>
      <c r="CJ6" s="455"/>
      <c r="CK6" s="455"/>
      <c r="CL6" s="455"/>
      <c r="CM6" s="455"/>
      <c r="CN6" s="455"/>
      <c r="CO6" s="455"/>
      <c r="CP6" s="455"/>
      <c r="CQ6" s="455"/>
      <c r="CR6" s="455"/>
      <c r="CS6" s="456"/>
      <c r="CT6" s="473">
        <v>101.1</v>
      </c>
      <c r="CU6" s="474"/>
      <c r="CV6" s="474"/>
      <c r="CW6" s="474"/>
      <c r="CX6" s="474"/>
      <c r="CY6" s="474"/>
      <c r="CZ6" s="474"/>
      <c r="DA6" s="475"/>
      <c r="DB6" s="473">
        <v>101.2</v>
      </c>
      <c r="DC6" s="474"/>
      <c r="DD6" s="474"/>
      <c r="DE6" s="474"/>
      <c r="DF6" s="474"/>
      <c r="DG6" s="474"/>
      <c r="DH6" s="474"/>
      <c r="DI6" s="475"/>
      <c r="DJ6" s="140"/>
      <c r="DK6" s="140"/>
      <c r="DL6" s="140"/>
      <c r="DM6" s="140"/>
      <c r="DN6" s="140"/>
      <c r="DO6" s="140"/>
    </row>
    <row r="7" spans="1:119" ht="18.75" customHeight="1" x14ac:dyDescent="0.15">
      <c r="A7" s="141"/>
      <c r="B7" s="479"/>
      <c r="C7" s="480"/>
      <c r="D7" s="480"/>
      <c r="E7" s="480"/>
      <c r="F7" s="480"/>
      <c r="G7" s="480"/>
      <c r="H7" s="480"/>
      <c r="I7" s="480"/>
      <c r="J7" s="480"/>
      <c r="K7" s="421"/>
      <c r="L7" s="422"/>
      <c r="M7" s="422"/>
      <c r="N7" s="422"/>
      <c r="O7" s="422"/>
      <c r="P7" s="422"/>
      <c r="Q7" s="422"/>
      <c r="R7" s="425"/>
      <c r="S7" s="425"/>
      <c r="T7" s="425"/>
      <c r="U7" s="425"/>
      <c r="V7" s="426"/>
      <c r="W7" s="493"/>
      <c r="X7" s="494"/>
      <c r="Y7" s="495"/>
      <c r="Z7" s="463" t="s">
        <v>91</v>
      </c>
      <c r="AA7" s="464"/>
      <c r="AB7" s="464"/>
      <c r="AC7" s="464"/>
      <c r="AD7" s="464"/>
      <c r="AE7" s="464"/>
      <c r="AF7" s="464"/>
      <c r="AG7" s="464"/>
      <c r="AH7" s="465"/>
      <c r="AI7" s="466">
        <v>2</v>
      </c>
      <c r="AJ7" s="467"/>
      <c r="AK7" s="467"/>
      <c r="AL7" s="467"/>
      <c r="AM7" s="467"/>
      <c r="AN7" s="467"/>
      <c r="AO7" s="467"/>
      <c r="AP7" s="468"/>
      <c r="AQ7" s="466">
        <v>9400</v>
      </c>
      <c r="AR7" s="467"/>
      <c r="AS7" s="467"/>
      <c r="AT7" s="467"/>
      <c r="AU7" s="467"/>
      <c r="AV7" s="467"/>
      <c r="AW7" s="467"/>
      <c r="AX7" s="467"/>
      <c r="AY7" s="469"/>
      <c r="AZ7" s="448" t="s">
        <v>92</v>
      </c>
      <c r="BA7" s="449"/>
      <c r="BB7" s="449"/>
      <c r="BC7" s="449"/>
      <c r="BD7" s="449"/>
      <c r="BE7" s="449"/>
      <c r="BF7" s="449"/>
      <c r="BG7" s="449"/>
      <c r="BH7" s="449"/>
      <c r="BI7" s="449"/>
      <c r="BJ7" s="449"/>
      <c r="BK7" s="449"/>
      <c r="BL7" s="449"/>
      <c r="BM7" s="450"/>
      <c r="BN7" s="451">
        <v>4724505</v>
      </c>
      <c r="BO7" s="452"/>
      <c r="BP7" s="452"/>
      <c r="BQ7" s="452"/>
      <c r="BR7" s="452"/>
      <c r="BS7" s="452"/>
      <c r="BT7" s="452"/>
      <c r="BU7" s="453"/>
      <c r="BV7" s="451">
        <v>5880170</v>
      </c>
      <c r="BW7" s="452"/>
      <c r="BX7" s="452"/>
      <c r="BY7" s="452"/>
      <c r="BZ7" s="452"/>
      <c r="CA7" s="452"/>
      <c r="CB7" s="452"/>
      <c r="CC7" s="453"/>
      <c r="CD7" s="454" t="s">
        <v>93</v>
      </c>
      <c r="CE7" s="455"/>
      <c r="CF7" s="455"/>
      <c r="CG7" s="455"/>
      <c r="CH7" s="455"/>
      <c r="CI7" s="455"/>
      <c r="CJ7" s="455"/>
      <c r="CK7" s="455"/>
      <c r="CL7" s="455"/>
      <c r="CM7" s="455"/>
      <c r="CN7" s="455"/>
      <c r="CO7" s="455"/>
      <c r="CP7" s="455"/>
      <c r="CQ7" s="455"/>
      <c r="CR7" s="455"/>
      <c r="CS7" s="456"/>
      <c r="CT7" s="451">
        <v>257991404</v>
      </c>
      <c r="CU7" s="452"/>
      <c r="CV7" s="452"/>
      <c r="CW7" s="452"/>
      <c r="CX7" s="452"/>
      <c r="CY7" s="452"/>
      <c r="CZ7" s="452"/>
      <c r="DA7" s="453"/>
      <c r="DB7" s="451">
        <v>259855981</v>
      </c>
      <c r="DC7" s="452"/>
      <c r="DD7" s="452"/>
      <c r="DE7" s="452"/>
      <c r="DF7" s="452"/>
      <c r="DG7" s="452"/>
      <c r="DH7" s="452"/>
      <c r="DI7" s="453"/>
      <c r="DJ7" s="140"/>
      <c r="DK7" s="140"/>
      <c r="DL7" s="140"/>
      <c r="DM7" s="140"/>
      <c r="DN7" s="140"/>
      <c r="DO7" s="140"/>
    </row>
    <row r="8" spans="1:119" ht="18.75" customHeight="1" thickBot="1" x14ac:dyDescent="0.2">
      <c r="A8" s="141"/>
      <c r="B8" s="481"/>
      <c r="C8" s="482"/>
      <c r="D8" s="482"/>
      <c r="E8" s="482"/>
      <c r="F8" s="482"/>
      <c r="G8" s="482"/>
      <c r="H8" s="482"/>
      <c r="I8" s="482"/>
      <c r="J8" s="482"/>
      <c r="K8" s="483"/>
      <c r="L8" s="427"/>
      <c r="M8" s="427"/>
      <c r="N8" s="427"/>
      <c r="O8" s="427"/>
      <c r="P8" s="427"/>
      <c r="Q8" s="427"/>
      <c r="R8" s="428"/>
      <c r="S8" s="428"/>
      <c r="T8" s="428"/>
      <c r="U8" s="428"/>
      <c r="V8" s="429"/>
      <c r="W8" s="493"/>
      <c r="X8" s="494"/>
      <c r="Y8" s="495"/>
      <c r="Z8" s="463" t="s">
        <v>94</v>
      </c>
      <c r="AA8" s="464"/>
      <c r="AB8" s="464"/>
      <c r="AC8" s="464"/>
      <c r="AD8" s="464"/>
      <c r="AE8" s="464"/>
      <c r="AF8" s="464"/>
      <c r="AG8" s="464"/>
      <c r="AH8" s="465"/>
      <c r="AI8" s="466">
        <v>1</v>
      </c>
      <c r="AJ8" s="467"/>
      <c r="AK8" s="467"/>
      <c r="AL8" s="467"/>
      <c r="AM8" s="467"/>
      <c r="AN8" s="467"/>
      <c r="AO8" s="467"/>
      <c r="AP8" s="468"/>
      <c r="AQ8" s="466">
        <v>7600</v>
      </c>
      <c r="AR8" s="467"/>
      <c r="AS8" s="467"/>
      <c r="AT8" s="467"/>
      <c r="AU8" s="467"/>
      <c r="AV8" s="467"/>
      <c r="AW8" s="467"/>
      <c r="AX8" s="467"/>
      <c r="AY8" s="469"/>
      <c r="AZ8" s="448" t="s">
        <v>95</v>
      </c>
      <c r="BA8" s="449"/>
      <c r="BB8" s="449"/>
      <c r="BC8" s="449"/>
      <c r="BD8" s="449"/>
      <c r="BE8" s="449"/>
      <c r="BF8" s="449"/>
      <c r="BG8" s="449"/>
      <c r="BH8" s="449"/>
      <c r="BI8" s="449"/>
      <c r="BJ8" s="449"/>
      <c r="BK8" s="449"/>
      <c r="BL8" s="449"/>
      <c r="BM8" s="450"/>
      <c r="BN8" s="451">
        <v>4745801</v>
      </c>
      <c r="BO8" s="452"/>
      <c r="BP8" s="452"/>
      <c r="BQ8" s="452"/>
      <c r="BR8" s="452"/>
      <c r="BS8" s="452"/>
      <c r="BT8" s="452"/>
      <c r="BU8" s="453"/>
      <c r="BV8" s="451">
        <v>4026501</v>
      </c>
      <c r="BW8" s="452"/>
      <c r="BX8" s="452"/>
      <c r="BY8" s="452"/>
      <c r="BZ8" s="452"/>
      <c r="CA8" s="452"/>
      <c r="CB8" s="452"/>
      <c r="CC8" s="453"/>
      <c r="CD8" s="454" t="s">
        <v>96</v>
      </c>
      <c r="CE8" s="455"/>
      <c r="CF8" s="455"/>
      <c r="CG8" s="455"/>
      <c r="CH8" s="455"/>
      <c r="CI8" s="455"/>
      <c r="CJ8" s="455"/>
      <c r="CK8" s="455"/>
      <c r="CL8" s="455"/>
      <c r="CM8" s="455"/>
      <c r="CN8" s="455"/>
      <c r="CO8" s="455"/>
      <c r="CP8" s="455"/>
      <c r="CQ8" s="455"/>
      <c r="CR8" s="455"/>
      <c r="CS8" s="456"/>
      <c r="CT8" s="470">
        <v>0.34776000000000001</v>
      </c>
      <c r="CU8" s="471"/>
      <c r="CV8" s="471"/>
      <c r="CW8" s="471"/>
      <c r="CX8" s="471"/>
      <c r="CY8" s="471"/>
      <c r="CZ8" s="471"/>
      <c r="DA8" s="472"/>
      <c r="DB8" s="470">
        <v>0.34093000000000001</v>
      </c>
      <c r="DC8" s="471"/>
      <c r="DD8" s="471"/>
      <c r="DE8" s="471"/>
      <c r="DF8" s="471"/>
      <c r="DG8" s="471"/>
      <c r="DH8" s="471"/>
      <c r="DI8" s="472"/>
      <c r="DJ8" s="140"/>
      <c r="DK8" s="140"/>
      <c r="DL8" s="140"/>
      <c r="DM8" s="140"/>
      <c r="DN8" s="140"/>
      <c r="DO8" s="140"/>
    </row>
    <row r="9" spans="1:119" ht="18.75" customHeight="1" thickBot="1" x14ac:dyDescent="0.2">
      <c r="A9" s="141"/>
      <c r="B9" s="476" t="s">
        <v>97</v>
      </c>
      <c r="C9" s="477"/>
      <c r="D9" s="477"/>
      <c r="E9" s="477"/>
      <c r="F9" s="477"/>
      <c r="G9" s="477"/>
      <c r="H9" s="477"/>
      <c r="I9" s="477"/>
      <c r="J9" s="477"/>
      <c r="K9" s="478"/>
      <c r="L9" s="484" t="s">
        <v>98</v>
      </c>
      <c r="M9" s="485"/>
      <c r="N9" s="485"/>
      <c r="O9" s="485"/>
      <c r="P9" s="485"/>
      <c r="Q9" s="486"/>
      <c r="R9" s="487">
        <v>832832</v>
      </c>
      <c r="S9" s="488"/>
      <c r="T9" s="488"/>
      <c r="U9" s="488"/>
      <c r="V9" s="489"/>
      <c r="W9" s="493"/>
      <c r="X9" s="494"/>
      <c r="Y9" s="495"/>
      <c r="Z9" s="463" t="s">
        <v>99</v>
      </c>
      <c r="AA9" s="464"/>
      <c r="AB9" s="464"/>
      <c r="AC9" s="464"/>
      <c r="AD9" s="464"/>
      <c r="AE9" s="464"/>
      <c r="AF9" s="464"/>
      <c r="AG9" s="464"/>
      <c r="AH9" s="465"/>
      <c r="AI9" s="466">
        <v>1</v>
      </c>
      <c r="AJ9" s="467"/>
      <c r="AK9" s="467"/>
      <c r="AL9" s="467"/>
      <c r="AM9" s="467"/>
      <c r="AN9" s="467"/>
      <c r="AO9" s="467"/>
      <c r="AP9" s="468"/>
      <c r="AQ9" s="466">
        <v>9400</v>
      </c>
      <c r="AR9" s="467"/>
      <c r="AS9" s="467"/>
      <c r="AT9" s="467"/>
      <c r="AU9" s="467"/>
      <c r="AV9" s="467"/>
      <c r="AW9" s="467"/>
      <c r="AX9" s="467"/>
      <c r="AY9" s="469"/>
      <c r="AZ9" s="448" t="s">
        <v>100</v>
      </c>
      <c r="BA9" s="449"/>
      <c r="BB9" s="449"/>
      <c r="BC9" s="449"/>
      <c r="BD9" s="449"/>
      <c r="BE9" s="449"/>
      <c r="BF9" s="449"/>
      <c r="BG9" s="449"/>
      <c r="BH9" s="449"/>
      <c r="BI9" s="449"/>
      <c r="BJ9" s="449"/>
      <c r="BK9" s="449"/>
      <c r="BL9" s="449"/>
      <c r="BM9" s="450"/>
      <c r="BN9" s="451">
        <v>719300</v>
      </c>
      <c r="BO9" s="452"/>
      <c r="BP9" s="452"/>
      <c r="BQ9" s="452"/>
      <c r="BR9" s="452"/>
      <c r="BS9" s="452"/>
      <c r="BT9" s="452"/>
      <c r="BU9" s="453"/>
      <c r="BV9" s="451">
        <v>-1604368</v>
      </c>
      <c r="BW9" s="452"/>
      <c r="BX9" s="452"/>
      <c r="BY9" s="452"/>
      <c r="BZ9" s="452"/>
      <c r="CA9" s="452"/>
      <c r="CB9" s="452"/>
      <c r="CC9" s="453"/>
      <c r="CD9" s="517" t="s">
        <v>101</v>
      </c>
      <c r="CE9" s="518"/>
      <c r="CF9" s="518"/>
      <c r="CG9" s="518"/>
      <c r="CH9" s="518"/>
      <c r="CI9" s="518"/>
      <c r="CJ9" s="518"/>
      <c r="CK9" s="518"/>
      <c r="CL9" s="518"/>
      <c r="CM9" s="518"/>
      <c r="CN9" s="518"/>
      <c r="CO9" s="518"/>
      <c r="CP9" s="518"/>
      <c r="CQ9" s="518"/>
      <c r="CR9" s="518"/>
      <c r="CS9" s="519"/>
      <c r="CT9" s="457">
        <v>21.2</v>
      </c>
      <c r="CU9" s="458"/>
      <c r="CV9" s="458"/>
      <c r="CW9" s="458"/>
      <c r="CX9" s="458"/>
      <c r="CY9" s="458"/>
      <c r="CZ9" s="458"/>
      <c r="DA9" s="459"/>
      <c r="DB9" s="457">
        <v>21.1</v>
      </c>
      <c r="DC9" s="458"/>
      <c r="DD9" s="458"/>
      <c r="DE9" s="458"/>
      <c r="DF9" s="458"/>
      <c r="DG9" s="458"/>
      <c r="DH9" s="458"/>
      <c r="DI9" s="459"/>
      <c r="DJ9" s="140"/>
      <c r="DK9" s="140"/>
      <c r="DL9" s="140"/>
      <c r="DM9" s="140"/>
      <c r="DN9" s="140"/>
      <c r="DO9" s="140"/>
    </row>
    <row r="10" spans="1:119" ht="18.75" customHeight="1" x14ac:dyDescent="0.15">
      <c r="A10" s="141"/>
      <c r="B10" s="479"/>
      <c r="C10" s="480"/>
      <c r="D10" s="480"/>
      <c r="E10" s="480"/>
      <c r="F10" s="480"/>
      <c r="G10" s="480"/>
      <c r="H10" s="480"/>
      <c r="I10" s="480"/>
      <c r="J10" s="480"/>
      <c r="K10" s="421"/>
      <c r="L10" s="520" t="s">
        <v>102</v>
      </c>
      <c r="M10" s="521"/>
      <c r="N10" s="521"/>
      <c r="O10" s="521"/>
      <c r="P10" s="521"/>
      <c r="Q10" s="522"/>
      <c r="R10" s="466">
        <v>849788</v>
      </c>
      <c r="S10" s="467"/>
      <c r="T10" s="467"/>
      <c r="U10" s="467"/>
      <c r="V10" s="469"/>
      <c r="W10" s="493"/>
      <c r="X10" s="494"/>
      <c r="Y10" s="495"/>
      <c r="Z10" s="463" t="s">
        <v>103</v>
      </c>
      <c r="AA10" s="464"/>
      <c r="AB10" s="464"/>
      <c r="AC10" s="464"/>
      <c r="AD10" s="464"/>
      <c r="AE10" s="464"/>
      <c r="AF10" s="464"/>
      <c r="AG10" s="464"/>
      <c r="AH10" s="465"/>
      <c r="AI10" s="466">
        <v>1</v>
      </c>
      <c r="AJ10" s="467"/>
      <c r="AK10" s="467"/>
      <c r="AL10" s="467"/>
      <c r="AM10" s="467"/>
      <c r="AN10" s="467"/>
      <c r="AO10" s="467"/>
      <c r="AP10" s="468"/>
      <c r="AQ10" s="466">
        <v>8200</v>
      </c>
      <c r="AR10" s="467"/>
      <c r="AS10" s="467"/>
      <c r="AT10" s="467"/>
      <c r="AU10" s="467"/>
      <c r="AV10" s="467"/>
      <c r="AW10" s="467"/>
      <c r="AX10" s="467"/>
      <c r="AY10" s="469"/>
      <c r="AZ10" s="448" t="s">
        <v>104</v>
      </c>
      <c r="BA10" s="449"/>
      <c r="BB10" s="449"/>
      <c r="BC10" s="449"/>
      <c r="BD10" s="449"/>
      <c r="BE10" s="449"/>
      <c r="BF10" s="449"/>
      <c r="BG10" s="449"/>
      <c r="BH10" s="449"/>
      <c r="BI10" s="449"/>
      <c r="BJ10" s="449"/>
      <c r="BK10" s="449"/>
      <c r="BL10" s="449"/>
      <c r="BM10" s="450"/>
      <c r="BN10" s="451">
        <v>1999961</v>
      </c>
      <c r="BO10" s="452"/>
      <c r="BP10" s="452"/>
      <c r="BQ10" s="452"/>
      <c r="BR10" s="452"/>
      <c r="BS10" s="452"/>
      <c r="BT10" s="452"/>
      <c r="BU10" s="453"/>
      <c r="BV10" s="451">
        <v>2778907</v>
      </c>
      <c r="BW10" s="452"/>
      <c r="BX10" s="452"/>
      <c r="BY10" s="452"/>
      <c r="BZ10" s="452"/>
      <c r="CA10" s="452"/>
      <c r="CB10" s="452"/>
      <c r="CC10" s="453"/>
      <c r="CD10" s="442" t="s">
        <v>105</v>
      </c>
      <c r="CE10" s="443"/>
      <c r="CF10" s="443"/>
      <c r="CG10" s="443"/>
      <c r="CH10" s="443"/>
      <c r="CI10" s="443"/>
      <c r="CJ10" s="443"/>
      <c r="CK10" s="443"/>
      <c r="CL10" s="443"/>
      <c r="CM10" s="443"/>
      <c r="CN10" s="443"/>
      <c r="CO10" s="443"/>
      <c r="CP10" s="443"/>
      <c r="CQ10" s="443"/>
      <c r="CR10" s="443"/>
      <c r="CS10" s="444"/>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481"/>
      <c r="C11" s="482"/>
      <c r="D11" s="482"/>
      <c r="E11" s="482"/>
      <c r="F11" s="482"/>
      <c r="G11" s="482"/>
      <c r="H11" s="482"/>
      <c r="I11" s="482"/>
      <c r="J11" s="482"/>
      <c r="K11" s="483"/>
      <c r="L11" s="511" t="s">
        <v>106</v>
      </c>
      <c r="M11" s="512"/>
      <c r="N11" s="512"/>
      <c r="O11" s="512"/>
      <c r="P11" s="512"/>
      <c r="Q11" s="513"/>
      <c r="R11" s="514" t="s">
        <v>107</v>
      </c>
      <c r="S11" s="515"/>
      <c r="T11" s="515"/>
      <c r="U11" s="515"/>
      <c r="V11" s="516"/>
      <c r="W11" s="496"/>
      <c r="X11" s="497"/>
      <c r="Y11" s="498"/>
      <c r="Z11" s="463" t="s">
        <v>108</v>
      </c>
      <c r="AA11" s="464"/>
      <c r="AB11" s="464"/>
      <c r="AC11" s="464"/>
      <c r="AD11" s="464"/>
      <c r="AE11" s="464"/>
      <c r="AF11" s="464"/>
      <c r="AG11" s="464"/>
      <c r="AH11" s="465"/>
      <c r="AI11" s="466">
        <v>36</v>
      </c>
      <c r="AJ11" s="467"/>
      <c r="AK11" s="467"/>
      <c r="AL11" s="467"/>
      <c r="AM11" s="467"/>
      <c r="AN11" s="467"/>
      <c r="AO11" s="467"/>
      <c r="AP11" s="468"/>
      <c r="AQ11" s="466">
        <v>7600</v>
      </c>
      <c r="AR11" s="467"/>
      <c r="AS11" s="467"/>
      <c r="AT11" s="467"/>
      <c r="AU11" s="467"/>
      <c r="AV11" s="467"/>
      <c r="AW11" s="467"/>
      <c r="AX11" s="467"/>
      <c r="AY11" s="469"/>
      <c r="AZ11" s="448" t="s">
        <v>109</v>
      </c>
      <c r="BA11" s="449"/>
      <c r="BB11" s="449"/>
      <c r="BC11" s="449"/>
      <c r="BD11" s="449"/>
      <c r="BE11" s="449"/>
      <c r="BF11" s="449"/>
      <c r="BG11" s="449"/>
      <c r="BH11" s="449"/>
      <c r="BI11" s="449"/>
      <c r="BJ11" s="449"/>
      <c r="BK11" s="449"/>
      <c r="BL11" s="449"/>
      <c r="BM11" s="450"/>
      <c r="BN11" s="451">
        <v>0</v>
      </c>
      <c r="BO11" s="452"/>
      <c r="BP11" s="452"/>
      <c r="BQ11" s="452"/>
      <c r="BR11" s="452"/>
      <c r="BS11" s="452"/>
      <c r="BT11" s="452"/>
      <c r="BU11" s="453"/>
      <c r="BV11" s="451">
        <v>0</v>
      </c>
      <c r="BW11" s="452"/>
      <c r="BX11" s="452"/>
      <c r="BY11" s="452"/>
      <c r="BZ11" s="452"/>
      <c r="CA11" s="452"/>
      <c r="CB11" s="452"/>
      <c r="CC11" s="453"/>
      <c r="CD11" s="454" t="s">
        <v>110</v>
      </c>
      <c r="CE11" s="455"/>
      <c r="CF11" s="455"/>
      <c r="CG11" s="455"/>
      <c r="CH11" s="455"/>
      <c r="CI11" s="455"/>
      <c r="CJ11" s="455"/>
      <c r="CK11" s="455"/>
      <c r="CL11" s="455"/>
      <c r="CM11" s="455"/>
      <c r="CN11" s="455"/>
      <c r="CO11" s="455"/>
      <c r="CP11" s="455"/>
      <c r="CQ11" s="455"/>
      <c r="CR11" s="455"/>
      <c r="CS11" s="456"/>
      <c r="CT11" s="523" t="s">
        <v>111</v>
      </c>
      <c r="CU11" s="524"/>
      <c r="CV11" s="524"/>
      <c r="CW11" s="524"/>
      <c r="CX11" s="524"/>
      <c r="CY11" s="524"/>
      <c r="CZ11" s="524"/>
      <c r="DA11" s="525"/>
      <c r="DB11" s="523" t="s">
        <v>112</v>
      </c>
      <c r="DC11" s="524"/>
      <c r="DD11" s="524"/>
      <c r="DE11" s="524"/>
      <c r="DF11" s="524"/>
      <c r="DG11" s="524"/>
      <c r="DH11" s="524"/>
      <c r="DI11" s="525"/>
      <c r="DJ11" s="140"/>
      <c r="DK11" s="140"/>
      <c r="DL11" s="140"/>
      <c r="DM11" s="140"/>
      <c r="DN11" s="140"/>
      <c r="DO11" s="140"/>
    </row>
    <row r="12" spans="1:119" ht="18.75" customHeight="1" x14ac:dyDescent="0.15">
      <c r="A12" s="141"/>
      <c r="B12" s="526" t="s">
        <v>113</v>
      </c>
      <c r="C12" s="527"/>
      <c r="D12" s="527"/>
      <c r="E12" s="527"/>
      <c r="F12" s="527"/>
      <c r="G12" s="527"/>
      <c r="H12" s="527"/>
      <c r="I12" s="527"/>
      <c r="J12" s="527"/>
      <c r="K12" s="528"/>
      <c r="L12" s="535" t="s">
        <v>114</v>
      </c>
      <c r="M12" s="536"/>
      <c r="N12" s="536"/>
      <c r="O12" s="536"/>
      <c r="P12" s="536"/>
      <c r="Q12" s="537"/>
      <c r="R12" s="538">
        <v>833272</v>
      </c>
      <c r="S12" s="539"/>
      <c r="T12" s="539"/>
      <c r="U12" s="539"/>
      <c r="V12" s="540"/>
      <c r="W12" s="490" t="s">
        <v>115</v>
      </c>
      <c r="X12" s="491"/>
      <c r="Y12" s="492"/>
      <c r="Z12" s="499" t="s">
        <v>1</v>
      </c>
      <c r="AA12" s="477"/>
      <c r="AB12" s="477"/>
      <c r="AC12" s="477"/>
      <c r="AD12" s="477"/>
      <c r="AE12" s="477"/>
      <c r="AF12" s="477"/>
      <c r="AG12" s="477"/>
      <c r="AH12" s="478"/>
      <c r="AI12" s="507" t="s">
        <v>116</v>
      </c>
      <c r="AJ12" s="477"/>
      <c r="AK12" s="477"/>
      <c r="AL12" s="477"/>
      <c r="AM12" s="478"/>
      <c r="AN12" s="507" t="s">
        <v>117</v>
      </c>
      <c r="AO12" s="508"/>
      <c r="AP12" s="508"/>
      <c r="AQ12" s="508"/>
      <c r="AR12" s="508"/>
      <c r="AS12" s="541"/>
      <c r="AT12" s="554" t="s">
        <v>118</v>
      </c>
      <c r="AU12" s="555"/>
      <c r="AV12" s="555"/>
      <c r="AW12" s="555"/>
      <c r="AX12" s="555"/>
      <c r="AY12" s="556"/>
      <c r="AZ12" s="448" t="s">
        <v>119</v>
      </c>
      <c r="BA12" s="449"/>
      <c r="BB12" s="449"/>
      <c r="BC12" s="449"/>
      <c r="BD12" s="449"/>
      <c r="BE12" s="449"/>
      <c r="BF12" s="449"/>
      <c r="BG12" s="449"/>
      <c r="BH12" s="449"/>
      <c r="BI12" s="449"/>
      <c r="BJ12" s="449"/>
      <c r="BK12" s="449"/>
      <c r="BL12" s="449"/>
      <c r="BM12" s="450"/>
      <c r="BN12" s="451">
        <v>4600000</v>
      </c>
      <c r="BO12" s="452"/>
      <c r="BP12" s="452"/>
      <c r="BQ12" s="452"/>
      <c r="BR12" s="452"/>
      <c r="BS12" s="452"/>
      <c r="BT12" s="452"/>
      <c r="BU12" s="453"/>
      <c r="BV12" s="451">
        <v>0</v>
      </c>
      <c r="BW12" s="452"/>
      <c r="BX12" s="452"/>
      <c r="BY12" s="452"/>
      <c r="BZ12" s="452"/>
      <c r="CA12" s="452"/>
      <c r="CB12" s="452"/>
      <c r="CC12" s="453"/>
      <c r="CD12" s="454" t="s">
        <v>120</v>
      </c>
      <c r="CE12" s="455"/>
      <c r="CF12" s="455"/>
      <c r="CG12" s="455"/>
      <c r="CH12" s="455"/>
      <c r="CI12" s="455"/>
      <c r="CJ12" s="455"/>
      <c r="CK12" s="455"/>
      <c r="CL12" s="455"/>
      <c r="CM12" s="455"/>
      <c r="CN12" s="455"/>
      <c r="CO12" s="455"/>
      <c r="CP12" s="455"/>
      <c r="CQ12" s="455"/>
      <c r="CR12" s="455"/>
      <c r="CS12" s="456"/>
      <c r="CT12" s="523" t="s">
        <v>112</v>
      </c>
      <c r="CU12" s="524"/>
      <c r="CV12" s="524"/>
      <c r="CW12" s="524"/>
      <c r="CX12" s="524"/>
      <c r="CY12" s="524"/>
      <c r="CZ12" s="524"/>
      <c r="DA12" s="525"/>
      <c r="DB12" s="523" t="s">
        <v>112</v>
      </c>
      <c r="DC12" s="524"/>
      <c r="DD12" s="524"/>
      <c r="DE12" s="524"/>
      <c r="DF12" s="524"/>
      <c r="DG12" s="524"/>
      <c r="DH12" s="524"/>
      <c r="DI12" s="525"/>
      <c r="DJ12" s="140"/>
      <c r="DK12" s="140"/>
      <c r="DL12" s="140"/>
      <c r="DM12" s="140"/>
      <c r="DN12" s="140"/>
      <c r="DO12" s="140"/>
    </row>
    <row r="13" spans="1:119" ht="18.75" customHeight="1" thickBot="1" x14ac:dyDescent="0.2">
      <c r="A13" s="141"/>
      <c r="B13" s="529"/>
      <c r="C13" s="530"/>
      <c r="D13" s="530"/>
      <c r="E13" s="530"/>
      <c r="F13" s="530"/>
      <c r="G13" s="530"/>
      <c r="H13" s="530"/>
      <c r="I13" s="530"/>
      <c r="J13" s="530"/>
      <c r="K13" s="531"/>
      <c r="L13" s="148"/>
      <c r="M13" s="545" t="s">
        <v>121</v>
      </c>
      <c r="N13" s="546"/>
      <c r="O13" s="546"/>
      <c r="P13" s="546"/>
      <c r="Q13" s="547"/>
      <c r="R13" s="548">
        <v>827606</v>
      </c>
      <c r="S13" s="549"/>
      <c r="T13" s="549"/>
      <c r="U13" s="549"/>
      <c r="V13" s="550"/>
      <c r="W13" s="493"/>
      <c r="X13" s="494"/>
      <c r="Y13" s="495"/>
      <c r="Z13" s="428"/>
      <c r="AA13" s="500"/>
      <c r="AB13" s="500"/>
      <c r="AC13" s="500"/>
      <c r="AD13" s="500"/>
      <c r="AE13" s="500"/>
      <c r="AF13" s="500"/>
      <c r="AG13" s="500"/>
      <c r="AH13" s="501"/>
      <c r="AI13" s="428"/>
      <c r="AJ13" s="500"/>
      <c r="AK13" s="500"/>
      <c r="AL13" s="500"/>
      <c r="AM13" s="501"/>
      <c r="AN13" s="542"/>
      <c r="AO13" s="543"/>
      <c r="AP13" s="543"/>
      <c r="AQ13" s="543"/>
      <c r="AR13" s="543"/>
      <c r="AS13" s="544"/>
      <c r="AT13" s="557"/>
      <c r="AU13" s="558"/>
      <c r="AV13" s="558"/>
      <c r="AW13" s="558"/>
      <c r="AX13" s="558"/>
      <c r="AY13" s="559"/>
      <c r="AZ13" s="551" t="s">
        <v>122</v>
      </c>
      <c r="BA13" s="552"/>
      <c r="BB13" s="552"/>
      <c r="BC13" s="552"/>
      <c r="BD13" s="552"/>
      <c r="BE13" s="552"/>
      <c r="BF13" s="552"/>
      <c r="BG13" s="552"/>
      <c r="BH13" s="552"/>
      <c r="BI13" s="552"/>
      <c r="BJ13" s="552"/>
      <c r="BK13" s="552"/>
      <c r="BL13" s="552"/>
      <c r="BM13" s="553"/>
      <c r="BN13" s="451">
        <v>-1880739</v>
      </c>
      <c r="BO13" s="452"/>
      <c r="BP13" s="452"/>
      <c r="BQ13" s="452"/>
      <c r="BR13" s="452"/>
      <c r="BS13" s="452"/>
      <c r="BT13" s="452"/>
      <c r="BU13" s="453"/>
      <c r="BV13" s="451">
        <v>1174539</v>
      </c>
      <c r="BW13" s="452"/>
      <c r="BX13" s="452"/>
      <c r="BY13" s="452"/>
      <c r="BZ13" s="452"/>
      <c r="CA13" s="452"/>
      <c r="CB13" s="452"/>
      <c r="CC13" s="453"/>
      <c r="CD13" s="454" t="s">
        <v>123</v>
      </c>
      <c r="CE13" s="455"/>
      <c r="CF13" s="455"/>
      <c r="CG13" s="455"/>
      <c r="CH13" s="455"/>
      <c r="CI13" s="455"/>
      <c r="CJ13" s="455"/>
      <c r="CK13" s="455"/>
      <c r="CL13" s="455"/>
      <c r="CM13" s="455"/>
      <c r="CN13" s="455"/>
      <c r="CO13" s="455"/>
      <c r="CP13" s="455"/>
      <c r="CQ13" s="455"/>
      <c r="CR13" s="455"/>
      <c r="CS13" s="456"/>
      <c r="CT13" s="457">
        <v>9.6</v>
      </c>
      <c r="CU13" s="458"/>
      <c r="CV13" s="458"/>
      <c r="CW13" s="458"/>
      <c r="CX13" s="458"/>
      <c r="CY13" s="458"/>
      <c r="CZ13" s="458"/>
      <c r="DA13" s="459"/>
      <c r="DB13" s="457">
        <v>10</v>
      </c>
      <c r="DC13" s="458"/>
      <c r="DD13" s="458"/>
      <c r="DE13" s="458"/>
      <c r="DF13" s="458"/>
      <c r="DG13" s="458"/>
      <c r="DH13" s="458"/>
      <c r="DI13" s="459"/>
      <c r="DJ13" s="140"/>
      <c r="DK13" s="140"/>
      <c r="DL13" s="140"/>
      <c r="DM13" s="140"/>
      <c r="DN13" s="140"/>
      <c r="DO13" s="140"/>
    </row>
    <row r="14" spans="1:119" ht="18.75" customHeight="1" thickBot="1" x14ac:dyDescent="0.2">
      <c r="A14" s="141"/>
      <c r="B14" s="529"/>
      <c r="C14" s="530"/>
      <c r="D14" s="530"/>
      <c r="E14" s="530"/>
      <c r="F14" s="530"/>
      <c r="G14" s="530"/>
      <c r="H14" s="530"/>
      <c r="I14" s="530"/>
      <c r="J14" s="530"/>
      <c r="K14" s="531"/>
      <c r="L14" s="563" t="s">
        <v>124</v>
      </c>
      <c r="M14" s="564"/>
      <c r="N14" s="564"/>
      <c r="O14" s="564"/>
      <c r="P14" s="564"/>
      <c r="Q14" s="565"/>
      <c r="R14" s="566">
        <v>837977</v>
      </c>
      <c r="S14" s="567"/>
      <c r="T14" s="567"/>
      <c r="U14" s="567"/>
      <c r="V14" s="568"/>
      <c r="W14" s="493"/>
      <c r="X14" s="494"/>
      <c r="Y14" s="495"/>
      <c r="Z14" s="520" t="s">
        <v>125</v>
      </c>
      <c r="AA14" s="521"/>
      <c r="AB14" s="521"/>
      <c r="AC14" s="521"/>
      <c r="AD14" s="521"/>
      <c r="AE14" s="521"/>
      <c r="AF14" s="521"/>
      <c r="AG14" s="521"/>
      <c r="AH14" s="522"/>
      <c r="AI14" s="466">
        <v>3957</v>
      </c>
      <c r="AJ14" s="467"/>
      <c r="AK14" s="467"/>
      <c r="AL14" s="467"/>
      <c r="AM14" s="468"/>
      <c r="AN14" s="466">
        <v>13212423</v>
      </c>
      <c r="AO14" s="467"/>
      <c r="AP14" s="467"/>
      <c r="AQ14" s="467"/>
      <c r="AR14" s="467"/>
      <c r="AS14" s="468"/>
      <c r="AT14" s="466">
        <v>3339</v>
      </c>
      <c r="AU14" s="467"/>
      <c r="AV14" s="467"/>
      <c r="AW14" s="467"/>
      <c r="AX14" s="467"/>
      <c r="AY14" s="469"/>
      <c r="AZ14" s="460" t="s">
        <v>126</v>
      </c>
      <c r="BA14" s="461"/>
      <c r="BB14" s="461"/>
      <c r="BC14" s="461"/>
      <c r="BD14" s="461"/>
      <c r="BE14" s="461"/>
      <c r="BF14" s="461"/>
      <c r="BG14" s="461"/>
      <c r="BH14" s="461"/>
      <c r="BI14" s="461"/>
      <c r="BJ14" s="461"/>
      <c r="BK14" s="461"/>
      <c r="BL14" s="461"/>
      <c r="BM14" s="462"/>
      <c r="BN14" s="439">
        <v>75351761</v>
      </c>
      <c r="BO14" s="440"/>
      <c r="BP14" s="440"/>
      <c r="BQ14" s="440"/>
      <c r="BR14" s="440"/>
      <c r="BS14" s="440"/>
      <c r="BT14" s="440"/>
      <c r="BU14" s="441"/>
      <c r="BV14" s="439">
        <v>76057720</v>
      </c>
      <c r="BW14" s="440"/>
      <c r="BX14" s="440"/>
      <c r="BY14" s="440"/>
      <c r="BZ14" s="440"/>
      <c r="CA14" s="440"/>
      <c r="CB14" s="440"/>
      <c r="CC14" s="441"/>
      <c r="CD14" s="517" t="s">
        <v>127</v>
      </c>
      <c r="CE14" s="518"/>
      <c r="CF14" s="518"/>
      <c r="CG14" s="518"/>
      <c r="CH14" s="518"/>
      <c r="CI14" s="518"/>
      <c r="CJ14" s="518"/>
      <c r="CK14" s="518"/>
      <c r="CL14" s="518"/>
      <c r="CM14" s="518"/>
      <c r="CN14" s="518"/>
      <c r="CO14" s="518"/>
      <c r="CP14" s="518"/>
      <c r="CQ14" s="518"/>
      <c r="CR14" s="518"/>
      <c r="CS14" s="519"/>
      <c r="CT14" s="560">
        <v>112.2</v>
      </c>
      <c r="CU14" s="561"/>
      <c r="CV14" s="561"/>
      <c r="CW14" s="561"/>
      <c r="CX14" s="561"/>
      <c r="CY14" s="561"/>
      <c r="CZ14" s="561"/>
      <c r="DA14" s="562"/>
      <c r="DB14" s="560">
        <v>107.1</v>
      </c>
      <c r="DC14" s="561"/>
      <c r="DD14" s="561"/>
      <c r="DE14" s="561"/>
      <c r="DF14" s="561"/>
      <c r="DG14" s="561"/>
      <c r="DH14" s="561"/>
      <c r="DI14" s="562"/>
      <c r="DJ14" s="140"/>
      <c r="DK14" s="140"/>
      <c r="DL14" s="140"/>
      <c r="DM14" s="140"/>
      <c r="DN14" s="140"/>
      <c r="DO14" s="140"/>
    </row>
    <row r="15" spans="1:119" ht="18.75" customHeight="1" x14ac:dyDescent="0.15">
      <c r="A15" s="141"/>
      <c r="B15" s="529"/>
      <c r="C15" s="530"/>
      <c r="D15" s="530"/>
      <c r="E15" s="530"/>
      <c r="F15" s="530"/>
      <c r="G15" s="530"/>
      <c r="H15" s="530"/>
      <c r="I15" s="530"/>
      <c r="J15" s="530"/>
      <c r="K15" s="531"/>
      <c r="L15" s="148"/>
      <c r="M15" s="545" t="s">
        <v>128</v>
      </c>
      <c r="N15" s="546"/>
      <c r="O15" s="546"/>
      <c r="P15" s="546"/>
      <c r="Q15" s="547"/>
      <c r="R15" s="566">
        <v>832834</v>
      </c>
      <c r="S15" s="567"/>
      <c r="T15" s="567"/>
      <c r="U15" s="567"/>
      <c r="V15" s="568"/>
      <c r="W15" s="493"/>
      <c r="X15" s="494"/>
      <c r="Y15" s="495"/>
      <c r="Z15" s="520" t="s">
        <v>129</v>
      </c>
      <c r="AA15" s="521"/>
      <c r="AB15" s="521"/>
      <c r="AC15" s="521"/>
      <c r="AD15" s="521"/>
      <c r="AE15" s="521"/>
      <c r="AF15" s="521"/>
      <c r="AG15" s="521"/>
      <c r="AH15" s="522"/>
      <c r="AI15" s="466" t="s">
        <v>130</v>
      </c>
      <c r="AJ15" s="467"/>
      <c r="AK15" s="467"/>
      <c r="AL15" s="467"/>
      <c r="AM15" s="468"/>
      <c r="AN15" s="466" t="s">
        <v>131</v>
      </c>
      <c r="AO15" s="467"/>
      <c r="AP15" s="467"/>
      <c r="AQ15" s="467"/>
      <c r="AR15" s="467"/>
      <c r="AS15" s="468"/>
      <c r="AT15" s="466" t="s">
        <v>131</v>
      </c>
      <c r="AU15" s="467"/>
      <c r="AV15" s="467"/>
      <c r="AW15" s="467"/>
      <c r="AX15" s="467"/>
      <c r="AY15" s="469"/>
      <c r="AZ15" s="448" t="s">
        <v>132</v>
      </c>
      <c r="BA15" s="449"/>
      <c r="BB15" s="449"/>
      <c r="BC15" s="449"/>
      <c r="BD15" s="449"/>
      <c r="BE15" s="449"/>
      <c r="BF15" s="449"/>
      <c r="BG15" s="449"/>
      <c r="BH15" s="449"/>
      <c r="BI15" s="449"/>
      <c r="BJ15" s="449"/>
      <c r="BK15" s="449"/>
      <c r="BL15" s="449"/>
      <c r="BM15" s="450"/>
      <c r="BN15" s="451">
        <v>219313599</v>
      </c>
      <c r="BO15" s="452"/>
      <c r="BP15" s="452"/>
      <c r="BQ15" s="452"/>
      <c r="BR15" s="452"/>
      <c r="BS15" s="452"/>
      <c r="BT15" s="452"/>
      <c r="BU15" s="453"/>
      <c r="BV15" s="451">
        <v>220829446</v>
      </c>
      <c r="BW15" s="452"/>
      <c r="BX15" s="452"/>
      <c r="BY15" s="452"/>
      <c r="BZ15" s="452"/>
      <c r="CA15" s="452"/>
      <c r="CB15" s="452"/>
      <c r="CC15" s="453"/>
      <c r="CD15" s="571" t="s">
        <v>133</v>
      </c>
      <c r="CE15" s="572"/>
      <c r="CF15" s="572"/>
      <c r="CG15" s="572"/>
      <c r="CH15" s="572"/>
      <c r="CI15" s="572"/>
      <c r="CJ15" s="572"/>
      <c r="CK15" s="572"/>
      <c r="CL15" s="572"/>
      <c r="CM15" s="572"/>
      <c r="CN15" s="572"/>
      <c r="CO15" s="572"/>
      <c r="CP15" s="572"/>
      <c r="CQ15" s="572"/>
      <c r="CR15" s="572"/>
      <c r="CS15" s="57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529"/>
      <c r="C16" s="530"/>
      <c r="D16" s="530"/>
      <c r="E16" s="530"/>
      <c r="F16" s="530"/>
      <c r="G16" s="530"/>
      <c r="H16" s="530"/>
      <c r="I16" s="530"/>
      <c r="J16" s="530"/>
      <c r="K16" s="531"/>
      <c r="L16" s="563" t="s">
        <v>134</v>
      </c>
      <c r="M16" s="580"/>
      <c r="N16" s="580"/>
      <c r="O16" s="580"/>
      <c r="P16" s="580"/>
      <c r="Q16" s="581"/>
      <c r="R16" s="577" t="s">
        <v>135</v>
      </c>
      <c r="S16" s="578"/>
      <c r="T16" s="578"/>
      <c r="U16" s="578"/>
      <c r="V16" s="579"/>
      <c r="W16" s="493"/>
      <c r="X16" s="494"/>
      <c r="Y16" s="495"/>
      <c r="Z16" s="520" t="s">
        <v>136</v>
      </c>
      <c r="AA16" s="521"/>
      <c r="AB16" s="521"/>
      <c r="AC16" s="521"/>
      <c r="AD16" s="521"/>
      <c r="AE16" s="521"/>
      <c r="AF16" s="521"/>
      <c r="AG16" s="521"/>
      <c r="AH16" s="522"/>
      <c r="AI16" s="466">
        <v>119</v>
      </c>
      <c r="AJ16" s="467"/>
      <c r="AK16" s="467"/>
      <c r="AL16" s="467"/>
      <c r="AM16" s="468"/>
      <c r="AN16" s="466">
        <v>387226</v>
      </c>
      <c r="AO16" s="467"/>
      <c r="AP16" s="467"/>
      <c r="AQ16" s="467"/>
      <c r="AR16" s="467"/>
      <c r="AS16" s="468"/>
      <c r="AT16" s="466">
        <v>3254</v>
      </c>
      <c r="AU16" s="467"/>
      <c r="AV16" s="467"/>
      <c r="AW16" s="467"/>
      <c r="AX16" s="467"/>
      <c r="AY16" s="469"/>
      <c r="AZ16" s="448" t="s">
        <v>137</v>
      </c>
      <c r="BA16" s="449"/>
      <c r="BB16" s="449"/>
      <c r="BC16" s="449"/>
      <c r="BD16" s="449"/>
      <c r="BE16" s="449"/>
      <c r="BF16" s="449"/>
      <c r="BG16" s="449"/>
      <c r="BH16" s="449"/>
      <c r="BI16" s="449"/>
      <c r="BJ16" s="449"/>
      <c r="BK16" s="449"/>
      <c r="BL16" s="449"/>
      <c r="BM16" s="450"/>
      <c r="BN16" s="451">
        <v>94334949</v>
      </c>
      <c r="BO16" s="452"/>
      <c r="BP16" s="452"/>
      <c r="BQ16" s="452"/>
      <c r="BR16" s="452"/>
      <c r="BS16" s="452"/>
      <c r="BT16" s="452"/>
      <c r="BU16" s="453"/>
      <c r="BV16" s="451">
        <v>95310164</v>
      </c>
      <c r="BW16" s="452"/>
      <c r="BX16" s="452"/>
      <c r="BY16" s="452"/>
      <c r="BZ16" s="452"/>
      <c r="CA16" s="452"/>
      <c r="CB16" s="452"/>
      <c r="CC16" s="453"/>
      <c r="CD16" s="152"/>
      <c r="CE16" s="569"/>
      <c r="CF16" s="569"/>
      <c r="CG16" s="569"/>
      <c r="CH16" s="569"/>
      <c r="CI16" s="569"/>
      <c r="CJ16" s="569"/>
      <c r="CK16" s="569"/>
      <c r="CL16" s="569"/>
      <c r="CM16" s="569"/>
      <c r="CN16" s="569"/>
      <c r="CO16" s="569"/>
      <c r="CP16" s="569"/>
      <c r="CQ16" s="569"/>
      <c r="CR16" s="569"/>
      <c r="CS16" s="570"/>
      <c r="CT16" s="457"/>
      <c r="CU16" s="458"/>
      <c r="CV16" s="458"/>
      <c r="CW16" s="458"/>
      <c r="CX16" s="458"/>
      <c r="CY16" s="458"/>
      <c r="CZ16" s="458"/>
      <c r="DA16" s="459"/>
      <c r="DB16" s="457"/>
      <c r="DC16" s="458"/>
      <c r="DD16" s="458"/>
      <c r="DE16" s="458"/>
      <c r="DF16" s="458"/>
      <c r="DG16" s="458"/>
      <c r="DH16" s="458"/>
      <c r="DI16" s="459"/>
      <c r="DJ16" s="140"/>
      <c r="DK16" s="140"/>
      <c r="DL16" s="140"/>
      <c r="DM16" s="140"/>
      <c r="DN16" s="140"/>
      <c r="DO16" s="140"/>
    </row>
    <row r="17" spans="1:119" ht="18.75" customHeight="1" thickBot="1" x14ac:dyDescent="0.2">
      <c r="A17" s="141"/>
      <c r="B17" s="532"/>
      <c r="C17" s="533"/>
      <c r="D17" s="533"/>
      <c r="E17" s="533"/>
      <c r="F17" s="533"/>
      <c r="G17" s="533"/>
      <c r="H17" s="533"/>
      <c r="I17" s="533"/>
      <c r="J17" s="533"/>
      <c r="K17" s="534"/>
      <c r="L17" s="153"/>
      <c r="M17" s="574" t="s">
        <v>138</v>
      </c>
      <c r="N17" s="575"/>
      <c r="O17" s="575"/>
      <c r="P17" s="575"/>
      <c r="Q17" s="576"/>
      <c r="R17" s="577" t="s">
        <v>135</v>
      </c>
      <c r="S17" s="578"/>
      <c r="T17" s="578"/>
      <c r="U17" s="578"/>
      <c r="V17" s="579"/>
      <c r="W17" s="493"/>
      <c r="X17" s="494"/>
      <c r="Y17" s="495"/>
      <c r="Z17" s="520" t="s">
        <v>139</v>
      </c>
      <c r="AA17" s="521"/>
      <c r="AB17" s="521"/>
      <c r="AC17" s="521"/>
      <c r="AD17" s="521"/>
      <c r="AE17" s="521"/>
      <c r="AF17" s="521"/>
      <c r="AG17" s="521"/>
      <c r="AH17" s="522"/>
      <c r="AI17" s="466">
        <v>1726</v>
      </c>
      <c r="AJ17" s="467"/>
      <c r="AK17" s="467"/>
      <c r="AL17" s="467"/>
      <c r="AM17" s="468"/>
      <c r="AN17" s="466">
        <v>5419640</v>
      </c>
      <c r="AO17" s="467"/>
      <c r="AP17" s="467"/>
      <c r="AQ17" s="467"/>
      <c r="AR17" s="467"/>
      <c r="AS17" s="468"/>
      <c r="AT17" s="466">
        <v>3140</v>
      </c>
      <c r="AU17" s="467"/>
      <c r="AV17" s="467"/>
      <c r="AW17" s="467"/>
      <c r="AX17" s="467"/>
      <c r="AY17" s="469"/>
      <c r="AZ17" s="448" t="s">
        <v>140</v>
      </c>
      <c r="BA17" s="449"/>
      <c r="BB17" s="449"/>
      <c r="BC17" s="449"/>
      <c r="BD17" s="449"/>
      <c r="BE17" s="449"/>
      <c r="BF17" s="449"/>
      <c r="BG17" s="449"/>
      <c r="BH17" s="449"/>
      <c r="BI17" s="449"/>
      <c r="BJ17" s="449"/>
      <c r="BK17" s="449"/>
      <c r="BL17" s="449"/>
      <c r="BM17" s="450"/>
      <c r="BN17" s="451">
        <v>242561200</v>
      </c>
      <c r="BO17" s="452"/>
      <c r="BP17" s="452"/>
      <c r="BQ17" s="452"/>
      <c r="BR17" s="452"/>
      <c r="BS17" s="452"/>
      <c r="BT17" s="452"/>
      <c r="BU17" s="453"/>
      <c r="BV17" s="451">
        <v>242224465</v>
      </c>
      <c r="BW17" s="452"/>
      <c r="BX17" s="452"/>
      <c r="BY17" s="452"/>
      <c r="BZ17" s="452"/>
      <c r="CA17" s="452"/>
      <c r="CB17" s="452"/>
      <c r="CC17" s="453"/>
      <c r="CD17" s="152"/>
      <c r="CE17" s="569"/>
      <c r="CF17" s="569"/>
      <c r="CG17" s="569"/>
      <c r="CH17" s="569"/>
      <c r="CI17" s="569"/>
      <c r="CJ17" s="569"/>
      <c r="CK17" s="569"/>
      <c r="CL17" s="569"/>
      <c r="CM17" s="569"/>
      <c r="CN17" s="569"/>
      <c r="CO17" s="569"/>
      <c r="CP17" s="569"/>
      <c r="CQ17" s="569"/>
      <c r="CR17" s="569"/>
      <c r="CS17" s="570"/>
      <c r="CT17" s="457"/>
      <c r="CU17" s="458"/>
      <c r="CV17" s="458"/>
      <c r="CW17" s="458"/>
      <c r="CX17" s="458"/>
      <c r="CY17" s="458"/>
      <c r="CZ17" s="458"/>
      <c r="DA17" s="459"/>
      <c r="DB17" s="457"/>
      <c r="DC17" s="458"/>
      <c r="DD17" s="458"/>
      <c r="DE17" s="458"/>
      <c r="DF17" s="458"/>
      <c r="DG17" s="458"/>
      <c r="DH17" s="458"/>
      <c r="DI17" s="459"/>
      <c r="DJ17" s="140"/>
      <c r="DK17" s="140"/>
      <c r="DL17" s="140"/>
      <c r="DM17" s="140"/>
      <c r="DN17" s="140"/>
      <c r="DO17" s="140"/>
    </row>
    <row r="18" spans="1:119" ht="18.75" customHeight="1" thickBot="1" x14ac:dyDescent="0.2">
      <c r="A18" s="141"/>
      <c r="B18" s="433" t="s">
        <v>141</v>
      </c>
      <c r="C18" s="434"/>
      <c r="D18" s="434"/>
      <c r="E18" s="434"/>
      <c r="F18" s="434"/>
      <c r="G18" s="434"/>
      <c r="H18" s="434"/>
      <c r="I18" s="434"/>
      <c r="J18" s="434"/>
      <c r="K18" s="582"/>
      <c r="L18" s="583">
        <v>2441</v>
      </c>
      <c r="M18" s="584"/>
      <c r="N18" s="584"/>
      <c r="O18" s="584"/>
      <c r="P18" s="584"/>
      <c r="Q18" s="584"/>
      <c r="R18" s="584"/>
      <c r="S18" s="584"/>
      <c r="T18" s="584"/>
      <c r="U18" s="584"/>
      <c r="V18" s="584"/>
      <c r="W18" s="493"/>
      <c r="X18" s="494"/>
      <c r="Y18" s="495"/>
      <c r="Z18" s="520" t="s">
        <v>142</v>
      </c>
      <c r="AA18" s="521"/>
      <c r="AB18" s="521"/>
      <c r="AC18" s="521"/>
      <c r="AD18" s="521"/>
      <c r="AE18" s="521"/>
      <c r="AF18" s="521"/>
      <c r="AG18" s="521"/>
      <c r="AH18" s="522"/>
      <c r="AI18" s="466">
        <v>7353</v>
      </c>
      <c r="AJ18" s="467"/>
      <c r="AK18" s="467"/>
      <c r="AL18" s="467"/>
      <c r="AM18" s="468"/>
      <c r="AN18" s="466">
        <v>27814209</v>
      </c>
      <c r="AO18" s="467"/>
      <c r="AP18" s="467"/>
      <c r="AQ18" s="467"/>
      <c r="AR18" s="467"/>
      <c r="AS18" s="468"/>
      <c r="AT18" s="466">
        <v>3783</v>
      </c>
      <c r="AU18" s="467"/>
      <c r="AV18" s="467"/>
      <c r="AW18" s="467"/>
      <c r="AX18" s="467"/>
      <c r="AY18" s="469"/>
      <c r="AZ18" s="551" t="s">
        <v>143</v>
      </c>
      <c r="BA18" s="552"/>
      <c r="BB18" s="552"/>
      <c r="BC18" s="552"/>
      <c r="BD18" s="552"/>
      <c r="BE18" s="552"/>
      <c r="BF18" s="552"/>
      <c r="BG18" s="552"/>
      <c r="BH18" s="552"/>
      <c r="BI18" s="552"/>
      <c r="BJ18" s="552"/>
      <c r="BK18" s="552"/>
      <c r="BL18" s="552"/>
      <c r="BM18" s="553"/>
      <c r="BN18" s="585">
        <v>300665376</v>
      </c>
      <c r="BO18" s="586"/>
      <c r="BP18" s="586"/>
      <c r="BQ18" s="586"/>
      <c r="BR18" s="586"/>
      <c r="BS18" s="586"/>
      <c r="BT18" s="586"/>
      <c r="BU18" s="587"/>
      <c r="BV18" s="585">
        <v>296742229</v>
      </c>
      <c r="BW18" s="586"/>
      <c r="BX18" s="586"/>
      <c r="BY18" s="586"/>
      <c r="BZ18" s="586"/>
      <c r="CA18" s="586"/>
      <c r="CB18" s="586"/>
      <c r="CC18" s="587"/>
      <c r="CD18" s="152"/>
      <c r="CE18" s="569"/>
      <c r="CF18" s="569"/>
      <c r="CG18" s="569"/>
      <c r="CH18" s="569"/>
      <c r="CI18" s="569"/>
      <c r="CJ18" s="569"/>
      <c r="CK18" s="569"/>
      <c r="CL18" s="569"/>
      <c r="CM18" s="569"/>
      <c r="CN18" s="569"/>
      <c r="CO18" s="569"/>
      <c r="CP18" s="569"/>
      <c r="CQ18" s="569"/>
      <c r="CR18" s="569"/>
      <c r="CS18" s="570"/>
      <c r="CT18" s="457"/>
      <c r="CU18" s="458"/>
      <c r="CV18" s="458"/>
      <c r="CW18" s="458"/>
      <c r="CX18" s="458"/>
      <c r="CY18" s="458"/>
      <c r="CZ18" s="458"/>
      <c r="DA18" s="459"/>
      <c r="DB18" s="457"/>
      <c r="DC18" s="458"/>
      <c r="DD18" s="458"/>
      <c r="DE18" s="458"/>
      <c r="DF18" s="458"/>
      <c r="DG18" s="458"/>
      <c r="DH18" s="458"/>
      <c r="DI18" s="459"/>
      <c r="DJ18" s="140"/>
      <c r="DK18" s="140"/>
      <c r="DL18" s="140"/>
      <c r="DM18" s="140"/>
      <c r="DN18" s="140"/>
      <c r="DO18" s="140"/>
    </row>
    <row r="19" spans="1:119" ht="18.75" customHeight="1" thickBot="1" x14ac:dyDescent="0.2">
      <c r="A19" s="141"/>
      <c r="B19" s="433" t="s">
        <v>144</v>
      </c>
      <c r="C19" s="434"/>
      <c r="D19" s="434"/>
      <c r="E19" s="434"/>
      <c r="F19" s="434"/>
      <c r="G19" s="434"/>
      <c r="H19" s="434"/>
      <c r="I19" s="434"/>
      <c r="J19" s="434"/>
      <c r="K19" s="582"/>
      <c r="L19" s="583">
        <v>341</v>
      </c>
      <c r="M19" s="584"/>
      <c r="N19" s="584"/>
      <c r="O19" s="584"/>
      <c r="P19" s="584"/>
      <c r="Q19" s="584"/>
      <c r="R19" s="584"/>
      <c r="S19" s="584"/>
      <c r="T19" s="584"/>
      <c r="U19" s="584"/>
      <c r="V19" s="584"/>
      <c r="W19" s="493"/>
      <c r="X19" s="494"/>
      <c r="Y19" s="495"/>
      <c r="Z19" s="520" t="s">
        <v>145</v>
      </c>
      <c r="AA19" s="521"/>
      <c r="AB19" s="521"/>
      <c r="AC19" s="521"/>
      <c r="AD19" s="521"/>
      <c r="AE19" s="521"/>
      <c r="AF19" s="521"/>
      <c r="AG19" s="521"/>
      <c r="AH19" s="522"/>
      <c r="AI19" s="466" t="s">
        <v>112</v>
      </c>
      <c r="AJ19" s="467"/>
      <c r="AK19" s="467"/>
      <c r="AL19" s="467"/>
      <c r="AM19" s="468"/>
      <c r="AN19" s="466" t="s">
        <v>131</v>
      </c>
      <c r="AO19" s="467"/>
      <c r="AP19" s="467"/>
      <c r="AQ19" s="467"/>
      <c r="AR19" s="467"/>
      <c r="AS19" s="468"/>
      <c r="AT19" s="466" t="s">
        <v>131</v>
      </c>
      <c r="AU19" s="467"/>
      <c r="AV19" s="467"/>
      <c r="AW19" s="467"/>
      <c r="AX19" s="467"/>
      <c r="AY19" s="469"/>
      <c r="AZ19" s="460" t="s">
        <v>146</v>
      </c>
      <c r="BA19" s="461"/>
      <c r="BB19" s="461"/>
      <c r="BC19" s="461"/>
      <c r="BD19" s="461"/>
      <c r="BE19" s="461"/>
      <c r="BF19" s="461"/>
      <c r="BG19" s="461"/>
      <c r="BH19" s="461"/>
      <c r="BI19" s="461"/>
      <c r="BJ19" s="461"/>
      <c r="BK19" s="461"/>
      <c r="BL19" s="461"/>
      <c r="BM19" s="462"/>
      <c r="BN19" s="439">
        <v>704014445</v>
      </c>
      <c r="BO19" s="440"/>
      <c r="BP19" s="440"/>
      <c r="BQ19" s="440"/>
      <c r="BR19" s="440"/>
      <c r="BS19" s="440"/>
      <c r="BT19" s="440"/>
      <c r="BU19" s="441"/>
      <c r="BV19" s="439">
        <v>710696229</v>
      </c>
      <c r="BW19" s="440"/>
      <c r="BX19" s="440"/>
      <c r="BY19" s="440"/>
      <c r="BZ19" s="440"/>
      <c r="CA19" s="440"/>
      <c r="CB19" s="440"/>
      <c r="CC19" s="441"/>
      <c r="CD19" s="152"/>
      <c r="CE19" s="569"/>
      <c r="CF19" s="569"/>
      <c r="CG19" s="569"/>
      <c r="CH19" s="569"/>
      <c r="CI19" s="569"/>
      <c r="CJ19" s="569"/>
      <c r="CK19" s="569"/>
      <c r="CL19" s="569"/>
      <c r="CM19" s="569"/>
      <c r="CN19" s="569"/>
      <c r="CO19" s="569"/>
      <c r="CP19" s="569"/>
      <c r="CQ19" s="569"/>
      <c r="CR19" s="569"/>
      <c r="CS19" s="570"/>
      <c r="CT19" s="457"/>
      <c r="CU19" s="458"/>
      <c r="CV19" s="458"/>
      <c r="CW19" s="458"/>
      <c r="CX19" s="458"/>
      <c r="CY19" s="458"/>
      <c r="CZ19" s="458"/>
      <c r="DA19" s="459"/>
      <c r="DB19" s="457"/>
      <c r="DC19" s="458"/>
      <c r="DD19" s="458"/>
      <c r="DE19" s="458"/>
      <c r="DF19" s="458"/>
      <c r="DG19" s="458"/>
      <c r="DH19" s="458"/>
      <c r="DI19" s="459"/>
      <c r="DJ19" s="140"/>
      <c r="DK19" s="140"/>
      <c r="DL19" s="140"/>
      <c r="DM19" s="140"/>
      <c r="DN19" s="140"/>
      <c r="DO19" s="140"/>
    </row>
    <row r="20" spans="1:119" ht="18.75" customHeight="1" thickBot="1" x14ac:dyDescent="0.2">
      <c r="A20" s="141"/>
      <c r="B20" s="433" t="s">
        <v>147</v>
      </c>
      <c r="C20" s="434"/>
      <c r="D20" s="434"/>
      <c r="E20" s="434"/>
      <c r="F20" s="434"/>
      <c r="G20" s="434"/>
      <c r="H20" s="434"/>
      <c r="I20" s="434"/>
      <c r="J20" s="434"/>
      <c r="K20" s="582"/>
      <c r="L20" s="583">
        <v>302109</v>
      </c>
      <c r="M20" s="584"/>
      <c r="N20" s="584"/>
      <c r="O20" s="584"/>
      <c r="P20" s="584"/>
      <c r="Q20" s="584"/>
      <c r="R20" s="584"/>
      <c r="S20" s="584"/>
      <c r="T20" s="584"/>
      <c r="U20" s="584"/>
      <c r="V20" s="584"/>
      <c r="W20" s="496"/>
      <c r="X20" s="497"/>
      <c r="Y20" s="498"/>
      <c r="Z20" s="520" t="s">
        <v>148</v>
      </c>
      <c r="AA20" s="521"/>
      <c r="AB20" s="521"/>
      <c r="AC20" s="521"/>
      <c r="AD20" s="521"/>
      <c r="AE20" s="521"/>
      <c r="AF20" s="521"/>
      <c r="AG20" s="521"/>
      <c r="AH20" s="522"/>
      <c r="AI20" s="466">
        <v>13036</v>
      </c>
      <c r="AJ20" s="467"/>
      <c r="AK20" s="467"/>
      <c r="AL20" s="467"/>
      <c r="AM20" s="468"/>
      <c r="AN20" s="466">
        <v>46446272</v>
      </c>
      <c r="AO20" s="467"/>
      <c r="AP20" s="467"/>
      <c r="AQ20" s="467"/>
      <c r="AR20" s="467"/>
      <c r="AS20" s="468"/>
      <c r="AT20" s="466">
        <v>3563</v>
      </c>
      <c r="AU20" s="467"/>
      <c r="AV20" s="467"/>
      <c r="AW20" s="467"/>
      <c r="AX20" s="467"/>
      <c r="AY20" s="469"/>
      <c r="AZ20" s="551" t="s">
        <v>149</v>
      </c>
      <c r="BA20" s="552"/>
      <c r="BB20" s="552"/>
      <c r="BC20" s="552"/>
      <c r="BD20" s="552"/>
      <c r="BE20" s="552"/>
      <c r="BF20" s="552"/>
      <c r="BG20" s="552"/>
      <c r="BH20" s="552"/>
      <c r="BI20" s="552"/>
      <c r="BJ20" s="552"/>
      <c r="BK20" s="552"/>
      <c r="BL20" s="552"/>
      <c r="BM20" s="553"/>
      <c r="BN20" s="585">
        <v>278444971</v>
      </c>
      <c r="BO20" s="586"/>
      <c r="BP20" s="586"/>
      <c r="BQ20" s="586"/>
      <c r="BR20" s="586"/>
      <c r="BS20" s="586"/>
      <c r="BT20" s="586"/>
      <c r="BU20" s="587"/>
      <c r="BV20" s="585">
        <v>293862370</v>
      </c>
      <c r="BW20" s="586"/>
      <c r="BX20" s="586"/>
      <c r="BY20" s="586"/>
      <c r="BZ20" s="586"/>
      <c r="CA20" s="586"/>
      <c r="CB20" s="586"/>
      <c r="CC20" s="587"/>
      <c r="CD20" s="152"/>
      <c r="CE20" s="569"/>
      <c r="CF20" s="569"/>
      <c r="CG20" s="569"/>
      <c r="CH20" s="569"/>
      <c r="CI20" s="569"/>
      <c r="CJ20" s="569"/>
      <c r="CK20" s="569"/>
      <c r="CL20" s="569"/>
      <c r="CM20" s="569"/>
      <c r="CN20" s="569"/>
      <c r="CO20" s="569"/>
      <c r="CP20" s="569"/>
      <c r="CQ20" s="569"/>
      <c r="CR20" s="569"/>
      <c r="CS20" s="570"/>
      <c r="CT20" s="457"/>
      <c r="CU20" s="458"/>
      <c r="CV20" s="458"/>
      <c r="CW20" s="458"/>
      <c r="CX20" s="458"/>
      <c r="CY20" s="458"/>
      <c r="CZ20" s="458"/>
      <c r="DA20" s="459"/>
      <c r="DB20" s="457"/>
      <c r="DC20" s="458"/>
      <c r="DD20" s="458"/>
      <c r="DE20" s="458"/>
      <c r="DF20" s="458"/>
      <c r="DG20" s="458"/>
      <c r="DH20" s="458"/>
      <c r="DI20" s="459"/>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588" t="s">
        <v>150</v>
      </c>
      <c r="X21" s="589"/>
      <c r="Y21" s="589"/>
      <c r="Z21" s="589"/>
      <c r="AA21" s="589"/>
      <c r="AB21" s="589"/>
      <c r="AC21" s="589"/>
      <c r="AD21" s="589"/>
      <c r="AE21" s="589"/>
      <c r="AF21" s="589"/>
      <c r="AG21" s="589"/>
      <c r="AH21" s="590"/>
      <c r="AI21" s="591">
        <v>100.7</v>
      </c>
      <c r="AJ21" s="592"/>
      <c r="AK21" s="592"/>
      <c r="AL21" s="592"/>
      <c r="AM21" s="592"/>
      <c r="AN21" s="592"/>
      <c r="AO21" s="592"/>
      <c r="AP21" s="592"/>
      <c r="AQ21" s="592"/>
      <c r="AR21" s="592"/>
      <c r="AS21" s="592"/>
      <c r="AT21" s="592"/>
      <c r="AU21" s="592"/>
      <c r="AV21" s="592"/>
      <c r="AW21" s="592"/>
      <c r="AX21" s="592"/>
      <c r="AY21" s="593"/>
      <c r="AZ21" s="460" t="s">
        <v>151</v>
      </c>
      <c r="BA21" s="461"/>
      <c r="BB21" s="461"/>
      <c r="BC21" s="461"/>
      <c r="BD21" s="461"/>
      <c r="BE21" s="461"/>
      <c r="BF21" s="461"/>
      <c r="BG21" s="461"/>
      <c r="BH21" s="461"/>
      <c r="BI21" s="461"/>
      <c r="BJ21" s="461"/>
      <c r="BK21" s="461"/>
      <c r="BL21" s="461"/>
      <c r="BM21" s="462"/>
      <c r="BN21" s="439">
        <v>38331973</v>
      </c>
      <c r="BO21" s="440"/>
      <c r="BP21" s="440"/>
      <c r="BQ21" s="440"/>
      <c r="BR21" s="440"/>
      <c r="BS21" s="440"/>
      <c r="BT21" s="440"/>
      <c r="BU21" s="441"/>
      <c r="BV21" s="439">
        <v>40183740</v>
      </c>
      <c r="BW21" s="440"/>
      <c r="BX21" s="440"/>
      <c r="BY21" s="440"/>
      <c r="BZ21" s="440"/>
      <c r="CA21" s="440"/>
      <c r="CB21" s="440"/>
      <c r="CC21" s="441"/>
      <c r="CD21" s="152"/>
      <c r="CE21" s="569"/>
      <c r="CF21" s="569"/>
      <c r="CG21" s="569"/>
      <c r="CH21" s="569"/>
      <c r="CI21" s="569"/>
      <c r="CJ21" s="569"/>
      <c r="CK21" s="569"/>
      <c r="CL21" s="569"/>
      <c r="CM21" s="569"/>
      <c r="CN21" s="569"/>
      <c r="CO21" s="569"/>
      <c r="CP21" s="569"/>
      <c r="CQ21" s="569"/>
      <c r="CR21" s="569"/>
      <c r="CS21" s="570"/>
      <c r="CT21" s="457"/>
      <c r="CU21" s="458"/>
      <c r="CV21" s="458"/>
      <c r="CW21" s="458"/>
      <c r="CX21" s="458"/>
      <c r="CY21" s="458"/>
      <c r="CZ21" s="458"/>
      <c r="DA21" s="459"/>
      <c r="DB21" s="457"/>
      <c r="DC21" s="458"/>
      <c r="DD21" s="458"/>
      <c r="DE21" s="458"/>
      <c r="DF21" s="458"/>
      <c r="DG21" s="458"/>
      <c r="DH21" s="458"/>
      <c r="DI21" s="459"/>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48" t="s">
        <v>152</v>
      </c>
      <c r="BA22" s="449"/>
      <c r="BB22" s="449"/>
      <c r="BC22" s="449"/>
      <c r="BD22" s="449"/>
      <c r="BE22" s="449"/>
      <c r="BF22" s="449"/>
      <c r="BG22" s="449"/>
      <c r="BH22" s="449"/>
      <c r="BI22" s="449"/>
      <c r="BJ22" s="449"/>
      <c r="BK22" s="449"/>
      <c r="BL22" s="449"/>
      <c r="BM22" s="450"/>
      <c r="BN22" s="451">
        <v>1991871</v>
      </c>
      <c r="BO22" s="452"/>
      <c r="BP22" s="452"/>
      <c r="BQ22" s="452"/>
      <c r="BR22" s="452"/>
      <c r="BS22" s="452"/>
      <c r="BT22" s="452"/>
      <c r="BU22" s="453"/>
      <c r="BV22" s="451">
        <v>2273728</v>
      </c>
      <c r="BW22" s="452"/>
      <c r="BX22" s="452"/>
      <c r="BY22" s="452"/>
      <c r="BZ22" s="452"/>
      <c r="CA22" s="452"/>
      <c r="CB22" s="452"/>
      <c r="CC22" s="453"/>
      <c r="CD22" s="152"/>
      <c r="CE22" s="569"/>
      <c r="CF22" s="569"/>
      <c r="CG22" s="569"/>
      <c r="CH22" s="569"/>
      <c r="CI22" s="569"/>
      <c r="CJ22" s="569"/>
      <c r="CK22" s="569"/>
      <c r="CL22" s="569"/>
      <c r="CM22" s="569"/>
      <c r="CN22" s="569"/>
      <c r="CO22" s="569"/>
      <c r="CP22" s="569"/>
      <c r="CQ22" s="569"/>
      <c r="CR22" s="569"/>
      <c r="CS22" s="570"/>
      <c r="CT22" s="457"/>
      <c r="CU22" s="458"/>
      <c r="CV22" s="458"/>
      <c r="CW22" s="458"/>
      <c r="CX22" s="458"/>
      <c r="CY22" s="458"/>
      <c r="CZ22" s="458"/>
      <c r="DA22" s="459"/>
      <c r="DB22" s="457"/>
      <c r="DC22" s="458"/>
      <c r="DD22" s="458"/>
      <c r="DE22" s="458"/>
      <c r="DF22" s="458"/>
      <c r="DG22" s="458"/>
      <c r="DH22" s="458"/>
      <c r="DI22" s="459"/>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48" t="s">
        <v>153</v>
      </c>
      <c r="BA23" s="449"/>
      <c r="BB23" s="449"/>
      <c r="BC23" s="449"/>
      <c r="BD23" s="449"/>
      <c r="BE23" s="449"/>
      <c r="BF23" s="449"/>
      <c r="BG23" s="449"/>
      <c r="BH23" s="449"/>
      <c r="BI23" s="449"/>
      <c r="BJ23" s="449"/>
      <c r="BK23" s="449"/>
      <c r="BL23" s="449"/>
      <c r="BM23" s="450"/>
      <c r="BN23" s="451">
        <v>18796874</v>
      </c>
      <c r="BO23" s="452"/>
      <c r="BP23" s="452"/>
      <c r="BQ23" s="452"/>
      <c r="BR23" s="452"/>
      <c r="BS23" s="452"/>
      <c r="BT23" s="452"/>
      <c r="BU23" s="453"/>
      <c r="BV23" s="451">
        <v>18776906</v>
      </c>
      <c r="BW23" s="452"/>
      <c r="BX23" s="452"/>
      <c r="BY23" s="452"/>
      <c r="BZ23" s="452"/>
      <c r="CA23" s="452"/>
      <c r="CB23" s="452"/>
      <c r="CC23" s="453"/>
      <c r="CD23" s="152"/>
      <c r="CE23" s="569"/>
      <c r="CF23" s="569"/>
      <c r="CG23" s="569"/>
      <c r="CH23" s="569"/>
      <c r="CI23" s="569"/>
      <c r="CJ23" s="569"/>
      <c r="CK23" s="569"/>
      <c r="CL23" s="569"/>
      <c r="CM23" s="569"/>
      <c r="CN23" s="569"/>
      <c r="CO23" s="569"/>
      <c r="CP23" s="569"/>
      <c r="CQ23" s="569"/>
      <c r="CR23" s="569"/>
      <c r="CS23" s="570"/>
      <c r="CT23" s="457"/>
      <c r="CU23" s="458"/>
      <c r="CV23" s="458"/>
      <c r="CW23" s="458"/>
      <c r="CX23" s="458"/>
      <c r="CY23" s="458"/>
      <c r="CZ23" s="458"/>
      <c r="DA23" s="459"/>
      <c r="DB23" s="457"/>
      <c r="DC23" s="458"/>
      <c r="DD23" s="458"/>
      <c r="DE23" s="458"/>
      <c r="DF23" s="458"/>
      <c r="DG23" s="458"/>
      <c r="DH23" s="458"/>
      <c r="DI23" s="459"/>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517" t="s">
        <v>154</v>
      </c>
      <c r="BA24" s="518"/>
      <c r="BB24" s="518"/>
      <c r="BC24" s="518"/>
      <c r="BD24" s="518"/>
      <c r="BE24" s="518"/>
      <c r="BF24" s="518"/>
      <c r="BG24" s="518"/>
      <c r="BH24" s="518"/>
      <c r="BI24" s="518"/>
      <c r="BJ24" s="518"/>
      <c r="BK24" s="518"/>
      <c r="BL24" s="518"/>
      <c r="BM24" s="519"/>
      <c r="BN24" s="585">
        <v>14681300</v>
      </c>
      <c r="BO24" s="586"/>
      <c r="BP24" s="586"/>
      <c r="BQ24" s="586"/>
      <c r="BR24" s="586"/>
      <c r="BS24" s="586"/>
      <c r="BT24" s="586"/>
      <c r="BU24" s="587"/>
      <c r="BV24" s="585">
        <v>14666927</v>
      </c>
      <c r="BW24" s="586"/>
      <c r="BX24" s="586"/>
      <c r="BY24" s="586"/>
      <c r="BZ24" s="586"/>
      <c r="CA24" s="586"/>
      <c r="CB24" s="586"/>
      <c r="CC24" s="587"/>
      <c r="CD24" s="152"/>
      <c r="CE24" s="569"/>
      <c r="CF24" s="569"/>
      <c r="CG24" s="569"/>
      <c r="CH24" s="569"/>
      <c r="CI24" s="569"/>
      <c r="CJ24" s="569"/>
      <c r="CK24" s="569"/>
      <c r="CL24" s="569"/>
      <c r="CM24" s="569"/>
      <c r="CN24" s="569"/>
      <c r="CO24" s="569"/>
      <c r="CP24" s="569"/>
      <c r="CQ24" s="569"/>
      <c r="CR24" s="569"/>
      <c r="CS24" s="570"/>
      <c r="CT24" s="457"/>
      <c r="CU24" s="458"/>
      <c r="CV24" s="458"/>
      <c r="CW24" s="458"/>
      <c r="CX24" s="458"/>
      <c r="CY24" s="458"/>
      <c r="CZ24" s="458"/>
      <c r="DA24" s="459"/>
      <c r="DB24" s="457"/>
      <c r="DC24" s="458"/>
      <c r="DD24" s="458"/>
      <c r="DE24" s="458"/>
      <c r="DF24" s="458"/>
      <c r="DG24" s="458"/>
      <c r="DH24" s="458"/>
      <c r="DI24" s="459"/>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94" t="s">
        <v>155</v>
      </c>
      <c r="BA25" s="595"/>
      <c r="BB25" s="595"/>
      <c r="BC25" s="596"/>
      <c r="BD25" s="460" t="s">
        <v>38</v>
      </c>
      <c r="BE25" s="461"/>
      <c r="BF25" s="461"/>
      <c r="BG25" s="461"/>
      <c r="BH25" s="461"/>
      <c r="BI25" s="461"/>
      <c r="BJ25" s="461"/>
      <c r="BK25" s="461"/>
      <c r="BL25" s="461"/>
      <c r="BM25" s="462"/>
      <c r="BN25" s="439">
        <v>14857608</v>
      </c>
      <c r="BO25" s="440"/>
      <c r="BP25" s="440"/>
      <c r="BQ25" s="440"/>
      <c r="BR25" s="440"/>
      <c r="BS25" s="440"/>
      <c r="BT25" s="440"/>
      <c r="BU25" s="441"/>
      <c r="BV25" s="439">
        <v>17457647</v>
      </c>
      <c r="BW25" s="440"/>
      <c r="BX25" s="440"/>
      <c r="BY25" s="440"/>
      <c r="BZ25" s="440"/>
      <c r="CA25" s="440"/>
      <c r="CB25" s="440"/>
      <c r="CC25" s="441"/>
      <c r="CD25" s="152"/>
      <c r="CE25" s="569"/>
      <c r="CF25" s="569"/>
      <c r="CG25" s="569"/>
      <c r="CH25" s="569"/>
      <c r="CI25" s="569"/>
      <c r="CJ25" s="569"/>
      <c r="CK25" s="569"/>
      <c r="CL25" s="569"/>
      <c r="CM25" s="569"/>
      <c r="CN25" s="569"/>
      <c r="CO25" s="569"/>
      <c r="CP25" s="569"/>
      <c r="CQ25" s="569"/>
      <c r="CR25" s="569"/>
      <c r="CS25" s="570"/>
      <c r="CT25" s="457"/>
      <c r="CU25" s="458"/>
      <c r="CV25" s="458"/>
      <c r="CW25" s="458"/>
      <c r="CX25" s="458"/>
      <c r="CY25" s="458"/>
      <c r="CZ25" s="458"/>
      <c r="DA25" s="459"/>
      <c r="DB25" s="457"/>
      <c r="DC25" s="458"/>
      <c r="DD25" s="458"/>
      <c r="DE25" s="458"/>
      <c r="DF25" s="458"/>
      <c r="DG25" s="458"/>
      <c r="DH25" s="458"/>
      <c r="DI25" s="459"/>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97"/>
      <c r="BA26" s="598"/>
      <c r="BB26" s="598"/>
      <c r="BC26" s="599"/>
      <c r="BD26" s="448" t="s">
        <v>156</v>
      </c>
      <c r="BE26" s="449"/>
      <c r="BF26" s="449"/>
      <c r="BG26" s="449"/>
      <c r="BH26" s="449"/>
      <c r="BI26" s="449"/>
      <c r="BJ26" s="449"/>
      <c r="BK26" s="449"/>
      <c r="BL26" s="449"/>
      <c r="BM26" s="450"/>
      <c r="BN26" s="451">
        <v>7506663</v>
      </c>
      <c r="BO26" s="452"/>
      <c r="BP26" s="452"/>
      <c r="BQ26" s="452"/>
      <c r="BR26" s="452"/>
      <c r="BS26" s="452"/>
      <c r="BT26" s="452"/>
      <c r="BU26" s="453"/>
      <c r="BV26" s="451">
        <v>8329909</v>
      </c>
      <c r="BW26" s="452"/>
      <c r="BX26" s="452"/>
      <c r="BY26" s="452"/>
      <c r="BZ26" s="452"/>
      <c r="CA26" s="452"/>
      <c r="CB26" s="452"/>
      <c r="CC26" s="453"/>
      <c r="CD26" s="152"/>
      <c r="CE26" s="569"/>
      <c r="CF26" s="569"/>
      <c r="CG26" s="569"/>
      <c r="CH26" s="569"/>
      <c r="CI26" s="569"/>
      <c r="CJ26" s="569"/>
      <c r="CK26" s="569"/>
      <c r="CL26" s="569"/>
      <c r="CM26" s="569"/>
      <c r="CN26" s="569"/>
      <c r="CO26" s="569"/>
      <c r="CP26" s="569"/>
      <c r="CQ26" s="569"/>
      <c r="CR26" s="569"/>
      <c r="CS26" s="570"/>
      <c r="CT26" s="457"/>
      <c r="CU26" s="458"/>
      <c r="CV26" s="458"/>
      <c r="CW26" s="458"/>
      <c r="CX26" s="458"/>
      <c r="CY26" s="458"/>
      <c r="CZ26" s="458"/>
      <c r="DA26" s="459"/>
      <c r="DB26" s="457"/>
      <c r="DC26" s="458"/>
      <c r="DD26" s="458"/>
      <c r="DE26" s="458"/>
      <c r="DF26" s="458"/>
      <c r="DG26" s="458"/>
      <c r="DH26" s="458"/>
      <c r="DI26" s="459"/>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600"/>
      <c r="BA27" s="601"/>
      <c r="BB27" s="601"/>
      <c r="BC27" s="602"/>
      <c r="BD27" s="551" t="s">
        <v>40</v>
      </c>
      <c r="BE27" s="552"/>
      <c r="BF27" s="552"/>
      <c r="BG27" s="552"/>
      <c r="BH27" s="552"/>
      <c r="BI27" s="552"/>
      <c r="BJ27" s="552"/>
      <c r="BK27" s="552"/>
      <c r="BL27" s="552"/>
      <c r="BM27" s="553"/>
      <c r="BN27" s="585">
        <v>28385261</v>
      </c>
      <c r="BO27" s="586"/>
      <c r="BP27" s="586"/>
      <c r="BQ27" s="586"/>
      <c r="BR27" s="586"/>
      <c r="BS27" s="586"/>
      <c r="BT27" s="586"/>
      <c r="BU27" s="587"/>
      <c r="BV27" s="585">
        <v>29927529</v>
      </c>
      <c r="BW27" s="586"/>
      <c r="BX27" s="586"/>
      <c r="BY27" s="586"/>
      <c r="BZ27" s="586"/>
      <c r="CA27" s="586"/>
      <c r="CB27" s="586"/>
      <c r="CC27" s="587"/>
      <c r="CD27" s="172"/>
      <c r="CE27" s="603"/>
      <c r="CF27" s="603"/>
      <c r="CG27" s="603"/>
      <c r="CH27" s="603"/>
      <c r="CI27" s="603"/>
      <c r="CJ27" s="603"/>
      <c r="CK27" s="603"/>
      <c r="CL27" s="603"/>
      <c r="CM27" s="603"/>
      <c r="CN27" s="603"/>
      <c r="CO27" s="603"/>
      <c r="CP27" s="603"/>
      <c r="CQ27" s="603"/>
      <c r="CR27" s="603"/>
      <c r="CS27" s="604"/>
      <c r="CT27" s="560"/>
      <c r="CU27" s="561"/>
      <c r="CV27" s="561"/>
      <c r="CW27" s="561"/>
      <c r="CX27" s="561"/>
      <c r="CY27" s="561"/>
      <c r="CZ27" s="561"/>
      <c r="DA27" s="562"/>
      <c r="DB27" s="560"/>
      <c r="DC27" s="561"/>
      <c r="DD27" s="561"/>
      <c r="DE27" s="561"/>
      <c r="DF27" s="561"/>
      <c r="DG27" s="561"/>
      <c r="DH27" s="561"/>
      <c r="DI27" s="562"/>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608" t="s">
        <v>163</v>
      </c>
      <c r="D30" s="608"/>
      <c r="E30" s="480" t="s">
        <v>164</v>
      </c>
      <c r="F30" s="480"/>
      <c r="G30" s="480"/>
      <c r="H30" s="480"/>
      <c r="I30" s="480"/>
      <c r="J30" s="480"/>
      <c r="K30" s="480"/>
      <c r="L30" s="480"/>
      <c r="M30" s="480"/>
      <c r="N30" s="480"/>
      <c r="O30" s="480"/>
      <c r="P30" s="480"/>
      <c r="Q30" s="480"/>
      <c r="R30" s="480"/>
      <c r="S30" s="480"/>
      <c r="T30" s="158"/>
      <c r="U30" s="608" t="s">
        <v>165</v>
      </c>
      <c r="V30" s="608"/>
      <c r="W30" s="480" t="s">
        <v>166</v>
      </c>
      <c r="X30" s="480"/>
      <c r="Y30" s="480"/>
      <c r="Z30" s="480"/>
      <c r="AA30" s="480"/>
      <c r="AB30" s="480"/>
      <c r="AC30" s="480"/>
      <c r="AD30" s="480"/>
      <c r="AE30" s="480"/>
      <c r="AF30" s="480"/>
      <c r="AG30" s="480"/>
      <c r="AH30" s="480"/>
      <c r="AI30" s="480"/>
      <c r="AJ30" s="480"/>
      <c r="AK30" s="480"/>
      <c r="AL30" s="158"/>
      <c r="AM30" s="608" t="s">
        <v>167</v>
      </c>
      <c r="AN30" s="608"/>
      <c r="AO30" s="480" t="s">
        <v>168</v>
      </c>
      <c r="AP30" s="480"/>
      <c r="AQ30" s="480"/>
      <c r="AR30" s="480"/>
      <c r="AS30" s="480"/>
      <c r="AT30" s="480"/>
      <c r="AU30" s="480"/>
      <c r="AV30" s="480"/>
      <c r="AW30" s="480"/>
      <c r="AX30" s="480"/>
      <c r="AY30" s="480"/>
      <c r="AZ30" s="480"/>
      <c r="BA30" s="480"/>
      <c r="BB30" s="480"/>
      <c r="BC30" s="480"/>
      <c r="BD30" s="183"/>
      <c r="BE30" s="608" t="s">
        <v>167</v>
      </c>
      <c r="BF30" s="608"/>
      <c r="BG30" s="480" t="s">
        <v>166</v>
      </c>
      <c r="BH30" s="480"/>
      <c r="BI30" s="480"/>
      <c r="BJ30" s="480"/>
      <c r="BK30" s="480"/>
      <c r="BL30" s="480"/>
      <c r="BM30" s="480"/>
      <c r="BN30" s="480"/>
      <c r="BO30" s="480"/>
      <c r="BP30" s="480"/>
      <c r="BQ30" s="480"/>
      <c r="BR30" s="480"/>
      <c r="BS30" s="480"/>
      <c r="BT30" s="480"/>
      <c r="BU30" s="480"/>
      <c r="BV30" s="184"/>
      <c r="BW30" s="608" t="s">
        <v>169</v>
      </c>
      <c r="BX30" s="608"/>
      <c r="BY30" s="480" t="s">
        <v>170</v>
      </c>
      <c r="BZ30" s="480"/>
      <c r="CA30" s="480"/>
      <c r="CB30" s="480"/>
      <c r="CC30" s="480"/>
      <c r="CD30" s="480"/>
      <c r="CE30" s="480"/>
      <c r="CF30" s="480"/>
      <c r="CG30" s="480"/>
      <c r="CH30" s="480"/>
      <c r="CI30" s="480"/>
      <c r="CJ30" s="480"/>
      <c r="CK30" s="480"/>
      <c r="CL30" s="480"/>
      <c r="CM30" s="480"/>
      <c r="CN30" s="158"/>
      <c r="CO30" s="608" t="s">
        <v>169</v>
      </c>
      <c r="CP30" s="608"/>
      <c r="CQ30" s="480" t="s">
        <v>171</v>
      </c>
      <c r="CR30" s="480"/>
      <c r="CS30" s="480"/>
      <c r="CT30" s="480"/>
      <c r="CU30" s="480"/>
      <c r="CV30" s="480"/>
      <c r="CW30" s="480"/>
      <c r="CX30" s="480"/>
      <c r="CY30" s="480"/>
      <c r="CZ30" s="480"/>
      <c r="DA30" s="480"/>
      <c r="DB30" s="480"/>
      <c r="DC30" s="480"/>
      <c r="DD30" s="480"/>
      <c r="DE30" s="480"/>
      <c r="DF30" s="158"/>
      <c r="DG30" s="605" t="s">
        <v>172</v>
      </c>
      <c r="DH30" s="605"/>
      <c r="DI30" s="185"/>
      <c r="DJ30" s="140"/>
      <c r="DK30" s="140"/>
      <c r="DL30" s="140"/>
      <c r="DM30" s="140"/>
      <c r="DN30" s="140"/>
      <c r="DO30" s="140"/>
    </row>
    <row r="31" spans="1:119" ht="32.25" customHeight="1" x14ac:dyDescent="0.15">
      <c r="A31" s="141"/>
      <c r="B31" s="181"/>
      <c r="C31" s="606">
        <f>IF(E31="","",1)</f>
        <v>1</v>
      </c>
      <c r="D31" s="606"/>
      <c r="E31" s="607" t="str">
        <f>IF('各会計、関係団体の財政状況及び健全化判断比率'!B7="","",'各会計、関係団体の財政状況及び健全化判断比率'!B7)</f>
        <v>一般会計</v>
      </c>
      <c r="F31" s="607"/>
      <c r="G31" s="607"/>
      <c r="H31" s="607"/>
      <c r="I31" s="607"/>
      <c r="J31" s="607"/>
      <c r="K31" s="607"/>
      <c r="L31" s="607"/>
      <c r="M31" s="607"/>
      <c r="N31" s="607"/>
      <c r="O31" s="607"/>
      <c r="P31" s="607"/>
      <c r="Q31" s="607"/>
      <c r="R31" s="607"/>
      <c r="S31" s="607"/>
      <c r="T31" s="182"/>
      <c r="U31" s="606" t="str">
        <f>IF(W31="","",MAX(C31:D40)+1)</f>
        <v/>
      </c>
      <c r="V31" s="606"/>
      <c r="W31" s="607"/>
      <c r="X31" s="607"/>
      <c r="Y31" s="607"/>
      <c r="Z31" s="607"/>
      <c r="AA31" s="607"/>
      <c r="AB31" s="607"/>
      <c r="AC31" s="607"/>
      <c r="AD31" s="607"/>
      <c r="AE31" s="607"/>
      <c r="AF31" s="607"/>
      <c r="AG31" s="607"/>
      <c r="AH31" s="607"/>
      <c r="AI31" s="607"/>
      <c r="AJ31" s="607"/>
      <c r="AK31" s="607"/>
      <c r="AL31" s="182"/>
      <c r="AM31" s="606">
        <f>IF(AO31="","",MAX(C31:D40,U31:V40)+1)</f>
        <v>11</v>
      </c>
      <c r="AN31" s="606"/>
      <c r="AO31" s="607" t="str">
        <f>IF('各会計、関係団体の財政状況及び健全化判断比率'!B28="","",'各会計、関係団体の財政状況及び健全化判断比率'!B28)</f>
        <v>佐賀県工業用水道事業会計</v>
      </c>
      <c r="AP31" s="607"/>
      <c r="AQ31" s="607"/>
      <c r="AR31" s="607"/>
      <c r="AS31" s="607"/>
      <c r="AT31" s="607"/>
      <c r="AU31" s="607"/>
      <c r="AV31" s="607"/>
      <c r="AW31" s="607"/>
      <c r="AX31" s="607"/>
      <c r="AY31" s="607"/>
      <c r="AZ31" s="607"/>
      <c r="BA31" s="607"/>
      <c r="BB31" s="607"/>
      <c r="BC31" s="607"/>
      <c r="BD31" s="182"/>
      <c r="BE31" s="606">
        <f>IF(BG31="","",MAX(C31:D40,U31:V40,AM31:AN40)+1)</f>
        <v>12</v>
      </c>
      <c r="BF31" s="606"/>
      <c r="BG31" s="607" t="str">
        <f>IF('各会計、関係団体の財政状況及び健全化判断比率'!B29="","",'各会計、関係団体の財政状況及び健全化判断比率'!B29)</f>
        <v>佐賀県港湾整備事業特別会計</v>
      </c>
      <c r="BH31" s="607"/>
      <c r="BI31" s="607"/>
      <c r="BJ31" s="607"/>
      <c r="BK31" s="607"/>
      <c r="BL31" s="607"/>
      <c r="BM31" s="607"/>
      <c r="BN31" s="607"/>
      <c r="BO31" s="607"/>
      <c r="BP31" s="607"/>
      <c r="BQ31" s="607"/>
      <c r="BR31" s="607"/>
      <c r="BS31" s="607"/>
      <c r="BT31" s="607"/>
      <c r="BU31" s="607"/>
      <c r="BV31" s="182"/>
      <c r="BW31" s="606" t="str">
        <f>IF(BY31="","",MAX(C31:D40,U31:V40,AM31:AN40,BE31:BF40)+1)</f>
        <v/>
      </c>
      <c r="BX31" s="606"/>
      <c r="BY31" s="607" t="str">
        <f>IF('各会計、関係団体の財政状況及び健全化判断比率'!B68="","",'各会計、関係団体の財政状況及び健全化判断比率'!B68)</f>
        <v/>
      </c>
      <c r="BZ31" s="607"/>
      <c r="CA31" s="607"/>
      <c r="CB31" s="607"/>
      <c r="CC31" s="607"/>
      <c r="CD31" s="607"/>
      <c r="CE31" s="607"/>
      <c r="CF31" s="607"/>
      <c r="CG31" s="607"/>
      <c r="CH31" s="607"/>
      <c r="CI31" s="607"/>
      <c r="CJ31" s="607"/>
      <c r="CK31" s="607"/>
      <c r="CL31" s="607"/>
      <c r="CM31" s="607"/>
      <c r="CN31" s="182"/>
      <c r="CO31" s="606">
        <f>IF(CQ31="","",MAX(C31:D40,U31:V40,AM31:AN40,BE31:BF40,BW31:BX40)+1)</f>
        <v>14</v>
      </c>
      <c r="CP31" s="606"/>
      <c r="CQ31" s="607" t="str">
        <f>IF('各会計、関係団体の財政状況及び健全化判断比率'!BS7="","",'各会計、関係団体の財政状況及び健全化判断比率'!BS7)</f>
        <v>佐賀県国際交流協会</v>
      </c>
      <c r="CR31" s="607"/>
      <c r="CS31" s="607"/>
      <c r="CT31" s="607"/>
      <c r="CU31" s="607"/>
      <c r="CV31" s="607"/>
      <c r="CW31" s="607"/>
      <c r="CX31" s="607"/>
      <c r="CY31" s="607"/>
      <c r="CZ31" s="607"/>
      <c r="DA31" s="607"/>
      <c r="DB31" s="607"/>
      <c r="DC31" s="607"/>
      <c r="DD31" s="607"/>
      <c r="DE31" s="607"/>
      <c r="DF31" s="174"/>
      <c r="DG31" s="609" t="str">
        <f>IF('各会計、関係団体の財政状況及び健全化判断比率'!BR7="","",'各会計、関係団体の財政状況及び健全化判断比率'!BR7)</f>
        <v/>
      </c>
      <c r="DH31" s="609"/>
      <c r="DI31" s="185"/>
      <c r="DJ31" s="140"/>
      <c r="DK31" s="140"/>
      <c r="DL31" s="140"/>
      <c r="DM31" s="140"/>
      <c r="DN31" s="140"/>
      <c r="DO31" s="140"/>
    </row>
    <row r="32" spans="1:119" ht="32.25" customHeight="1" x14ac:dyDescent="0.15">
      <c r="A32" s="141"/>
      <c r="B32" s="181"/>
      <c r="C32" s="606">
        <f>IF(E32="","",C31+1)</f>
        <v>2</v>
      </c>
      <c r="D32" s="606"/>
      <c r="E32" s="607" t="str">
        <f>IF('各会計、関係団体の財政状況及び健全化判断比率'!B8="","",'各会計、関係団体の財政状況及び健全化判断比率'!B8)</f>
        <v>災害救助基金特別会計</v>
      </c>
      <c r="F32" s="607"/>
      <c r="G32" s="607"/>
      <c r="H32" s="607"/>
      <c r="I32" s="607"/>
      <c r="J32" s="607"/>
      <c r="K32" s="607"/>
      <c r="L32" s="607"/>
      <c r="M32" s="607"/>
      <c r="N32" s="607"/>
      <c r="O32" s="607"/>
      <c r="P32" s="607"/>
      <c r="Q32" s="607"/>
      <c r="R32" s="607"/>
      <c r="S32" s="607"/>
      <c r="T32" s="182"/>
      <c r="U32" s="606" t="str">
        <f t="shared" ref="U32:U40" si="0">IF(W32="","",U31+1)</f>
        <v/>
      </c>
      <c r="V32" s="606"/>
      <c r="W32" s="607"/>
      <c r="X32" s="607"/>
      <c r="Y32" s="607"/>
      <c r="Z32" s="607"/>
      <c r="AA32" s="607"/>
      <c r="AB32" s="607"/>
      <c r="AC32" s="607"/>
      <c r="AD32" s="607"/>
      <c r="AE32" s="607"/>
      <c r="AF32" s="607"/>
      <c r="AG32" s="607"/>
      <c r="AH32" s="607"/>
      <c r="AI32" s="607"/>
      <c r="AJ32" s="607"/>
      <c r="AK32" s="607"/>
      <c r="AL32" s="182"/>
      <c r="AM32" s="606" t="str">
        <f t="shared" ref="AM32:AM40" si="1">IF(AO32="","",AM31+1)</f>
        <v/>
      </c>
      <c r="AN32" s="606"/>
      <c r="AO32" s="607"/>
      <c r="AP32" s="607"/>
      <c r="AQ32" s="607"/>
      <c r="AR32" s="607"/>
      <c r="AS32" s="607"/>
      <c r="AT32" s="607"/>
      <c r="AU32" s="607"/>
      <c r="AV32" s="607"/>
      <c r="AW32" s="607"/>
      <c r="AX32" s="607"/>
      <c r="AY32" s="607"/>
      <c r="AZ32" s="607"/>
      <c r="BA32" s="607"/>
      <c r="BB32" s="607"/>
      <c r="BC32" s="607"/>
      <c r="BD32" s="182"/>
      <c r="BE32" s="606">
        <f t="shared" ref="BE32:BE40" si="2">IF(BG32="","",BE31+1)</f>
        <v>13</v>
      </c>
      <c r="BF32" s="606"/>
      <c r="BG32" s="607" t="str">
        <f>IF('各会計、関係団体の財政状況及び健全化判断比率'!B30="","",'各会計、関係団体の財政状況及び健全化判断比率'!B30)</f>
        <v>佐賀県産業用地造成事業特別会計</v>
      </c>
      <c r="BH32" s="607"/>
      <c r="BI32" s="607"/>
      <c r="BJ32" s="607"/>
      <c r="BK32" s="607"/>
      <c r="BL32" s="607"/>
      <c r="BM32" s="607"/>
      <c r="BN32" s="607"/>
      <c r="BO32" s="607"/>
      <c r="BP32" s="607"/>
      <c r="BQ32" s="607"/>
      <c r="BR32" s="607"/>
      <c r="BS32" s="607"/>
      <c r="BT32" s="607"/>
      <c r="BU32" s="607"/>
      <c r="BV32" s="182"/>
      <c r="BW32" s="606" t="str">
        <f t="shared" ref="BW32:BW40" si="3">IF(BY32="","",BW31+1)</f>
        <v/>
      </c>
      <c r="BX32" s="606"/>
      <c r="BY32" s="607" t="str">
        <f>IF('各会計、関係団体の財政状況及び健全化判断比率'!B69="","",'各会計、関係団体の財政状況及び健全化判断比率'!B69)</f>
        <v/>
      </c>
      <c r="BZ32" s="607"/>
      <c r="CA32" s="607"/>
      <c r="CB32" s="607"/>
      <c r="CC32" s="607"/>
      <c r="CD32" s="607"/>
      <c r="CE32" s="607"/>
      <c r="CF32" s="607"/>
      <c r="CG32" s="607"/>
      <c r="CH32" s="607"/>
      <c r="CI32" s="607"/>
      <c r="CJ32" s="607"/>
      <c r="CK32" s="607"/>
      <c r="CL32" s="607"/>
      <c r="CM32" s="607"/>
      <c r="CN32" s="182"/>
      <c r="CO32" s="606">
        <f t="shared" ref="CO32:CO40" si="4">IF(CQ32="","",CO31+1)</f>
        <v>15</v>
      </c>
      <c r="CP32" s="606"/>
      <c r="CQ32" s="607" t="str">
        <f>IF('各会計、関係団体の財政状況及び健全化判断比率'!BS8="","",'各会計、関係団体の財政状況及び健全化判断比率'!BS8)</f>
        <v>佐賀県女性と生涯学習財団</v>
      </c>
      <c r="CR32" s="607"/>
      <c r="CS32" s="607"/>
      <c r="CT32" s="607"/>
      <c r="CU32" s="607"/>
      <c r="CV32" s="607"/>
      <c r="CW32" s="607"/>
      <c r="CX32" s="607"/>
      <c r="CY32" s="607"/>
      <c r="CZ32" s="607"/>
      <c r="DA32" s="607"/>
      <c r="DB32" s="607"/>
      <c r="DC32" s="607"/>
      <c r="DD32" s="607"/>
      <c r="DE32" s="607"/>
      <c r="DF32" s="174"/>
      <c r="DG32" s="609" t="str">
        <f>IF('各会計、関係団体の財政状況及び健全化判断比率'!BR8="","",'各会計、関係団体の財政状況及び健全化判断比率'!BR8)</f>
        <v/>
      </c>
      <c r="DH32" s="609"/>
      <c r="DI32" s="185"/>
      <c r="DJ32" s="140"/>
      <c r="DK32" s="140"/>
      <c r="DL32" s="140"/>
      <c r="DM32" s="140"/>
      <c r="DN32" s="140"/>
      <c r="DO32" s="140"/>
    </row>
    <row r="33" spans="1:119" ht="32.25" customHeight="1" x14ac:dyDescent="0.15">
      <c r="A33" s="141"/>
      <c r="B33" s="181"/>
      <c r="C33" s="606">
        <f>IF(E33="","",C32+1)</f>
        <v>3</v>
      </c>
      <c r="D33" s="606"/>
      <c r="E33" s="607" t="str">
        <f>IF('各会計、関係団体の財政状況及び健全化判断比率'!B9="","",'各会計、関係団体の財政状況及び健全化判断比率'!B9)</f>
        <v>母子父子寡婦福祉資金特別会計</v>
      </c>
      <c r="F33" s="607"/>
      <c r="G33" s="607"/>
      <c r="H33" s="607"/>
      <c r="I33" s="607"/>
      <c r="J33" s="607"/>
      <c r="K33" s="607"/>
      <c r="L33" s="607"/>
      <c r="M33" s="607"/>
      <c r="N33" s="607"/>
      <c r="O33" s="607"/>
      <c r="P33" s="607"/>
      <c r="Q33" s="607"/>
      <c r="R33" s="607"/>
      <c r="S33" s="607"/>
      <c r="T33" s="182"/>
      <c r="U33" s="606" t="str">
        <f t="shared" si="0"/>
        <v/>
      </c>
      <c r="V33" s="606"/>
      <c r="W33" s="607"/>
      <c r="X33" s="607"/>
      <c r="Y33" s="607"/>
      <c r="Z33" s="607"/>
      <c r="AA33" s="607"/>
      <c r="AB33" s="607"/>
      <c r="AC33" s="607"/>
      <c r="AD33" s="607"/>
      <c r="AE33" s="607"/>
      <c r="AF33" s="607"/>
      <c r="AG33" s="607"/>
      <c r="AH33" s="607"/>
      <c r="AI33" s="607"/>
      <c r="AJ33" s="607"/>
      <c r="AK33" s="607"/>
      <c r="AL33" s="182"/>
      <c r="AM33" s="606" t="str">
        <f t="shared" si="1"/>
        <v/>
      </c>
      <c r="AN33" s="606"/>
      <c r="AO33" s="607"/>
      <c r="AP33" s="607"/>
      <c r="AQ33" s="607"/>
      <c r="AR33" s="607"/>
      <c r="AS33" s="607"/>
      <c r="AT33" s="607"/>
      <c r="AU33" s="607"/>
      <c r="AV33" s="607"/>
      <c r="AW33" s="607"/>
      <c r="AX33" s="607"/>
      <c r="AY33" s="607"/>
      <c r="AZ33" s="607"/>
      <c r="BA33" s="607"/>
      <c r="BB33" s="607"/>
      <c r="BC33" s="607"/>
      <c r="BD33" s="182"/>
      <c r="BE33" s="606" t="str">
        <f t="shared" si="2"/>
        <v/>
      </c>
      <c r="BF33" s="606"/>
      <c r="BG33" s="607"/>
      <c r="BH33" s="607"/>
      <c r="BI33" s="607"/>
      <c r="BJ33" s="607"/>
      <c r="BK33" s="607"/>
      <c r="BL33" s="607"/>
      <c r="BM33" s="607"/>
      <c r="BN33" s="607"/>
      <c r="BO33" s="607"/>
      <c r="BP33" s="607"/>
      <c r="BQ33" s="607"/>
      <c r="BR33" s="607"/>
      <c r="BS33" s="607"/>
      <c r="BT33" s="607"/>
      <c r="BU33" s="607"/>
      <c r="BV33" s="182"/>
      <c r="BW33" s="606" t="str">
        <f t="shared" si="3"/>
        <v/>
      </c>
      <c r="BX33" s="606"/>
      <c r="BY33" s="607" t="str">
        <f>IF('各会計、関係団体の財政状況及び健全化判断比率'!B70="","",'各会計、関係団体の財政状況及び健全化判断比率'!B70)</f>
        <v/>
      </c>
      <c r="BZ33" s="607"/>
      <c r="CA33" s="607"/>
      <c r="CB33" s="607"/>
      <c r="CC33" s="607"/>
      <c r="CD33" s="607"/>
      <c r="CE33" s="607"/>
      <c r="CF33" s="607"/>
      <c r="CG33" s="607"/>
      <c r="CH33" s="607"/>
      <c r="CI33" s="607"/>
      <c r="CJ33" s="607"/>
      <c r="CK33" s="607"/>
      <c r="CL33" s="607"/>
      <c r="CM33" s="607"/>
      <c r="CN33" s="182"/>
      <c r="CO33" s="606">
        <f t="shared" si="4"/>
        <v>16</v>
      </c>
      <c r="CP33" s="606"/>
      <c r="CQ33" s="607" t="str">
        <f>IF('各会計、関係団体の財政状況及び健全化判断比率'!BS9="","",'各会計、関係団体の財政状況及び健全化判断比率'!BS9)</f>
        <v>佐賀県地域福祉振興基金</v>
      </c>
      <c r="CR33" s="607"/>
      <c r="CS33" s="607"/>
      <c r="CT33" s="607"/>
      <c r="CU33" s="607"/>
      <c r="CV33" s="607"/>
      <c r="CW33" s="607"/>
      <c r="CX33" s="607"/>
      <c r="CY33" s="607"/>
      <c r="CZ33" s="607"/>
      <c r="DA33" s="607"/>
      <c r="DB33" s="607"/>
      <c r="DC33" s="607"/>
      <c r="DD33" s="607"/>
      <c r="DE33" s="607"/>
      <c r="DF33" s="174"/>
      <c r="DG33" s="609" t="str">
        <f>IF('各会計、関係団体の財政状況及び健全化判断比率'!BR9="","",'各会計、関係団体の財政状況及び健全化判断比率'!BR9)</f>
        <v/>
      </c>
      <c r="DH33" s="609"/>
      <c r="DI33" s="185"/>
      <c r="DJ33" s="140"/>
      <c r="DK33" s="140"/>
      <c r="DL33" s="140"/>
      <c r="DM33" s="140"/>
      <c r="DN33" s="140"/>
      <c r="DO33" s="140"/>
    </row>
    <row r="34" spans="1:119" ht="32.25" customHeight="1" x14ac:dyDescent="0.15">
      <c r="A34" s="141"/>
      <c r="B34" s="181"/>
      <c r="C34" s="606">
        <f>IF(E34="","",C33+1)</f>
        <v>4</v>
      </c>
      <c r="D34" s="606"/>
      <c r="E34" s="607" t="str">
        <f>IF('各会計、関係団体の財政状況及び健全化判断比率'!B10="","",'各会計、関係団体の財政状況及び健全化判断比率'!B10)</f>
        <v>就農支援資金特別会計</v>
      </c>
      <c r="F34" s="607"/>
      <c r="G34" s="607"/>
      <c r="H34" s="607"/>
      <c r="I34" s="607"/>
      <c r="J34" s="607"/>
      <c r="K34" s="607"/>
      <c r="L34" s="607"/>
      <c r="M34" s="607"/>
      <c r="N34" s="607"/>
      <c r="O34" s="607"/>
      <c r="P34" s="607"/>
      <c r="Q34" s="607"/>
      <c r="R34" s="607"/>
      <c r="S34" s="607"/>
      <c r="T34" s="182"/>
      <c r="U34" s="606" t="str">
        <f t="shared" si="0"/>
        <v/>
      </c>
      <c r="V34" s="606"/>
      <c r="W34" s="607"/>
      <c r="X34" s="607"/>
      <c r="Y34" s="607"/>
      <c r="Z34" s="607"/>
      <c r="AA34" s="607"/>
      <c r="AB34" s="607"/>
      <c r="AC34" s="607"/>
      <c r="AD34" s="607"/>
      <c r="AE34" s="607"/>
      <c r="AF34" s="607"/>
      <c r="AG34" s="607"/>
      <c r="AH34" s="607"/>
      <c r="AI34" s="607"/>
      <c r="AJ34" s="607"/>
      <c r="AK34" s="607"/>
      <c r="AL34" s="182"/>
      <c r="AM34" s="606" t="str">
        <f t="shared" si="1"/>
        <v/>
      </c>
      <c r="AN34" s="606"/>
      <c r="AO34" s="607"/>
      <c r="AP34" s="607"/>
      <c r="AQ34" s="607"/>
      <c r="AR34" s="607"/>
      <c r="AS34" s="607"/>
      <c r="AT34" s="607"/>
      <c r="AU34" s="607"/>
      <c r="AV34" s="607"/>
      <c r="AW34" s="607"/>
      <c r="AX34" s="607"/>
      <c r="AY34" s="607"/>
      <c r="AZ34" s="607"/>
      <c r="BA34" s="607"/>
      <c r="BB34" s="607"/>
      <c r="BC34" s="607"/>
      <c r="BD34" s="182"/>
      <c r="BE34" s="606" t="str">
        <f t="shared" si="2"/>
        <v/>
      </c>
      <c r="BF34" s="606"/>
      <c r="BG34" s="607"/>
      <c r="BH34" s="607"/>
      <c r="BI34" s="607"/>
      <c r="BJ34" s="607"/>
      <c r="BK34" s="607"/>
      <c r="BL34" s="607"/>
      <c r="BM34" s="607"/>
      <c r="BN34" s="607"/>
      <c r="BO34" s="607"/>
      <c r="BP34" s="607"/>
      <c r="BQ34" s="607"/>
      <c r="BR34" s="607"/>
      <c r="BS34" s="607"/>
      <c r="BT34" s="607"/>
      <c r="BU34" s="607"/>
      <c r="BV34" s="182"/>
      <c r="BW34" s="606" t="str">
        <f t="shared" si="3"/>
        <v/>
      </c>
      <c r="BX34" s="606"/>
      <c r="BY34" s="607" t="str">
        <f>IF('各会計、関係団体の財政状況及び健全化判断比率'!B71="","",'各会計、関係団体の財政状況及び健全化判断比率'!B71)</f>
        <v/>
      </c>
      <c r="BZ34" s="607"/>
      <c r="CA34" s="607"/>
      <c r="CB34" s="607"/>
      <c r="CC34" s="607"/>
      <c r="CD34" s="607"/>
      <c r="CE34" s="607"/>
      <c r="CF34" s="607"/>
      <c r="CG34" s="607"/>
      <c r="CH34" s="607"/>
      <c r="CI34" s="607"/>
      <c r="CJ34" s="607"/>
      <c r="CK34" s="607"/>
      <c r="CL34" s="607"/>
      <c r="CM34" s="607"/>
      <c r="CN34" s="182"/>
      <c r="CO34" s="606">
        <f t="shared" si="4"/>
        <v>17</v>
      </c>
      <c r="CP34" s="606"/>
      <c r="CQ34" s="607" t="str">
        <f>IF('各会計、関係団体の財政状況及び健全化判断比率'!BS10="","",'各会計、関係団体の財政状況及び健全化判断比率'!BS10)</f>
        <v>佐賀県長寿社会振興財団</v>
      </c>
      <c r="CR34" s="607"/>
      <c r="CS34" s="607"/>
      <c r="CT34" s="607"/>
      <c r="CU34" s="607"/>
      <c r="CV34" s="607"/>
      <c r="CW34" s="607"/>
      <c r="CX34" s="607"/>
      <c r="CY34" s="607"/>
      <c r="CZ34" s="607"/>
      <c r="DA34" s="607"/>
      <c r="DB34" s="607"/>
      <c r="DC34" s="607"/>
      <c r="DD34" s="607"/>
      <c r="DE34" s="607"/>
      <c r="DF34" s="174"/>
      <c r="DG34" s="609" t="str">
        <f>IF('各会計、関係団体の財政状況及び健全化判断比率'!BR10="","",'各会計、関係団体の財政状況及び健全化判断比率'!BR10)</f>
        <v/>
      </c>
      <c r="DH34" s="609"/>
      <c r="DI34" s="185"/>
      <c r="DJ34" s="140"/>
      <c r="DK34" s="140"/>
      <c r="DL34" s="140"/>
      <c r="DM34" s="140"/>
      <c r="DN34" s="140"/>
      <c r="DO34" s="140"/>
    </row>
    <row r="35" spans="1:119" ht="32.25" customHeight="1" x14ac:dyDescent="0.15">
      <c r="A35" s="141"/>
      <c r="B35" s="181"/>
      <c r="C35" s="606">
        <f t="shared" ref="C35:C40" si="5">IF(E35="","",C34+1)</f>
        <v>5</v>
      </c>
      <c r="D35" s="606"/>
      <c r="E35" s="607" t="str">
        <f>IF('各会計、関係団体の財政状況及び健全化判断比率'!B11="","",'各会計、関係団体の財政状況及び健全化判断比率'!B11)</f>
        <v>小規模企業者等設備導入等事業支援特別会計</v>
      </c>
      <c r="F35" s="607"/>
      <c r="G35" s="607"/>
      <c r="H35" s="607"/>
      <c r="I35" s="607"/>
      <c r="J35" s="607"/>
      <c r="K35" s="607"/>
      <c r="L35" s="607"/>
      <c r="M35" s="607"/>
      <c r="N35" s="607"/>
      <c r="O35" s="607"/>
      <c r="P35" s="607"/>
      <c r="Q35" s="607"/>
      <c r="R35" s="607"/>
      <c r="S35" s="607"/>
      <c r="T35" s="182"/>
      <c r="U35" s="606" t="str">
        <f t="shared" si="0"/>
        <v/>
      </c>
      <c r="V35" s="606"/>
      <c r="W35" s="607"/>
      <c r="X35" s="607"/>
      <c r="Y35" s="607"/>
      <c r="Z35" s="607"/>
      <c r="AA35" s="607"/>
      <c r="AB35" s="607"/>
      <c r="AC35" s="607"/>
      <c r="AD35" s="607"/>
      <c r="AE35" s="607"/>
      <c r="AF35" s="607"/>
      <c r="AG35" s="607"/>
      <c r="AH35" s="607"/>
      <c r="AI35" s="607"/>
      <c r="AJ35" s="607"/>
      <c r="AK35" s="607"/>
      <c r="AL35" s="182"/>
      <c r="AM35" s="606" t="str">
        <f t="shared" si="1"/>
        <v/>
      </c>
      <c r="AN35" s="606"/>
      <c r="AO35" s="607"/>
      <c r="AP35" s="607"/>
      <c r="AQ35" s="607"/>
      <c r="AR35" s="607"/>
      <c r="AS35" s="607"/>
      <c r="AT35" s="607"/>
      <c r="AU35" s="607"/>
      <c r="AV35" s="607"/>
      <c r="AW35" s="607"/>
      <c r="AX35" s="607"/>
      <c r="AY35" s="607"/>
      <c r="AZ35" s="607"/>
      <c r="BA35" s="607"/>
      <c r="BB35" s="607"/>
      <c r="BC35" s="607"/>
      <c r="BD35" s="182"/>
      <c r="BE35" s="606" t="str">
        <f t="shared" si="2"/>
        <v/>
      </c>
      <c r="BF35" s="606"/>
      <c r="BG35" s="607"/>
      <c r="BH35" s="607"/>
      <c r="BI35" s="607"/>
      <c r="BJ35" s="607"/>
      <c r="BK35" s="607"/>
      <c r="BL35" s="607"/>
      <c r="BM35" s="607"/>
      <c r="BN35" s="607"/>
      <c r="BO35" s="607"/>
      <c r="BP35" s="607"/>
      <c r="BQ35" s="607"/>
      <c r="BR35" s="607"/>
      <c r="BS35" s="607"/>
      <c r="BT35" s="607"/>
      <c r="BU35" s="607"/>
      <c r="BV35" s="182"/>
      <c r="BW35" s="606" t="str">
        <f t="shared" si="3"/>
        <v/>
      </c>
      <c r="BX35" s="606"/>
      <c r="BY35" s="607" t="str">
        <f>IF('各会計、関係団体の財政状況及び健全化判断比率'!B72="","",'各会計、関係団体の財政状況及び健全化判断比率'!B72)</f>
        <v/>
      </c>
      <c r="BZ35" s="607"/>
      <c r="CA35" s="607"/>
      <c r="CB35" s="607"/>
      <c r="CC35" s="607"/>
      <c r="CD35" s="607"/>
      <c r="CE35" s="607"/>
      <c r="CF35" s="607"/>
      <c r="CG35" s="607"/>
      <c r="CH35" s="607"/>
      <c r="CI35" s="607"/>
      <c r="CJ35" s="607"/>
      <c r="CK35" s="607"/>
      <c r="CL35" s="607"/>
      <c r="CM35" s="607"/>
      <c r="CN35" s="182"/>
      <c r="CO35" s="606">
        <f t="shared" si="4"/>
        <v>18</v>
      </c>
      <c r="CP35" s="606"/>
      <c r="CQ35" s="607" t="str">
        <f>IF('各会計、関係団体の財政状況及び健全化判断比率'!BS11="","",'各会計、関係団体の財政状況及び健全化判断比率'!BS11)</f>
        <v>佐賀県臓器バンク</v>
      </c>
      <c r="CR35" s="607"/>
      <c r="CS35" s="607"/>
      <c r="CT35" s="607"/>
      <c r="CU35" s="607"/>
      <c r="CV35" s="607"/>
      <c r="CW35" s="607"/>
      <c r="CX35" s="607"/>
      <c r="CY35" s="607"/>
      <c r="CZ35" s="607"/>
      <c r="DA35" s="607"/>
      <c r="DB35" s="607"/>
      <c r="DC35" s="607"/>
      <c r="DD35" s="607"/>
      <c r="DE35" s="607"/>
      <c r="DF35" s="174"/>
      <c r="DG35" s="609" t="str">
        <f>IF('各会計、関係団体の財政状況及び健全化判断比率'!BR11="","",'各会計、関係団体の財政状況及び健全化判断比率'!BR11)</f>
        <v/>
      </c>
      <c r="DH35" s="609"/>
      <c r="DI35" s="185"/>
      <c r="DJ35" s="140"/>
      <c r="DK35" s="140"/>
      <c r="DL35" s="140"/>
      <c r="DM35" s="140"/>
      <c r="DN35" s="140"/>
      <c r="DO35" s="140"/>
    </row>
    <row r="36" spans="1:119" ht="32.25" customHeight="1" x14ac:dyDescent="0.15">
      <c r="A36" s="141"/>
      <c r="B36" s="181"/>
      <c r="C36" s="606">
        <f t="shared" si="5"/>
        <v>6</v>
      </c>
      <c r="D36" s="606"/>
      <c r="E36" s="607" t="str">
        <f>IF('各会計、関係団体の財政状況及び健全化判断比率'!B12="","",'各会計、関係団体の財政状況及び健全化判断比率'!B12)</f>
        <v>財政調整積立金特別会計</v>
      </c>
      <c r="F36" s="607"/>
      <c r="G36" s="607"/>
      <c r="H36" s="607"/>
      <c r="I36" s="607"/>
      <c r="J36" s="607"/>
      <c r="K36" s="607"/>
      <c r="L36" s="607"/>
      <c r="M36" s="607"/>
      <c r="N36" s="607"/>
      <c r="O36" s="607"/>
      <c r="P36" s="607"/>
      <c r="Q36" s="607"/>
      <c r="R36" s="607"/>
      <c r="S36" s="607"/>
      <c r="T36" s="182"/>
      <c r="U36" s="606" t="str">
        <f t="shared" si="0"/>
        <v/>
      </c>
      <c r="V36" s="606"/>
      <c r="W36" s="607"/>
      <c r="X36" s="607"/>
      <c r="Y36" s="607"/>
      <c r="Z36" s="607"/>
      <c r="AA36" s="607"/>
      <c r="AB36" s="607"/>
      <c r="AC36" s="607"/>
      <c r="AD36" s="607"/>
      <c r="AE36" s="607"/>
      <c r="AF36" s="607"/>
      <c r="AG36" s="607"/>
      <c r="AH36" s="607"/>
      <c r="AI36" s="607"/>
      <c r="AJ36" s="607"/>
      <c r="AK36" s="607"/>
      <c r="AL36" s="182"/>
      <c r="AM36" s="606" t="str">
        <f t="shared" si="1"/>
        <v/>
      </c>
      <c r="AN36" s="606"/>
      <c r="AO36" s="607"/>
      <c r="AP36" s="607"/>
      <c r="AQ36" s="607"/>
      <c r="AR36" s="607"/>
      <c r="AS36" s="607"/>
      <c r="AT36" s="607"/>
      <c r="AU36" s="607"/>
      <c r="AV36" s="607"/>
      <c r="AW36" s="607"/>
      <c r="AX36" s="607"/>
      <c r="AY36" s="607"/>
      <c r="AZ36" s="607"/>
      <c r="BA36" s="607"/>
      <c r="BB36" s="607"/>
      <c r="BC36" s="607"/>
      <c r="BD36" s="182"/>
      <c r="BE36" s="606" t="str">
        <f t="shared" si="2"/>
        <v/>
      </c>
      <c r="BF36" s="606"/>
      <c r="BG36" s="607"/>
      <c r="BH36" s="607"/>
      <c r="BI36" s="607"/>
      <c r="BJ36" s="607"/>
      <c r="BK36" s="607"/>
      <c r="BL36" s="607"/>
      <c r="BM36" s="607"/>
      <c r="BN36" s="607"/>
      <c r="BO36" s="607"/>
      <c r="BP36" s="607"/>
      <c r="BQ36" s="607"/>
      <c r="BR36" s="607"/>
      <c r="BS36" s="607"/>
      <c r="BT36" s="607"/>
      <c r="BU36" s="607"/>
      <c r="BV36" s="182"/>
      <c r="BW36" s="606" t="str">
        <f t="shared" si="3"/>
        <v/>
      </c>
      <c r="BX36" s="606"/>
      <c r="BY36" s="607" t="str">
        <f>IF('各会計、関係団体の財政状況及び健全化判断比率'!B73="","",'各会計、関係団体の財政状況及び健全化判断比率'!B73)</f>
        <v/>
      </c>
      <c r="BZ36" s="607"/>
      <c r="CA36" s="607"/>
      <c r="CB36" s="607"/>
      <c r="CC36" s="607"/>
      <c r="CD36" s="607"/>
      <c r="CE36" s="607"/>
      <c r="CF36" s="607"/>
      <c r="CG36" s="607"/>
      <c r="CH36" s="607"/>
      <c r="CI36" s="607"/>
      <c r="CJ36" s="607"/>
      <c r="CK36" s="607"/>
      <c r="CL36" s="607"/>
      <c r="CM36" s="607"/>
      <c r="CN36" s="182"/>
      <c r="CO36" s="606">
        <f t="shared" si="4"/>
        <v>19</v>
      </c>
      <c r="CP36" s="606"/>
      <c r="CQ36" s="607" t="str">
        <f>IF('各会計、関係団体の財政状況及び健全化判断比率'!BS12="","",'各会計、関係団体の財政状況及び健全化判断比率'!BS12)</f>
        <v>佐賀県食鳥肉衛生協会</v>
      </c>
      <c r="CR36" s="607"/>
      <c r="CS36" s="607"/>
      <c r="CT36" s="607"/>
      <c r="CU36" s="607"/>
      <c r="CV36" s="607"/>
      <c r="CW36" s="607"/>
      <c r="CX36" s="607"/>
      <c r="CY36" s="607"/>
      <c r="CZ36" s="607"/>
      <c r="DA36" s="607"/>
      <c r="DB36" s="607"/>
      <c r="DC36" s="607"/>
      <c r="DD36" s="607"/>
      <c r="DE36" s="607"/>
      <c r="DF36" s="174"/>
      <c r="DG36" s="609" t="str">
        <f>IF('各会計、関係団体の財政状況及び健全化判断比率'!BR12="","",'各会計、関係団体の財政状況及び健全化判断比率'!BR12)</f>
        <v/>
      </c>
      <c r="DH36" s="609"/>
      <c r="DI36" s="185"/>
      <c r="DJ36" s="140"/>
      <c r="DK36" s="140"/>
      <c r="DL36" s="140"/>
      <c r="DM36" s="140"/>
      <c r="DN36" s="140"/>
      <c r="DO36" s="140"/>
    </row>
    <row r="37" spans="1:119" ht="32.25" customHeight="1" x14ac:dyDescent="0.15">
      <c r="A37" s="141"/>
      <c r="B37" s="181"/>
      <c r="C37" s="606">
        <f t="shared" si="5"/>
        <v>7</v>
      </c>
      <c r="D37" s="606"/>
      <c r="E37" s="607" t="str">
        <f>IF('各会計、関係団体の財政状況及び健全化判断比率'!B13="","",'各会計、関係団体の財政状況及び健全化判断比率'!B13)</f>
        <v>証紙特別会計</v>
      </c>
      <c r="F37" s="607"/>
      <c r="G37" s="607"/>
      <c r="H37" s="607"/>
      <c r="I37" s="607"/>
      <c r="J37" s="607"/>
      <c r="K37" s="607"/>
      <c r="L37" s="607"/>
      <c r="M37" s="607"/>
      <c r="N37" s="607"/>
      <c r="O37" s="607"/>
      <c r="P37" s="607"/>
      <c r="Q37" s="607"/>
      <c r="R37" s="607"/>
      <c r="S37" s="607"/>
      <c r="T37" s="182"/>
      <c r="U37" s="606" t="str">
        <f t="shared" si="0"/>
        <v/>
      </c>
      <c r="V37" s="606"/>
      <c r="W37" s="607"/>
      <c r="X37" s="607"/>
      <c r="Y37" s="607"/>
      <c r="Z37" s="607"/>
      <c r="AA37" s="607"/>
      <c r="AB37" s="607"/>
      <c r="AC37" s="607"/>
      <c r="AD37" s="607"/>
      <c r="AE37" s="607"/>
      <c r="AF37" s="607"/>
      <c r="AG37" s="607"/>
      <c r="AH37" s="607"/>
      <c r="AI37" s="607"/>
      <c r="AJ37" s="607"/>
      <c r="AK37" s="607"/>
      <c r="AL37" s="182"/>
      <c r="AM37" s="606" t="str">
        <f t="shared" si="1"/>
        <v/>
      </c>
      <c r="AN37" s="606"/>
      <c r="AO37" s="607"/>
      <c r="AP37" s="607"/>
      <c r="AQ37" s="607"/>
      <c r="AR37" s="607"/>
      <c r="AS37" s="607"/>
      <c r="AT37" s="607"/>
      <c r="AU37" s="607"/>
      <c r="AV37" s="607"/>
      <c r="AW37" s="607"/>
      <c r="AX37" s="607"/>
      <c r="AY37" s="607"/>
      <c r="AZ37" s="607"/>
      <c r="BA37" s="607"/>
      <c r="BB37" s="607"/>
      <c r="BC37" s="607"/>
      <c r="BD37" s="182"/>
      <c r="BE37" s="606" t="str">
        <f t="shared" si="2"/>
        <v/>
      </c>
      <c r="BF37" s="606"/>
      <c r="BG37" s="607"/>
      <c r="BH37" s="607"/>
      <c r="BI37" s="607"/>
      <c r="BJ37" s="607"/>
      <c r="BK37" s="607"/>
      <c r="BL37" s="607"/>
      <c r="BM37" s="607"/>
      <c r="BN37" s="607"/>
      <c r="BO37" s="607"/>
      <c r="BP37" s="607"/>
      <c r="BQ37" s="607"/>
      <c r="BR37" s="607"/>
      <c r="BS37" s="607"/>
      <c r="BT37" s="607"/>
      <c r="BU37" s="607"/>
      <c r="BV37" s="182"/>
      <c r="BW37" s="606" t="str">
        <f t="shared" si="3"/>
        <v/>
      </c>
      <c r="BX37" s="606"/>
      <c r="BY37" s="607" t="str">
        <f>IF('各会計、関係団体の財政状況及び健全化判断比率'!B74="","",'各会計、関係団体の財政状況及び健全化判断比率'!B74)</f>
        <v/>
      </c>
      <c r="BZ37" s="607"/>
      <c r="CA37" s="607"/>
      <c r="CB37" s="607"/>
      <c r="CC37" s="607"/>
      <c r="CD37" s="607"/>
      <c r="CE37" s="607"/>
      <c r="CF37" s="607"/>
      <c r="CG37" s="607"/>
      <c r="CH37" s="607"/>
      <c r="CI37" s="607"/>
      <c r="CJ37" s="607"/>
      <c r="CK37" s="607"/>
      <c r="CL37" s="607"/>
      <c r="CM37" s="607"/>
      <c r="CN37" s="182"/>
      <c r="CO37" s="606">
        <f t="shared" si="4"/>
        <v>20</v>
      </c>
      <c r="CP37" s="606"/>
      <c r="CQ37" s="607" t="str">
        <f>IF('各会計、関係団体の財政状況及び健全化判断比率'!BS13="","",'各会計、関係団体の財政状況及び健全化判断比率'!BS13)</f>
        <v>佐賀県芸術文化協会</v>
      </c>
      <c r="CR37" s="607"/>
      <c r="CS37" s="607"/>
      <c r="CT37" s="607"/>
      <c r="CU37" s="607"/>
      <c r="CV37" s="607"/>
      <c r="CW37" s="607"/>
      <c r="CX37" s="607"/>
      <c r="CY37" s="607"/>
      <c r="CZ37" s="607"/>
      <c r="DA37" s="607"/>
      <c r="DB37" s="607"/>
      <c r="DC37" s="607"/>
      <c r="DD37" s="607"/>
      <c r="DE37" s="607"/>
      <c r="DF37" s="174"/>
      <c r="DG37" s="609" t="str">
        <f>IF('各会計、関係団体の財政状況及び健全化判断比率'!BR13="","",'各会計、関係団体の財政状況及び健全化判断比率'!BR13)</f>
        <v/>
      </c>
      <c r="DH37" s="609"/>
      <c r="DI37" s="185"/>
      <c r="DJ37" s="140"/>
      <c r="DK37" s="140"/>
      <c r="DL37" s="140"/>
      <c r="DM37" s="140"/>
      <c r="DN37" s="140"/>
      <c r="DO37" s="140"/>
    </row>
    <row r="38" spans="1:119" ht="32.25" customHeight="1" x14ac:dyDescent="0.15">
      <c r="A38" s="141"/>
      <c r="B38" s="181"/>
      <c r="C38" s="606">
        <f t="shared" si="5"/>
        <v>8</v>
      </c>
      <c r="D38" s="606"/>
      <c r="E38" s="607" t="str">
        <f>IF('各会計、関係団体の財政状況及び健全化判断比率'!B14="","",'各会計、関係団体の財政状況及び健全化判断比率'!B14)</f>
        <v>土地取得特別会計</v>
      </c>
      <c r="F38" s="607"/>
      <c r="G38" s="607"/>
      <c r="H38" s="607"/>
      <c r="I38" s="607"/>
      <c r="J38" s="607"/>
      <c r="K38" s="607"/>
      <c r="L38" s="607"/>
      <c r="M38" s="607"/>
      <c r="N38" s="607"/>
      <c r="O38" s="607"/>
      <c r="P38" s="607"/>
      <c r="Q38" s="607"/>
      <c r="R38" s="607"/>
      <c r="S38" s="607"/>
      <c r="T38" s="182"/>
      <c r="U38" s="606" t="str">
        <f t="shared" si="0"/>
        <v/>
      </c>
      <c r="V38" s="606"/>
      <c r="W38" s="607"/>
      <c r="X38" s="607"/>
      <c r="Y38" s="607"/>
      <c r="Z38" s="607"/>
      <c r="AA38" s="607"/>
      <c r="AB38" s="607"/>
      <c r="AC38" s="607"/>
      <c r="AD38" s="607"/>
      <c r="AE38" s="607"/>
      <c r="AF38" s="607"/>
      <c r="AG38" s="607"/>
      <c r="AH38" s="607"/>
      <c r="AI38" s="607"/>
      <c r="AJ38" s="607"/>
      <c r="AK38" s="607"/>
      <c r="AL38" s="182"/>
      <c r="AM38" s="606" t="str">
        <f t="shared" si="1"/>
        <v/>
      </c>
      <c r="AN38" s="606"/>
      <c r="AO38" s="607"/>
      <c r="AP38" s="607"/>
      <c r="AQ38" s="607"/>
      <c r="AR38" s="607"/>
      <c r="AS38" s="607"/>
      <c r="AT38" s="607"/>
      <c r="AU38" s="607"/>
      <c r="AV38" s="607"/>
      <c r="AW38" s="607"/>
      <c r="AX38" s="607"/>
      <c r="AY38" s="607"/>
      <c r="AZ38" s="607"/>
      <c r="BA38" s="607"/>
      <c r="BB38" s="607"/>
      <c r="BC38" s="607"/>
      <c r="BD38" s="182"/>
      <c r="BE38" s="606" t="str">
        <f t="shared" si="2"/>
        <v/>
      </c>
      <c r="BF38" s="606"/>
      <c r="BG38" s="607"/>
      <c r="BH38" s="607"/>
      <c r="BI38" s="607"/>
      <c r="BJ38" s="607"/>
      <c r="BK38" s="607"/>
      <c r="BL38" s="607"/>
      <c r="BM38" s="607"/>
      <c r="BN38" s="607"/>
      <c r="BO38" s="607"/>
      <c r="BP38" s="607"/>
      <c r="BQ38" s="607"/>
      <c r="BR38" s="607"/>
      <c r="BS38" s="607"/>
      <c r="BT38" s="607"/>
      <c r="BU38" s="607"/>
      <c r="BV38" s="182"/>
      <c r="BW38" s="606" t="str">
        <f t="shared" si="3"/>
        <v/>
      </c>
      <c r="BX38" s="606"/>
      <c r="BY38" s="607" t="str">
        <f>IF('各会計、関係団体の財政状況及び健全化判断比率'!B75="","",'各会計、関係団体の財政状況及び健全化判断比率'!B75)</f>
        <v/>
      </c>
      <c r="BZ38" s="607"/>
      <c r="CA38" s="607"/>
      <c r="CB38" s="607"/>
      <c r="CC38" s="607"/>
      <c r="CD38" s="607"/>
      <c r="CE38" s="607"/>
      <c r="CF38" s="607"/>
      <c r="CG38" s="607"/>
      <c r="CH38" s="607"/>
      <c r="CI38" s="607"/>
      <c r="CJ38" s="607"/>
      <c r="CK38" s="607"/>
      <c r="CL38" s="607"/>
      <c r="CM38" s="607"/>
      <c r="CN38" s="182"/>
      <c r="CO38" s="606">
        <f t="shared" si="4"/>
        <v>21</v>
      </c>
      <c r="CP38" s="606"/>
      <c r="CQ38" s="607" t="str">
        <f>IF('各会計、関係団体の財政状況及び健全化判断比率'!BS14="","",'各会計、関係団体の財政状況及び健全化判断比率'!BS14)</f>
        <v>佐賀県地域産業支援センター</v>
      </c>
      <c r="CR38" s="607"/>
      <c r="CS38" s="607"/>
      <c r="CT38" s="607"/>
      <c r="CU38" s="607"/>
      <c r="CV38" s="607"/>
      <c r="CW38" s="607"/>
      <c r="CX38" s="607"/>
      <c r="CY38" s="607"/>
      <c r="CZ38" s="607"/>
      <c r="DA38" s="607"/>
      <c r="DB38" s="607"/>
      <c r="DC38" s="607"/>
      <c r="DD38" s="607"/>
      <c r="DE38" s="607"/>
      <c r="DF38" s="174"/>
      <c r="DG38" s="609" t="str">
        <f>IF('各会計、関係団体の財政状況及び健全化判断比率'!BR14="","",'各会計、関係団体の財政状況及び健全化判断比率'!BR14)</f>
        <v>○</v>
      </c>
      <c r="DH38" s="609"/>
      <c r="DI38" s="185"/>
      <c r="DJ38" s="140"/>
      <c r="DK38" s="140"/>
      <c r="DL38" s="140"/>
      <c r="DM38" s="140"/>
      <c r="DN38" s="140"/>
      <c r="DO38" s="140"/>
    </row>
    <row r="39" spans="1:119" ht="32.25" customHeight="1" x14ac:dyDescent="0.15">
      <c r="A39" s="141"/>
      <c r="B39" s="181"/>
      <c r="C39" s="606">
        <f t="shared" si="5"/>
        <v>9</v>
      </c>
      <c r="D39" s="606"/>
      <c r="E39" s="607" t="str">
        <f>IF('各会計、関係団体の財政状況及び健全化判断比率'!B15="","",'各会計、関係団体の財政状況及び健全化判断比率'!B15)</f>
        <v>林業改善資金特別会計</v>
      </c>
      <c r="F39" s="607"/>
      <c r="G39" s="607"/>
      <c r="H39" s="607"/>
      <c r="I39" s="607"/>
      <c r="J39" s="607"/>
      <c r="K39" s="607"/>
      <c r="L39" s="607"/>
      <c r="M39" s="607"/>
      <c r="N39" s="607"/>
      <c r="O39" s="607"/>
      <c r="P39" s="607"/>
      <c r="Q39" s="607"/>
      <c r="R39" s="607"/>
      <c r="S39" s="607"/>
      <c r="T39" s="182"/>
      <c r="U39" s="606" t="str">
        <f t="shared" si="0"/>
        <v/>
      </c>
      <c r="V39" s="606"/>
      <c r="W39" s="607"/>
      <c r="X39" s="607"/>
      <c r="Y39" s="607"/>
      <c r="Z39" s="607"/>
      <c r="AA39" s="607"/>
      <c r="AB39" s="607"/>
      <c r="AC39" s="607"/>
      <c r="AD39" s="607"/>
      <c r="AE39" s="607"/>
      <c r="AF39" s="607"/>
      <c r="AG39" s="607"/>
      <c r="AH39" s="607"/>
      <c r="AI39" s="607"/>
      <c r="AJ39" s="607"/>
      <c r="AK39" s="607"/>
      <c r="AL39" s="182"/>
      <c r="AM39" s="606" t="str">
        <f t="shared" si="1"/>
        <v/>
      </c>
      <c r="AN39" s="606"/>
      <c r="AO39" s="607"/>
      <c r="AP39" s="607"/>
      <c r="AQ39" s="607"/>
      <c r="AR39" s="607"/>
      <c r="AS39" s="607"/>
      <c r="AT39" s="607"/>
      <c r="AU39" s="607"/>
      <c r="AV39" s="607"/>
      <c r="AW39" s="607"/>
      <c r="AX39" s="607"/>
      <c r="AY39" s="607"/>
      <c r="AZ39" s="607"/>
      <c r="BA39" s="607"/>
      <c r="BB39" s="607"/>
      <c r="BC39" s="607"/>
      <c r="BD39" s="182"/>
      <c r="BE39" s="606" t="str">
        <f t="shared" si="2"/>
        <v/>
      </c>
      <c r="BF39" s="606"/>
      <c r="BG39" s="607"/>
      <c r="BH39" s="607"/>
      <c r="BI39" s="607"/>
      <c r="BJ39" s="607"/>
      <c r="BK39" s="607"/>
      <c r="BL39" s="607"/>
      <c r="BM39" s="607"/>
      <c r="BN39" s="607"/>
      <c r="BO39" s="607"/>
      <c r="BP39" s="607"/>
      <c r="BQ39" s="607"/>
      <c r="BR39" s="607"/>
      <c r="BS39" s="607"/>
      <c r="BT39" s="607"/>
      <c r="BU39" s="607"/>
      <c r="BV39" s="182"/>
      <c r="BW39" s="606" t="str">
        <f t="shared" si="3"/>
        <v/>
      </c>
      <c r="BX39" s="606"/>
      <c r="BY39" s="607" t="str">
        <f>IF('各会計、関係団体の財政状況及び健全化判断比率'!B76="","",'各会計、関係団体の財政状況及び健全化判断比率'!B76)</f>
        <v/>
      </c>
      <c r="BZ39" s="607"/>
      <c r="CA39" s="607"/>
      <c r="CB39" s="607"/>
      <c r="CC39" s="607"/>
      <c r="CD39" s="607"/>
      <c r="CE39" s="607"/>
      <c r="CF39" s="607"/>
      <c r="CG39" s="607"/>
      <c r="CH39" s="607"/>
      <c r="CI39" s="607"/>
      <c r="CJ39" s="607"/>
      <c r="CK39" s="607"/>
      <c r="CL39" s="607"/>
      <c r="CM39" s="607"/>
      <c r="CN39" s="182"/>
      <c r="CO39" s="606">
        <f t="shared" si="4"/>
        <v>22</v>
      </c>
      <c r="CP39" s="606"/>
      <c r="CQ39" s="607" t="str">
        <f>IF('各会計、関係団体の財政状況及び健全化判断比率'!BS15="","",'各会計、関係団体の財政状況及び健全化判断比率'!BS15)</f>
        <v>佐賀県農業公社</v>
      </c>
      <c r="CR39" s="607"/>
      <c r="CS39" s="607"/>
      <c r="CT39" s="607"/>
      <c r="CU39" s="607"/>
      <c r="CV39" s="607"/>
      <c r="CW39" s="607"/>
      <c r="CX39" s="607"/>
      <c r="CY39" s="607"/>
      <c r="CZ39" s="607"/>
      <c r="DA39" s="607"/>
      <c r="DB39" s="607"/>
      <c r="DC39" s="607"/>
      <c r="DD39" s="607"/>
      <c r="DE39" s="607"/>
      <c r="DF39" s="174"/>
      <c r="DG39" s="609" t="str">
        <f>IF('各会計、関係団体の財政状況及び健全化判断比率'!BR15="","",'各会計、関係団体の財政状況及び健全化判断比率'!BR15)</f>
        <v>○</v>
      </c>
      <c r="DH39" s="609"/>
      <c r="DI39" s="185"/>
      <c r="DJ39" s="140"/>
      <c r="DK39" s="140"/>
      <c r="DL39" s="140"/>
      <c r="DM39" s="140"/>
      <c r="DN39" s="140"/>
      <c r="DO39" s="140"/>
    </row>
    <row r="40" spans="1:119" ht="32.25" customHeight="1" x14ac:dyDescent="0.15">
      <c r="A40" s="141"/>
      <c r="B40" s="181"/>
      <c r="C40" s="606">
        <f t="shared" si="5"/>
        <v>10</v>
      </c>
      <c r="D40" s="606"/>
      <c r="E40" s="607" t="str">
        <f>IF('各会計、関係団体の財政状況及び健全化判断比率'!B16="","",'各会計、関係団体の財政状況及び健全化判断比率'!B16)</f>
        <v>沿岸漁業改善資金特別会計</v>
      </c>
      <c r="F40" s="607"/>
      <c r="G40" s="607"/>
      <c r="H40" s="607"/>
      <c r="I40" s="607"/>
      <c r="J40" s="607"/>
      <c r="K40" s="607"/>
      <c r="L40" s="607"/>
      <c r="M40" s="607"/>
      <c r="N40" s="607"/>
      <c r="O40" s="607"/>
      <c r="P40" s="607"/>
      <c r="Q40" s="607"/>
      <c r="R40" s="607"/>
      <c r="S40" s="607"/>
      <c r="T40" s="182"/>
      <c r="U40" s="606" t="str">
        <f t="shared" si="0"/>
        <v/>
      </c>
      <c r="V40" s="606"/>
      <c r="W40" s="607"/>
      <c r="X40" s="607"/>
      <c r="Y40" s="607"/>
      <c r="Z40" s="607"/>
      <c r="AA40" s="607"/>
      <c r="AB40" s="607"/>
      <c r="AC40" s="607"/>
      <c r="AD40" s="607"/>
      <c r="AE40" s="607"/>
      <c r="AF40" s="607"/>
      <c r="AG40" s="607"/>
      <c r="AH40" s="607"/>
      <c r="AI40" s="607"/>
      <c r="AJ40" s="607"/>
      <c r="AK40" s="607"/>
      <c r="AL40" s="182"/>
      <c r="AM40" s="606" t="str">
        <f t="shared" si="1"/>
        <v/>
      </c>
      <c r="AN40" s="606"/>
      <c r="AO40" s="607"/>
      <c r="AP40" s="607"/>
      <c r="AQ40" s="607"/>
      <c r="AR40" s="607"/>
      <c r="AS40" s="607"/>
      <c r="AT40" s="607"/>
      <c r="AU40" s="607"/>
      <c r="AV40" s="607"/>
      <c r="AW40" s="607"/>
      <c r="AX40" s="607"/>
      <c r="AY40" s="607"/>
      <c r="AZ40" s="607"/>
      <c r="BA40" s="607"/>
      <c r="BB40" s="607"/>
      <c r="BC40" s="607"/>
      <c r="BD40" s="182"/>
      <c r="BE40" s="606" t="str">
        <f t="shared" si="2"/>
        <v/>
      </c>
      <c r="BF40" s="606"/>
      <c r="BG40" s="607"/>
      <c r="BH40" s="607"/>
      <c r="BI40" s="607"/>
      <c r="BJ40" s="607"/>
      <c r="BK40" s="607"/>
      <c r="BL40" s="607"/>
      <c r="BM40" s="607"/>
      <c r="BN40" s="607"/>
      <c r="BO40" s="607"/>
      <c r="BP40" s="607"/>
      <c r="BQ40" s="607"/>
      <c r="BR40" s="607"/>
      <c r="BS40" s="607"/>
      <c r="BT40" s="607"/>
      <c r="BU40" s="607"/>
      <c r="BV40" s="182"/>
      <c r="BW40" s="606" t="str">
        <f t="shared" si="3"/>
        <v/>
      </c>
      <c r="BX40" s="606"/>
      <c r="BY40" s="607" t="str">
        <f>IF('各会計、関係団体の財政状況及び健全化判断比率'!B77="","",'各会計、関係団体の財政状況及び健全化判断比率'!B77)</f>
        <v/>
      </c>
      <c r="BZ40" s="607"/>
      <c r="CA40" s="607"/>
      <c r="CB40" s="607"/>
      <c r="CC40" s="607"/>
      <c r="CD40" s="607"/>
      <c r="CE40" s="607"/>
      <c r="CF40" s="607"/>
      <c r="CG40" s="607"/>
      <c r="CH40" s="607"/>
      <c r="CI40" s="607"/>
      <c r="CJ40" s="607"/>
      <c r="CK40" s="607"/>
      <c r="CL40" s="607"/>
      <c r="CM40" s="607"/>
      <c r="CN40" s="182"/>
      <c r="CO40" s="606">
        <f t="shared" si="4"/>
        <v>23</v>
      </c>
      <c r="CP40" s="606"/>
      <c r="CQ40" s="607" t="str">
        <f>IF('各会計、関係団体の財政状況及び健全化判断比率'!BS16="","",'各会計、関係団体の財政状況及び健全化判断比率'!BS16)</f>
        <v>佐賀県森林整備担い手育成基金</v>
      </c>
      <c r="CR40" s="607"/>
      <c r="CS40" s="607"/>
      <c r="CT40" s="607"/>
      <c r="CU40" s="607"/>
      <c r="CV40" s="607"/>
      <c r="CW40" s="607"/>
      <c r="CX40" s="607"/>
      <c r="CY40" s="607"/>
      <c r="CZ40" s="607"/>
      <c r="DA40" s="607"/>
      <c r="DB40" s="607"/>
      <c r="DC40" s="607"/>
      <c r="DD40" s="607"/>
      <c r="DE40" s="607"/>
      <c r="DF40" s="174"/>
      <c r="DG40" s="609" t="str">
        <f>IF('各会計、関係団体の財政状況及び健全化判断比率'!BR16="","",'各会計、関係団体の財政状況及び健全化判断比率'!BR16)</f>
        <v/>
      </c>
      <c r="DH40" s="609"/>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173</v>
      </c>
      <c r="C43" s="140"/>
      <c r="D43" s="140"/>
      <c r="E43" s="140" t="s">
        <v>174</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175</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176</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177</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178</v>
      </c>
    </row>
    <row r="48" spans="1:119" x14ac:dyDescent="0.15">
      <c r="E48" s="142" t="s">
        <v>179</v>
      </c>
    </row>
    <row r="49" spans="5:5" x14ac:dyDescent="0.15">
      <c r="E49" s="142" t="s">
        <v>180</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UiSjMs3qdYMDrlRZe0FzzPaIwEMX5rVItyNVEoL8c1vmePhe1X/YQ7NGdHR8uvNAZ7Z8CymNu2FSWM4Jr6jkw==" saltValue="cBhhAAZJUsZTGLckU808r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522</v>
      </c>
      <c r="G33" s="17" t="s">
        <v>523</v>
      </c>
      <c r="H33" s="17" t="s">
        <v>524</v>
      </c>
      <c r="I33" s="17" t="s">
        <v>525</v>
      </c>
      <c r="J33" s="18" t="s">
        <v>526</v>
      </c>
      <c r="K33" s="10"/>
      <c r="L33" s="10"/>
      <c r="M33" s="10"/>
      <c r="N33" s="10"/>
      <c r="O33" s="10"/>
      <c r="P33" s="10"/>
    </row>
    <row r="34" spans="1:16" ht="39" customHeight="1" x14ac:dyDescent="0.15">
      <c r="A34" s="10"/>
      <c r="B34" s="19"/>
      <c r="C34" s="1169" t="s">
        <v>530</v>
      </c>
      <c r="D34" s="1169"/>
      <c r="E34" s="1170"/>
      <c r="F34" s="20">
        <v>1.57</v>
      </c>
      <c r="G34" s="21">
        <v>2.04</v>
      </c>
      <c r="H34" s="21">
        <v>2.11</v>
      </c>
      <c r="I34" s="21">
        <v>1.52</v>
      </c>
      <c r="J34" s="22">
        <v>1.81</v>
      </c>
      <c r="K34" s="10"/>
      <c r="L34" s="10"/>
      <c r="M34" s="10"/>
      <c r="N34" s="10"/>
      <c r="O34" s="10"/>
      <c r="P34" s="10"/>
    </row>
    <row r="35" spans="1:16" ht="39" customHeight="1" x14ac:dyDescent="0.15">
      <c r="A35" s="10"/>
      <c r="B35" s="23"/>
      <c r="C35" s="1163" t="s">
        <v>531</v>
      </c>
      <c r="D35" s="1164"/>
      <c r="E35" s="1165"/>
      <c r="F35" s="24">
        <v>0.65</v>
      </c>
      <c r="G35" s="25">
        <v>0.67</v>
      </c>
      <c r="H35" s="25">
        <v>0.71</v>
      </c>
      <c r="I35" s="25">
        <v>0.77</v>
      </c>
      <c r="J35" s="26">
        <v>0.81</v>
      </c>
      <c r="K35" s="10"/>
      <c r="L35" s="10"/>
      <c r="M35" s="10"/>
      <c r="N35" s="10"/>
      <c r="O35" s="10"/>
      <c r="P35" s="10"/>
    </row>
    <row r="36" spans="1:16" ht="39" customHeight="1" x14ac:dyDescent="0.15">
      <c r="A36" s="10"/>
      <c r="B36" s="23"/>
      <c r="C36" s="1163" t="s">
        <v>532</v>
      </c>
      <c r="D36" s="1164"/>
      <c r="E36" s="1165"/>
      <c r="F36" s="24">
        <v>0.15</v>
      </c>
      <c r="G36" s="25">
        <v>0.21</v>
      </c>
      <c r="H36" s="25">
        <v>0.25</v>
      </c>
      <c r="I36" s="25">
        <v>0.28999999999999998</v>
      </c>
      <c r="J36" s="26">
        <v>0.25</v>
      </c>
      <c r="K36" s="10"/>
      <c r="L36" s="10"/>
      <c r="M36" s="10"/>
      <c r="N36" s="10"/>
      <c r="O36" s="10"/>
      <c r="P36" s="10"/>
    </row>
    <row r="37" spans="1:16" ht="39" customHeight="1" x14ac:dyDescent="0.15">
      <c r="A37" s="10"/>
      <c r="B37" s="23"/>
      <c r="C37" s="1163" t="s">
        <v>533</v>
      </c>
      <c r="D37" s="1164"/>
      <c r="E37" s="1165"/>
      <c r="F37" s="24">
        <v>1.05</v>
      </c>
      <c r="G37" s="25">
        <v>0.17</v>
      </c>
      <c r="H37" s="25">
        <v>0.02</v>
      </c>
      <c r="I37" s="25">
        <v>0.23</v>
      </c>
      <c r="J37" s="26">
        <v>0.21</v>
      </c>
      <c r="K37" s="10"/>
      <c r="L37" s="10"/>
      <c r="M37" s="10"/>
      <c r="N37" s="10"/>
      <c r="O37" s="10"/>
      <c r="P37" s="10"/>
    </row>
    <row r="38" spans="1:16" ht="39" customHeight="1" x14ac:dyDescent="0.15">
      <c r="A38" s="10"/>
      <c r="B38" s="23"/>
      <c r="C38" s="1163" t="s">
        <v>534</v>
      </c>
      <c r="D38" s="1164"/>
      <c r="E38" s="1165"/>
      <c r="F38" s="24">
        <v>0.03</v>
      </c>
      <c r="G38" s="25">
        <v>0.02</v>
      </c>
      <c r="H38" s="25">
        <v>0.02</v>
      </c>
      <c r="I38" s="25">
        <v>0.02</v>
      </c>
      <c r="J38" s="26">
        <v>0.02</v>
      </c>
      <c r="K38" s="10"/>
      <c r="L38" s="10"/>
      <c r="M38" s="10"/>
      <c r="N38" s="10"/>
      <c r="O38" s="10"/>
      <c r="P38" s="10"/>
    </row>
    <row r="39" spans="1:16" ht="39" customHeight="1" x14ac:dyDescent="0.15">
      <c r="A39" s="10"/>
      <c r="B39" s="23"/>
      <c r="C39" s="1163" t="s">
        <v>535</v>
      </c>
      <c r="D39" s="1164"/>
      <c r="E39" s="1165"/>
      <c r="F39" s="24">
        <v>0</v>
      </c>
      <c r="G39" s="25">
        <v>0</v>
      </c>
      <c r="H39" s="25">
        <v>0</v>
      </c>
      <c r="I39" s="25">
        <v>0</v>
      </c>
      <c r="J39" s="26">
        <v>0</v>
      </c>
      <c r="K39" s="10"/>
      <c r="L39" s="10"/>
      <c r="M39" s="10"/>
      <c r="N39" s="10"/>
      <c r="O39" s="10"/>
      <c r="P39" s="10"/>
    </row>
    <row r="40" spans="1:16" ht="39" customHeight="1" x14ac:dyDescent="0.15">
      <c r="A40" s="10"/>
      <c r="B40" s="23"/>
      <c r="C40" s="1163" t="s">
        <v>536</v>
      </c>
      <c r="D40" s="1164"/>
      <c r="E40" s="1165"/>
      <c r="F40" s="24">
        <v>0</v>
      </c>
      <c r="G40" s="25">
        <v>0</v>
      </c>
      <c r="H40" s="25">
        <v>0</v>
      </c>
      <c r="I40" s="25">
        <v>0</v>
      </c>
      <c r="J40" s="26">
        <v>0</v>
      </c>
      <c r="K40" s="10"/>
      <c r="L40" s="10"/>
      <c r="M40" s="10"/>
      <c r="N40" s="10"/>
      <c r="O40" s="10"/>
      <c r="P40" s="10"/>
    </row>
    <row r="41" spans="1:16" ht="39" customHeight="1" x14ac:dyDescent="0.15">
      <c r="A41" s="10"/>
      <c r="B41" s="23"/>
      <c r="C41" s="1163" t="s">
        <v>537</v>
      </c>
      <c r="D41" s="1164"/>
      <c r="E41" s="1165"/>
      <c r="F41" s="24">
        <v>0</v>
      </c>
      <c r="G41" s="25">
        <v>0</v>
      </c>
      <c r="H41" s="25">
        <v>0</v>
      </c>
      <c r="I41" s="25">
        <v>0</v>
      </c>
      <c r="J41" s="26">
        <v>0</v>
      </c>
      <c r="K41" s="10"/>
      <c r="L41" s="10"/>
      <c r="M41" s="10"/>
      <c r="N41" s="10"/>
      <c r="O41" s="10"/>
      <c r="P41" s="10"/>
    </row>
    <row r="42" spans="1:16" ht="39" customHeight="1" x14ac:dyDescent="0.15">
      <c r="A42" s="10"/>
      <c r="B42" s="27"/>
      <c r="C42" s="1163" t="s">
        <v>538</v>
      </c>
      <c r="D42" s="1164"/>
      <c r="E42" s="1165"/>
      <c r="F42" s="24" t="s">
        <v>480</v>
      </c>
      <c r="G42" s="25" t="s">
        <v>480</v>
      </c>
      <c r="H42" s="25" t="s">
        <v>480</v>
      </c>
      <c r="I42" s="25" t="s">
        <v>480</v>
      </c>
      <c r="J42" s="26" t="s">
        <v>480</v>
      </c>
      <c r="K42" s="10"/>
      <c r="L42" s="10"/>
      <c r="M42" s="10"/>
      <c r="N42" s="10"/>
      <c r="O42" s="10"/>
      <c r="P42" s="10"/>
    </row>
    <row r="43" spans="1:16" ht="39" customHeight="1" thickBot="1" x14ac:dyDescent="0.2">
      <c r="A43" s="10"/>
      <c r="B43" s="28"/>
      <c r="C43" s="1166" t="s">
        <v>539</v>
      </c>
      <c r="D43" s="1167"/>
      <c r="E43" s="1168"/>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K+QM6caVoVW47dzeLXEG0qnA5o1pA9E9xPO43xheM4bBlYxgcpGtjcZR1d5FVeqE9PR9465wNNIiiX95bnyi3Q==" saltValue="4zZDt1cTPe01haDDtPjc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522</v>
      </c>
      <c r="L44" s="44" t="s">
        <v>523</v>
      </c>
      <c r="M44" s="44" t="s">
        <v>524</v>
      </c>
      <c r="N44" s="44" t="s">
        <v>525</v>
      </c>
      <c r="O44" s="45" t="s">
        <v>526</v>
      </c>
      <c r="P44" s="36"/>
      <c r="Q44" s="36"/>
      <c r="R44" s="36"/>
      <c r="S44" s="36"/>
      <c r="T44" s="36"/>
      <c r="U44" s="36"/>
    </row>
    <row r="45" spans="1:21" ht="30.75" customHeight="1" x14ac:dyDescent="0.15">
      <c r="A45" s="36"/>
      <c r="B45" s="1179" t="s">
        <v>10</v>
      </c>
      <c r="C45" s="1180"/>
      <c r="D45" s="46"/>
      <c r="E45" s="1185" t="s">
        <v>11</v>
      </c>
      <c r="F45" s="1185"/>
      <c r="G45" s="1185"/>
      <c r="H45" s="1185"/>
      <c r="I45" s="1185"/>
      <c r="J45" s="1186"/>
      <c r="K45" s="47">
        <v>67157</v>
      </c>
      <c r="L45" s="48">
        <v>66499</v>
      </c>
      <c r="M45" s="48">
        <v>65279</v>
      </c>
      <c r="N45" s="48">
        <v>64534</v>
      </c>
      <c r="O45" s="49">
        <v>65338</v>
      </c>
      <c r="P45" s="36"/>
      <c r="Q45" s="36"/>
      <c r="R45" s="36"/>
      <c r="S45" s="36"/>
      <c r="T45" s="36"/>
      <c r="U45" s="36"/>
    </row>
    <row r="46" spans="1:21" ht="30.75" customHeight="1" x14ac:dyDescent="0.15">
      <c r="A46" s="36"/>
      <c r="B46" s="1181"/>
      <c r="C46" s="1182"/>
      <c r="D46" s="50"/>
      <c r="E46" s="1173" t="s">
        <v>12</v>
      </c>
      <c r="F46" s="1173"/>
      <c r="G46" s="1173"/>
      <c r="H46" s="1173"/>
      <c r="I46" s="1173"/>
      <c r="J46" s="1174"/>
      <c r="K46" s="51" t="s">
        <v>480</v>
      </c>
      <c r="L46" s="52" t="s">
        <v>480</v>
      </c>
      <c r="M46" s="52" t="s">
        <v>480</v>
      </c>
      <c r="N46" s="52" t="s">
        <v>480</v>
      </c>
      <c r="O46" s="53" t="s">
        <v>480</v>
      </c>
      <c r="P46" s="36"/>
      <c r="Q46" s="36"/>
      <c r="R46" s="36"/>
      <c r="S46" s="36"/>
      <c r="T46" s="36"/>
      <c r="U46" s="36"/>
    </row>
    <row r="47" spans="1:21" ht="30.75" customHeight="1" x14ac:dyDescent="0.15">
      <c r="A47" s="36"/>
      <c r="B47" s="1181"/>
      <c r="C47" s="1182"/>
      <c r="D47" s="50"/>
      <c r="E47" s="1173" t="s">
        <v>13</v>
      </c>
      <c r="F47" s="1173"/>
      <c r="G47" s="1173"/>
      <c r="H47" s="1173"/>
      <c r="I47" s="1173"/>
      <c r="J47" s="1174"/>
      <c r="K47" s="51">
        <v>17</v>
      </c>
      <c r="L47" s="52">
        <v>333</v>
      </c>
      <c r="M47" s="52">
        <v>667</v>
      </c>
      <c r="N47" s="52">
        <v>1000</v>
      </c>
      <c r="O47" s="53">
        <v>1333</v>
      </c>
      <c r="P47" s="36"/>
      <c r="Q47" s="36"/>
      <c r="R47" s="36"/>
      <c r="S47" s="36"/>
      <c r="T47" s="36"/>
      <c r="U47" s="36"/>
    </row>
    <row r="48" spans="1:21" ht="30.75" customHeight="1" x14ac:dyDescent="0.15">
      <c r="A48" s="36"/>
      <c r="B48" s="1181"/>
      <c r="C48" s="1182"/>
      <c r="D48" s="50"/>
      <c r="E48" s="1173" t="s">
        <v>14</v>
      </c>
      <c r="F48" s="1173"/>
      <c r="G48" s="1173"/>
      <c r="H48" s="1173"/>
      <c r="I48" s="1173"/>
      <c r="J48" s="1174"/>
      <c r="K48" s="51" t="s">
        <v>480</v>
      </c>
      <c r="L48" s="52" t="s">
        <v>480</v>
      </c>
      <c r="M48" s="52" t="s">
        <v>480</v>
      </c>
      <c r="N48" s="52" t="s">
        <v>480</v>
      </c>
      <c r="O48" s="53" t="s">
        <v>480</v>
      </c>
      <c r="P48" s="36"/>
      <c r="Q48" s="36"/>
      <c r="R48" s="36"/>
      <c r="S48" s="36"/>
      <c r="T48" s="36"/>
      <c r="U48" s="36"/>
    </row>
    <row r="49" spans="1:21" ht="30.75" customHeight="1" x14ac:dyDescent="0.15">
      <c r="A49" s="36"/>
      <c r="B49" s="1181"/>
      <c r="C49" s="1182"/>
      <c r="D49" s="50"/>
      <c r="E49" s="1173" t="s">
        <v>15</v>
      </c>
      <c r="F49" s="1173"/>
      <c r="G49" s="1173"/>
      <c r="H49" s="1173"/>
      <c r="I49" s="1173"/>
      <c r="J49" s="1174"/>
      <c r="K49" s="51" t="s">
        <v>480</v>
      </c>
      <c r="L49" s="52" t="s">
        <v>480</v>
      </c>
      <c r="M49" s="52" t="s">
        <v>480</v>
      </c>
      <c r="N49" s="52" t="s">
        <v>480</v>
      </c>
      <c r="O49" s="53" t="s">
        <v>480</v>
      </c>
      <c r="P49" s="36"/>
      <c r="Q49" s="36"/>
      <c r="R49" s="36"/>
      <c r="S49" s="36"/>
      <c r="T49" s="36"/>
      <c r="U49" s="36"/>
    </row>
    <row r="50" spans="1:21" ht="30.75" customHeight="1" x14ac:dyDescent="0.15">
      <c r="A50" s="36"/>
      <c r="B50" s="1181"/>
      <c r="C50" s="1182"/>
      <c r="D50" s="50"/>
      <c r="E50" s="1173" t="s">
        <v>16</v>
      </c>
      <c r="F50" s="1173"/>
      <c r="G50" s="1173"/>
      <c r="H50" s="1173"/>
      <c r="I50" s="1173"/>
      <c r="J50" s="1174"/>
      <c r="K50" s="51">
        <v>3492</v>
      </c>
      <c r="L50" s="52">
        <v>2987</v>
      </c>
      <c r="M50" s="52">
        <v>2108</v>
      </c>
      <c r="N50" s="52">
        <v>1788</v>
      </c>
      <c r="O50" s="53">
        <v>1507</v>
      </c>
      <c r="P50" s="36"/>
      <c r="Q50" s="36"/>
      <c r="R50" s="36"/>
      <c r="S50" s="36"/>
      <c r="T50" s="36"/>
      <c r="U50" s="36"/>
    </row>
    <row r="51" spans="1:21" ht="30.75" customHeight="1" x14ac:dyDescent="0.15">
      <c r="A51" s="36"/>
      <c r="B51" s="1183"/>
      <c r="C51" s="1184"/>
      <c r="D51" s="54"/>
      <c r="E51" s="1173" t="s">
        <v>17</v>
      </c>
      <c r="F51" s="1173"/>
      <c r="G51" s="1173"/>
      <c r="H51" s="1173"/>
      <c r="I51" s="1173"/>
      <c r="J51" s="1174"/>
      <c r="K51" s="51">
        <v>14</v>
      </c>
      <c r="L51" s="52">
        <v>8</v>
      </c>
      <c r="M51" s="52">
        <v>9</v>
      </c>
      <c r="N51" s="52">
        <v>4</v>
      </c>
      <c r="O51" s="53">
        <v>1</v>
      </c>
      <c r="P51" s="36"/>
      <c r="Q51" s="36"/>
      <c r="R51" s="36"/>
      <c r="S51" s="36"/>
      <c r="T51" s="36"/>
      <c r="U51" s="36"/>
    </row>
    <row r="52" spans="1:21" ht="30.75" customHeight="1" x14ac:dyDescent="0.15">
      <c r="A52" s="36"/>
      <c r="B52" s="1171" t="s">
        <v>18</v>
      </c>
      <c r="C52" s="1172"/>
      <c r="D52" s="54"/>
      <c r="E52" s="1173" t="s">
        <v>19</v>
      </c>
      <c r="F52" s="1173"/>
      <c r="G52" s="1173"/>
      <c r="H52" s="1173"/>
      <c r="I52" s="1173"/>
      <c r="J52" s="1174"/>
      <c r="K52" s="51">
        <v>43754</v>
      </c>
      <c r="L52" s="52">
        <v>46046</v>
      </c>
      <c r="M52" s="52">
        <v>46749</v>
      </c>
      <c r="N52" s="52">
        <v>47350</v>
      </c>
      <c r="O52" s="53">
        <v>47094</v>
      </c>
      <c r="P52" s="36"/>
      <c r="Q52" s="36"/>
      <c r="R52" s="36"/>
      <c r="S52" s="36"/>
      <c r="T52" s="36"/>
      <c r="U52" s="36"/>
    </row>
    <row r="53" spans="1:21" ht="30.75" customHeight="1" thickBot="1" x14ac:dyDescent="0.2">
      <c r="A53" s="36"/>
      <c r="B53" s="1175" t="s">
        <v>20</v>
      </c>
      <c r="C53" s="1176"/>
      <c r="D53" s="55"/>
      <c r="E53" s="1177" t="s">
        <v>21</v>
      </c>
      <c r="F53" s="1177"/>
      <c r="G53" s="1177"/>
      <c r="H53" s="1177"/>
      <c r="I53" s="1177"/>
      <c r="J53" s="1178"/>
      <c r="K53" s="56">
        <v>26926</v>
      </c>
      <c r="L53" s="57">
        <v>23781</v>
      </c>
      <c r="M53" s="57">
        <v>21314</v>
      </c>
      <c r="N53" s="57">
        <v>19976</v>
      </c>
      <c r="O53" s="58">
        <v>21085</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2RCauTOQOfFxbH6LE9t6jLZOsxiPiYZqu66D4JCwrTsBdln9/JZwrpmetrIP8A7VTcPDFPNSe2keEgcYc4JE7Q==" saltValue="eaKKLDjJSqlDkPPJBUVd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66" t="s">
        <v>522</v>
      </c>
      <c r="J40" s="367" t="s">
        <v>523</v>
      </c>
      <c r="K40" s="367" t="s">
        <v>524</v>
      </c>
      <c r="L40" s="367" t="s">
        <v>525</v>
      </c>
      <c r="M40" s="368" t="s">
        <v>526</v>
      </c>
    </row>
    <row r="41" spans="2:13" ht="27.75" customHeight="1" x14ac:dyDescent="0.15">
      <c r="B41" s="1187" t="s">
        <v>22</v>
      </c>
      <c r="C41" s="1188"/>
      <c r="D41" s="66"/>
      <c r="E41" s="1193" t="s">
        <v>23</v>
      </c>
      <c r="F41" s="1193"/>
      <c r="G41" s="1193"/>
      <c r="H41" s="1194"/>
      <c r="I41" s="369">
        <v>723672</v>
      </c>
      <c r="J41" s="370">
        <v>722305</v>
      </c>
      <c r="K41" s="370">
        <v>717553</v>
      </c>
      <c r="L41" s="370">
        <v>711667</v>
      </c>
      <c r="M41" s="371">
        <v>704829</v>
      </c>
    </row>
    <row r="42" spans="2:13" ht="27.75" customHeight="1" x14ac:dyDescent="0.15">
      <c r="B42" s="1189"/>
      <c r="C42" s="1190"/>
      <c r="D42" s="67"/>
      <c r="E42" s="1195" t="s">
        <v>24</v>
      </c>
      <c r="F42" s="1195"/>
      <c r="G42" s="1195"/>
      <c r="H42" s="1196"/>
      <c r="I42" s="372">
        <v>12987</v>
      </c>
      <c r="J42" s="373">
        <v>10019</v>
      </c>
      <c r="K42" s="373">
        <v>7964</v>
      </c>
      <c r="L42" s="373">
        <v>6183</v>
      </c>
      <c r="M42" s="374">
        <v>4826</v>
      </c>
    </row>
    <row r="43" spans="2:13" ht="27.75" customHeight="1" x14ac:dyDescent="0.15">
      <c r="B43" s="1189"/>
      <c r="C43" s="1190"/>
      <c r="D43" s="67"/>
      <c r="E43" s="1195" t="s">
        <v>25</v>
      </c>
      <c r="F43" s="1195"/>
      <c r="G43" s="1195"/>
      <c r="H43" s="1196"/>
      <c r="I43" s="372" t="s">
        <v>480</v>
      </c>
      <c r="J43" s="373" t="s">
        <v>480</v>
      </c>
      <c r="K43" s="373" t="s">
        <v>480</v>
      </c>
      <c r="L43" s="373" t="s">
        <v>480</v>
      </c>
      <c r="M43" s="374" t="s">
        <v>480</v>
      </c>
    </row>
    <row r="44" spans="2:13" ht="27.75" customHeight="1" x14ac:dyDescent="0.15">
      <c r="B44" s="1189"/>
      <c r="C44" s="1190"/>
      <c r="D44" s="67"/>
      <c r="E44" s="1195" t="s">
        <v>26</v>
      </c>
      <c r="F44" s="1195"/>
      <c r="G44" s="1195"/>
      <c r="H44" s="1196"/>
      <c r="I44" s="372" t="s">
        <v>480</v>
      </c>
      <c r="J44" s="373" t="s">
        <v>480</v>
      </c>
      <c r="K44" s="373" t="s">
        <v>480</v>
      </c>
      <c r="L44" s="373" t="s">
        <v>480</v>
      </c>
      <c r="M44" s="374" t="s">
        <v>480</v>
      </c>
    </row>
    <row r="45" spans="2:13" ht="27.75" customHeight="1" x14ac:dyDescent="0.15">
      <c r="B45" s="1189"/>
      <c r="C45" s="1190"/>
      <c r="D45" s="67"/>
      <c r="E45" s="1195" t="s">
        <v>27</v>
      </c>
      <c r="F45" s="1195"/>
      <c r="G45" s="1195"/>
      <c r="H45" s="1196"/>
      <c r="I45" s="372">
        <v>124162</v>
      </c>
      <c r="J45" s="373">
        <v>115465</v>
      </c>
      <c r="K45" s="373">
        <v>118202</v>
      </c>
      <c r="L45" s="373">
        <v>113726</v>
      </c>
      <c r="M45" s="374">
        <v>114018</v>
      </c>
    </row>
    <row r="46" spans="2:13" ht="27.75" customHeight="1" x14ac:dyDescent="0.15">
      <c r="B46" s="1189"/>
      <c r="C46" s="1190"/>
      <c r="D46" s="68"/>
      <c r="E46" s="1197" t="s">
        <v>28</v>
      </c>
      <c r="F46" s="1197"/>
      <c r="G46" s="1197"/>
      <c r="H46" s="1198"/>
      <c r="I46" s="372">
        <v>2380</v>
      </c>
      <c r="J46" s="373">
        <v>1805</v>
      </c>
      <c r="K46" s="373">
        <v>1205</v>
      </c>
      <c r="L46" s="373">
        <v>768</v>
      </c>
      <c r="M46" s="374">
        <v>766</v>
      </c>
    </row>
    <row r="47" spans="2:13" ht="27.75" customHeight="1" x14ac:dyDescent="0.15">
      <c r="B47" s="1189"/>
      <c r="C47" s="1190"/>
      <c r="D47" s="69"/>
      <c r="E47" s="1199" t="s">
        <v>29</v>
      </c>
      <c r="F47" s="1200"/>
      <c r="G47" s="1200"/>
      <c r="H47" s="1201"/>
      <c r="I47" s="372" t="s">
        <v>480</v>
      </c>
      <c r="J47" s="373" t="s">
        <v>480</v>
      </c>
      <c r="K47" s="373" t="s">
        <v>480</v>
      </c>
      <c r="L47" s="373" t="s">
        <v>480</v>
      </c>
      <c r="M47" s="374" t="s">
        <v>480</v>
      </c>
    </row>
    <row r="48" spans="2:13" ht="27.75" customHeight="1" x14ac:dyDescent="0.15">
      <c r="B48" s="1189"/>
      <c r="C48" s="1190"/>
      <c r="D48" s="67"/>
      <c r="E48" s="1195" t="s">
        <v>30</v>
      </c>
      <c r="F48" s="1195"/>
      <c r="G48" s="1195"/>
      <c r="H48" s="1196"/>
      <c r="I48" s="372" t="s">
        <v>480</v>
      </c>
      <c r="J48" s="373" t="s">
        <v>480</v>
      </c>
      <c r="K48" s="373" t="s">
        <v>480</v>
      </c>
      <c r="L48" s="373" t="s">
        <v>480</v>
      </c>
      <c r="M48" s="374" t="s">
        <v>480</v>
      </c>
    </row>
    <row r="49" spans="2:13" ht="27.75" customHeight="1" x14ac:dyDescent="0.15">
      <c r="B49" s="1191"/>
      <c r="C49" s="1192"/>
      <c r="D49" s="67"/>
      <c r="E49" s="1195" t="s">
        <v>31</v>
      </c>
      <c r="F49" s="1195"/>
      <c r="G49" s="1195"/>
      <c r="H49" s="1196"/>
      <c r="I49" s="372">
        <v>62</v>
      </c>
      <c r="J49" s="373" t="s">
        <v>480</v>
      </c>
      <c r="K49" s="373" t="s">
        <v>480</v>
      </c>
      <c r="L49" s="373" t="s">
        <v>480</v>
      </c>
      <c r="M49" s="374" t="s">
        <v>480</v>
      </c>
    </row>
    <row r="50" spans="2:13" ht="27.75" customHeight="1" x14ac:dyDescent="0.15">
      <c r="B50" s="1202" t="s">
        <v>32</v>
      </c>
      <c r="C50" s="1203"/>
      <c r="D50" s="70"/>
      <c r="E50" s="1195" t="s">
        <v>33</v>
      </c>
      <c r="F50" s="1195"/>
      <c r="G50" s="1195"/>
      <c r="H50" s="1196"/>
      <c r="I50" s="372">
        <v>59430</v>
      </c>
      <c r="J50" s="373">
        <v>59041</v>
      </c>
      <c r="K50" s="373">
        <v>60804</v>
      </c>
      <c r="L50" s="373">
        <v>62932</v>
      </c>
      <c r="M50" s="374">
        <v>56911</v>
      </c>
    </row>
    <row r="51" spans="2:13" ht="27.75" customHeight="1" x14ac:dyDescent="0.15">
      <c r="B51" s="1189"/>
      <c r="C51" s="1190"/>
      <c r="D51" s="67"/>
      <c r="E51" s="1195" t="s">
        <v>34</v>
      </c>
      <c r="F51" s="1195"/>
      <c r="G51" s="1195"/>
      <c r="H51" s="1196"/>
      <c r="I51" s="372">
        <v>18348</v>
      </c>
      <c r="J51" s="373">
        <v>17075</v>
      </c>
      <c r="K51" s="373">
        <v>16108</v>
      </c>
      <c r="L51" s="373">
        <v>15258</v>
      </c>
      <c r="M51" s="374">
        <v>14769</v>
      </c>
    </row>
    <row r="52" spans="2:13" ht="27.75" customHeight="1" x14ac:dyDescent="0.15">
      <c r="B52" s="1191"/>
      <c r="C52" s="1192"/>
      <c r="D52" s="67"/>
      <c r="E52" s="1195" t="s">
        <v>35</v>
      </c>
      <c r="F52" s="1195"/>
      <c r="G52" s="1195"/>
      <c r="H52" s="1196"/>
      <c r="I52" s="372">
        <v>542872</v>
      </c>
      <c r="J52" s="373">
        <v>542179</v>
      </c>
      <c r="K52" s="373">
        <v>536033</v>
      </c>
      <c r="L52" s="373">
        <v>525119</v>
      </c>
      <c r="M52" s="374">
        <v>514771</v>
      </c>
    </row>
    <row r="53" spans="2:13" ht="27.75" customHeight="1" thickBot="1" x14ac:dyDescent="0.2">
      <c r="B53" s="1204" t="s">
        <v>20</v>
      </c>
      <c r="C53" s="1205"/>
      <c r="D53" s="71"/>
      <c r="E53" s="1206" t="s">
        <v>36</v>
      </c>
      <c r="F53" s="1206"/>
      <c r="G53" s="1206"/>
      <c r="H53" s="1207"/>
      <c r="I53" s="375">
        <v>242614</v>
      </c>
      <c r="J53" s="376">
        <v>231300</v>
      </c>
      <c r="K53" s="376">
        <v>231979</v>
      </c>
      <c r="L53" s="376">
        <v>229034</v>
      </c>
      <c r="M53" s="377">
        <v>237987</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LNEDNKiac7S3L/Y7oc0d7IDG/jQ8bejkqASS7IPHQhxOCI6tNvlrcv/SAJm78tfMBnPaDSGl8s8wJ/z71fhsw==" saltValue="EZuiAB91P8GA0XYODIeY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37</v>
      </c>
    </row>
    <row r="54" spans="2:8" ht="29.25" customHeight="1" thickBot="1" x14ac:dyDescent="0.25">
      <c r="B54" s="76" t="s">
        <v>1</v>
      </c>
      <c r="C54" s="77"/>
      <c r="D54" s="77"/>
      <c r="E54" s="78" t="s">
        <v>2</v>
      </c>
      <c r="F54" s="79" t="s">
        <v>524</v>
      </c>
      <c r="G54" s="79" t="s">
        <v>525</v>
      </c>
      <c r="H54" s="80" t="s">
        <v>526</v>
      </c>
    </row>
    <row r="55" spans="2:8" ht="52.5" customHeight="1" x14ac:dyDescent="0.15">
      <c r="B55" s="81"/>
      <c r="C55" s="1216" t="s">
        <v>38</v>
      </c>
      <c r="D55" s="1216"/>
      <c r="E55" s="1217"/>
      <c r="F55" s="82">
        <v>14679</v>
      </c>
      <c r="G55" s="82">
        <v>17458</v>
      </c>
      <c r="H55" s="83">
        <v>14858</v>
      </c>
    </row>
    <row r="56" spans="2:8" ht="52.5" customHeight="1" x14ac:dyDescent="0.15">
      <c r="B56" s="84"/>
      <c r="C56" s="1218" t="s">
        <v>39</v>
      </c>
      <c r="D56" s="1218"/>
      <c r="E56" s="1219"/>
      <c r="F56" s="85">
        <v>9525</v>
      </c>
      <c r="G56" s="85">
        <v>8330</v>
      </c>
      <c r="H56" s="86">
        <v>7507</v>
      </c>
    </row>
    <row r="57" spans="2:8" ht="53.25" customHeight="1" x14ac:dyDescent="0.15">
      <c r="B57" s="84"/>
      <c r="C57" s="1220" t="s">
        <v>40</v>
      </c>
      <c r="D57" s="1220"/>
      <c r="E57" s="1221"/>
      <c r="F57" s="87">
        <v>30859</v>
      </c>
      <c r="G57" s="87">
        <v>29928</v>
      </c>
      <c r="H57" s="88">
        <v>28385</v>
      </c>
    </row>
    <row r="58" spans="2:8" ht="45.75" customHeight="1" x14ac:dyDescent="0.15">
      <c r="B58" s="89"/>
      <c r="C58" s="1208" t="s">
        <v>579</v>
      </c>
      <c r="D58" s="1209"/>
      <c r="E58" s="1210"/>
      <c r="F58" s="90">
        <v>8875</v>
      </c>
      <c r="G58" s="90">
        <v>8886</v>
      </c>
      <c r="H58" s="91">
        <v>8896</v>
      </c>
    </row>
    <row r="59" spans="2:8" ht="45.75" customHeight="1" x14ac:dyDescent="0.15">
      <c r="B59" s="89"/>
      <c r="C59" s="1208" t="s">
        <v>580</v>
      </c>
      <c r="D59" s="1209"/>
      <c r="E59" s="1210"/>
      <c r="F59" s="90">
        <v>1879</v>
      </c>
      <c r="G59" s="90">
        <v>2077</v>
      </c>
      <c r="H59" s="91">
        <v>2530</v>
      </c>
    </row>
    <row r="60" spans="2:8" ht="45.75" customHeight="1" x14ac:dyDescent="0.15">
      <c r="B60" s="89"/>
      <c r="C60" s="1208" t="s">
        <v>581</v>
      </c>
      <c r="D60" s="1209"/>
      <c r="E60" s="1210"/>
      <c r="F60" s="90">
        <v>2834</v>
      </c>
      <c r="G60" s="90">
        <v>2861</v>
      </c>
      <c r="H60" s="91">
        <v>2031</v>
      </c>
    </row>
    <row r="61" spans="2:8" ht="45.75" customHeight="1" x14ac:dyDescent="0.15">
      <c r="B61" s="89"/>
      <c r="C61" s="1208" t="s">
        <v>582</v>
      </c>
      <c r="D61" s="1209"/>
      <c r="E61" s="1210"/>
      <c r="F61" s="90">
        <v>4019</v>
      </c>
      <c r="G61" s="90">
        <v>4024</v>
      </c>
      <c r="H61" s="91">
        <v>2028</v>
      </c>
    </row>
    <row r="62" spans="2:8" ht="45.75" customHeight="1" thickBot="1" x14ac:dyDescent="0.2">
      <c r="B62" s="92"/>
      <c r="C62" s="1211" t="s">
        <v>583</v>
      </c>
      <c r="D62" s="1212"/>
      <c r="E62" s="1213"/>
      <c r="F62" s="93">
        <v>0</v>
      </c>
      <c r="G62" s="93">
        <v>1000</v>
      </c>
      <c r="H62" s="94">
        <v>2000</v>
      </c>
    </row>
    <row r="63" spans="2:8" ht="52.5" customHeight="1" thickBot="1" x14ac:dyDescent="0.2">
      <c r="B63" s="95"/>
      <c r="C63" s="1214" t="s">
        <v>41</v>
      </c>
      <c r="D63" s="1214"/>
      <c r="E63" s="1215"/>
      <c r="F63" s="96">
        <v>55063</v>
      </c>
      <c r="G63" s="96">
        <v>55715</v>
      </c>
      <c r="H63" s="97">
        <v>50750</v>
      </c>
    </row>
    <row r="64" spans="2:8" ht="15" customHeight="1" x14ac:dyDescent="0.15"/>
    <row r="65" ht="0" hidden="1" customHeight="1" x14ac:dyDescent="0.15"/>
    <row r="66" ht="0" hidden="1" customHeight="1" x14ac:dyDescent="0.15"/>
  </sheetData>
  <sheetProtection algorithmName="SHA-512" hashValue="TPl+vdsoJmLa+zxFo6VX4s20gtydEx649sjqZUmuRA7ywQZuy6U6yFko4w97wAsT6isHIGBQ9f18EDqI1nal2A==" saltValue="/ikTxU88fWBP9JV/dR0B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34" zoomScale="70" zoomScaleNormal="70" zoomScaleSheetLayoutView="55" workbookViewId="0">
      <selection activeCell="AN65" sqref="AN65:DC69"/>
    </sheetView>
  </sheetViews>
  <sheetFormatPr defaultColWidth="0" defaultRowHeight="13.5" customHeight="1" zeroHeight="1" x14ac:dyDescent="0.15"/>
  <cols>
    <col min="1" max="1" width="6.375" style="380" customWidth="1"/>
    <col min="2" max="107" width="2.5" style="380" customWidth="1"/>
    <col min="108" max="108" width="6.125" style="388" customWidth="1"/>
    <col min="109" max="109" width="5.875" style="387" customWidth="1"/>
    <col min="110" max="110" width="19.125" style="380" hidden="1"/>
    <col min="111" max="115" width="12.625" style="380" hidden="1"/>
    <col min="116" max="349" width="8.625" style="380" hidden="1"/>
    <col min="350" max="355" width="14.875" style="380" hidden="1"/>
    <col min="356" max="357" width="15.875" style="380" hidden="1"/>
    <col min="358" max="363" width="16.125" style="380" hidden="1"/>
    <col min="364" max="364" width="6.125" style="380" hidden="1"/>
    <col min="365" max="365" width="3" style="380" hidden="1"/>
    <col min="366" max="605" width="8.625" style="380" hidden="1"/>
    <col min="606" max="611" width="14.875" style="380" hidden="1"/>
    <col min="612" max="613" width="15.875" style="380" hidden="1"/>
    <col min="614" max="619" width="16.125" style="380" hidden="1"/>
    <col min="620" max="620" width="6.125" style="380" hidden="1"/>
    <col min="621" max="621" width="3" style="380" hidden="1"/>
    <col min="622" max="861" width="8.625" style="380" hidden="1"/>
    <col min="862" max="867" width="14.875" style="380" hidden="1"/>
    <col min="868" max="869" width="15.875" style="380" hidden="1"/>
    <col min="870" max="875" width="16.125" style="380" hidden="1"/>
    <col min="876" max="876" width="6.125" style="380" hidden="1"/>
    <col min="877" max="877" width="3" style="380" hidden="1"/>
    <col min="878" max="1117" width="8.625" style="380" hidden="1"/>
    <col min="1118" max="1123" width="14.875" style="380" hidden="1"/>
    <col min="1124" max="1125" width="15.875" style="380" hidden="1"/>
    <col min="1126" max="1131" width="16.125" style="380" hidden="1"/>
    <col min="1132" max="1132" width="6.125" style="380" hidden="1"/>
    <col min="1133" max="1133" width="3" style="380" hidden="1"/>
    <col min="1134" max="1373" width="8.625" style="380" hidden="1"/>
    <col min="1374" max="1379" width="14.875" style="380" hidden="1"/>
    <col min="1380" max="1381" width="15.875" style="380" hidden="1"/>
    <col min="1382" max="1387" width="16.125" style="380" hidden="1"/>
    <col min="1388" max="1388" width="6.125" style="380" hidden="1"/>
    <col min="1389" max="1389" width="3" style="380" hidden="1"/>
    <col min="1390" max="1629" width="8.625" style="380" hidden="1"/>
    <col min="1630" max="1635" width="14.875" style="380" hidden="1"/>
    <col min="1636" max="1637" width="15.875" style="380" hidden="1"/>
    <col min="1638" max="1643" width="16.125" style="380" hidden="1"/>
    <col min="1644" max="1644" width="6.125" style="380" hidden="1"/>
    <col min="1645" max="1645" width="3" style="380" hidden="1"/>
    <col min="1646" max="1885" width="8.625" style="380" hidden="1"/>
    <col min="1886" max="1891" width="14.875" style="380" hidden="1"/>
    <col min="1892" max="1893" width="15.875" style="380" hidden="1"/>
    <col min="1894" max="1899" width="16.125" style="380" hidden="1"/>
    <col min="1900" max="1900" width="6.125" style="380" hidden="1"/>
    <col min="1901" max="1901" width="3" style="380" hidden="1"/>
    <col min="1902" max="2141" width="8.625" style="380" hidden="1"/>
    <col min="2142" max="2147" width="14.875" style="380" hidden="1"/>
    <col min="2148" max="2149" width="15.875" style="380" hidden="1"/>
    <col min="2150" max="2155" width="16.125" style="380" hidden="1"/>
    <col min="2156" max="2156" width="6.125" style="380" hidden="1"/>
    <col min="2157" max="2157" width="3" style="380" hidden="1"/>
    <col min="2158" max="2397" width="8.625" style="380" hidden="1"/>
    <col min="2398" max="2403" width="14.875" style="380" hidden="1"/>
    <col min="2404" max="2405" width="15.875" style="380" hidden="1"/>
    <col min="2406" max="2411" width="16.125" style="380" hidden="1"/>
    <col min="2412" max="2412" width="6.125" style="380" hidden="1"/>
    <col min="2413" max="2413" width="3" style="380" hidden="1"/>
    <col min="2414" max="2653" width="8.625" style="380" hidden="1"/>
    <col min="2654" max="2659" width="14.875" style="380" hidden="1"/>
    <col min="2660" max="2661" width="15.875" style="380" hidden="1"/>
    <col min="2662" max="2667" width="16.125" style="380" hidden="1"/>
    <col min="2668" max="2668" width="6.125" style="380" hidden="1"/>
    <col min="2669" max="2669" width="3" style="380" hidden="1"/>
    <col min="2670" max="2909" width="8.625" style="380" hidden="1"/>
    <col min="2910" max="2915" width="14.875" style="380" hidden="1"/>
    <col min="2916" max="2917" width="15.875" style="380" hidden="1"/>
    <col min="2918" max="2923" width="16.125" style="380" hidden="1"/>
    <col min="2924" max="2924" width="6.125" style="380" hidden="1"/>
    <col min="2925" max="2925" width="3" style="380" hidden="1"/>
    <col min="2926" max="3165" width="8.625" style="380" hidden="1"/>
    <col min="3166" max="3171" width="14.875" style="380" hidden="1"/>
    <col min="3172" max="3173" width="15.875" style="380" hidden="1"/>
    <col min="3174" max="3179" width="16.125" style="380" hidden="1"/>
    <col min="3180" max="3180" width="6.125" style="380" hidden="1"/>
    <col min="3181" max="3181" width="3" style="380" hidden="1"/>
    <col min="3182" max="3421" width="8.625" style="380" hidden="1"/>
    <col min="3422" max="3427" width="14.875" style="380" hidden="1"/>
    <col min="3428" max="3429" width="15.875" style="380" hidden="1"/>
    <col min="3430" max="3435" width="16.125" style="380" hidden="1"/>
    <col min="3436" max="3436" width="6.125" style="380" hidden="1"/>
    <col min="3437" max="3437" width="3" style="380" hidden="1"/>
    <col min="3438" max="3677" width="8.625" style="380" hidden="1"/>
    <col min="3678" max="3683" width="14.875" style="380" hidden="1"/>
    <col min="3684" max="3685" width="15.875" style="380" hidden="1"/>
    <col min="3686" max="3691" width="16.125" style="380" hidden="1"/>
    <col min="3692" max="3692" width="6.125" style="380" hidden="1"/>
    <col min="3693" max="3693" width="3" style="380" hidden="1"/>
    <col min="3694" max="3933" width="8.625" style="380" hidden="1"/>
    <col min="3934" max="3939" width="14.875" style="380" hidden="1"/>
    <col min="3940" max="3941" width="15.875" style="380" hidden="1"/>
    <col min="3942" max="3947" width="16.125" style="380" hidden="1"/>
    <col min="3948" max="3948" width="6.125" style="380" hidden="1"/>
    <col min="3949" max="3949" width="3" style="380" hidden="1"/>
    <col min="3950" max="4189" width="8.625" style="380" hidden="1"/>
    <col min="4190" max="4195" width="14.875" style="380" hidden="1"/>
    <col min="4196" max="4197" width="15.875" style="380" hidden="1"/>
    <col min="4198" max="4203" width="16.125" style="380" hidden="1"/>
    <col min="4204" max="4204" width="6.125" style="380" hidden="1"/>
    <col min="4205" max="4205" width="3" style="380" hidden="1"/>
    <col min="4206" max="4445" width="8.625" style="380" hidden="1"/>
    <col min="4446" max="4451" width="14.875" style="380" hidden="1"/>
    <col min="4452" max="4453" width="15.875" style="380" hidden="1"/>
    <col min="4454" max="4459" width="16.125" style="380" hidden="1"/>
    <col min="4460" max="4460" width="6.125" style="380" hidden="1"/>
    <col min="4461" max="4461" width="3" style="380" hidden="1"/>
    <col min="4462" max="4701" width="8.625" style="380" hidden="1"/>
    <col min="4702" max="4707" width="14.875" style="380" hidden="1"/>
    <col min="4708" max="4709" width="15.875" style="380" hidden="1"/>
    <col min="4710" max="4715" width="16.125" style="380" hidden="1"/>
    <col min="4716" max="4716" width="6.125" style="380" hidden="1"/>
    <col min="4717" max="4717" width="3" style="380" hidden="1"/>
    <col min="4718" max="4957" width="8.625" style="380" hidden="1"/>
    <col min="4958" max="4963" width="14.875" style="380" hidden="1"/>
    <col min="4964" max="4965" width="15.875" style="380" hidden="1"/>
    <col min="4966" max="4971" width="16.125" style="380" hidden="1"/>
    <col min="4972" max="4972" width="6.125" style="380" hidden="1"/>
    <col min="4973" max="4973" width="3" style="380" hidden="1"/>
    <col min="4974" max="5213" width="8.625" style="380" hidden="1"/>
    <col min="5214" max="5219" width="14.875" style="380" hidden="1"/>
    <col min="5220" max="5221" width="15.875" style="380" hidden="1"/>
    <col min="5222" max="5227" width="16.125" style="380" hidden="1"/>
    <col min="5228" max="5228" width="6.125" style="380" hidden="1"/>
    <col min="5229" max="5229" width="3" style="380" hidden="1"/>
    <col min="5230" max="5469" width="8.625" style="380" hidden="1"/>
    <col min="5470" max="5475" width="14.875" style="380" hidden="1"/>
    <col min="5476" max="5477" width="15.875" style="380" hidden="1"/>
    <col min="5478" max="5483" width="16.125" style="380" hidden="1"/>
    <col min="5484" max="5484" width="6.125" style="380" hidden="1"/>
    <col min="5485" max="5485" width="3" style="380" hidden="1"/>
    <col min="5486" max="5725" width="8.625" style="380" hidden="1"/>
    <col min="5726" max="5731" width="14.875" style="380" hidden="1"/>
    <col min="5732" max="5733" width="15.875" style="380" hidden="1"/>
    <col min="5734" max="5739" width="16.125" style="380" hidden="1"/>
    <col min="5740" max="5740" width="6.125" style="380" hidden="1"/>
    <col min="5741" max="5741" width="3" style="380" hidden="1"/>
    <col min="5742" max="5981" width="8.625" style="380" hidden="1"/>
    <col min="5982" max="5987" width="14.875" style="380" hidden="1"/>
    <col min="5988" max="5989" width="15.875" style="380" hidden="1"/>
    <col min="5990" max="5995" width="16.125" style="380" hidden="1"/>
    <col min="5996" max="5996" width="6.125" style="380" hidden="1"/>
    <col min="5997" max="5997" width="3" style="380" hidden="1"/>
    <col min="5998" max="6237" width="8.625" style="380" hidden="1"/>
    <col min="6238" max="6243" width="14.875" style="380" hidden="1"/>
    <col min="6244" max="6245" width="15.875" style="380" hidden="1"/>
    <col min="6246" max="6251" width="16.125" style="380" hidden="1"/>
    <col min="6252" max="6252" width="6.125" style="380" hidden="1"/>
    <col min="6253" max="6253" width="3" style="380" hidden="1"/>
    <col min="6254" max="6493" width="8.625" style="380" hidden="1"/>
    <col min="6494" max="6499" width="14.875" style="380" hidden="1"/>
    <col min="6500" max="6501" width="15.875" style="380" hidden="1"/>
    <col min="6502" max="6507" width="16.125" style="380" hidden="1"/>
    <col min="6508" max="6508" width="6.125" style="380" hidden="1"/>
    <col min="6509" max="6509" width="3" style="380" hidden="1"/>
    <col min="6510" max="6749" width="8.625" style="380" hidden="1"/>
    <col min="6750" max="6755" width="14.875" style="380" hidden="1"/>
    <col min="6756" max="6757" width="15.875" style="380" hidden="1"/>
    <col min="6758" max="6763" width="16.125" style="380" hidden="1"/>
    <col min="6764" max="6764" width="6.125" style="380" hidden="1"/>
    <col min="6765" max="6765" width="3" style="380" hidden="1"/>
    <col min="6766" max="7005" width="8.625" style="380" hidden="1"/>
    <col min="7006" max="7011" width="14.875" style="380" hidden="1"/>
    <col min="7012" max="7013" width="15.875" style="380" hidden="1"/>
    <col min="7014" max="7019" width="16.125" style="380" hidden="1"/>
    <col min="7020" max="7020" width="6.125" style="380" hidden="1"/>
    <col min="7021" max="7021" width="3" style="380" hidden="1"/>
    <col min="7022" max="7261" width="8.625" style="380" hidden="1"/>
    <col min="7262" max="7267" width="14.875" style="380" hidden="1"/>
    <col min="7268" max="7269" width="15.875" style="380" hidden="1"/>
    <col min="7270" max="7275" width="16.125" style="380" hidden="1"/>
    <col min="7276" max="7276" width="6.125" style="380" hidden="1"/>
    <col min="7277" max="7277" width="3" style="380" hidden="1"/>
    <col min="7278" max="7517" width="8.625" style="380" hidden="1"/>
    <col min="7518" max="7523" width="14.875" style="380" hidden="1"/>
    <col min="7524" max="7525" width="15.875" style="380" hidden="1"/>
    <col min="7526" max="7531" width="16.125" style="380" hidden="1"/>
    <col min="7532" max="7532" width="6.125" style="380" hidden="1"/>
    <col min="7533" max="7533" width="3" style="380" hidden="1"/>
    <col min="7534" max="7773" width="8.625" style="380" hidden="1"/>
    <col min="7774" max="7779" width="14.875" style="380" hidden="1"/>
    <col min="7780" max="7781" width="15.875" style="380" hidden="1"/>
    <col min="7782" max="7787" width="16.125" style="380" hidden="1"/>
    <col min="7788" max="7788" width="6.125" style="380" hidden="1"/>
    <col min="7789" max="7789" width="3" style="380" hidden="1"/>
    <col min="7790" max="8029" width="8.625" style="380" hidden="1"/>
    <col min="8030" max="8035" width="14.875" style="380" hidden="1"/>
    <col min="8036" max="8037" width="15.875" style="380" hidden="1"/>
    <col min="8038" max="8043" width="16.125" style="380" hidden="1"/>
    <col min="8044" max="8044" width="6.125" style="380" hidden="1"/>
    <col min="8045" max="8045" width="3" style="380" hidden="1"/>
    <col min="8046" max="8285" width="8.625" style="380" hidden="1"/>
    <col min="8286" max="8291" width="14.875" style="380" hidden="1"/>
    <col min="8292" max="8293" width="15.875" style="380" hidden="1"/>
    <col min="8294" max="8299" width="16.125" style="380" hidden="1"/>
    <col min="8300" max="8300" width="6.125" style="380" hidden="1"/>
    <col min="8301" max="8301" width="3" style="380" hidden="1"/>
    <col min="8302" max="8541" width="8.625" style="380" hidden="1"/>
    <col min="8542" max="8547" width="14.875" style="380" hidden="1"/>
    <col min="8548" max="8549" width="15.875" style="380" hidden="1"/>
    <col min="8550" max="8555" width="16.125" style="380" hidden="1"/>
    <col min="8556" max="8556" width="6.125" style="380" hidden="1"/>
    <col min="8557" max="8557" width="3" style="380" hidden="1"/>
    <col min="8558" max="8797" width="8.625" style="380" hidden="1"/>
    <col min="8798" max="8803" width="14.875" style="380" hidden="1"/>
    <col min="8804" max="8805" width="15.875" style="380" hidden="1"/>
    <col min="8806" max="8811" width="16.125" style="380" hidden="1"/>
    <col min="8812" max="8812" width="6.125" style="380" hidden="1"/>
    <col min="8813" max="8813" width="3" style="380" hidden="1"/>
    <col min="8814" max="9053" width="8.625" style="380" hidden="1"/>
    <col min="9054" max="9059" width="14.875" style="380" hidden="1"/>
    <col min="9060" max="9061" width="15.875" style="380" hidden="1"/>
    <col min="9062" max="9067" width="16.125" style="380" hidden="1"/>
    <col min="9068" max="9068" width="6.125" style="380" hidden="1"/>
    <col min="9069" max="9069" width="3" style="380" hidden="1"/>
    <col min="9070" max="9309" width="8.625" style="380" hidden="1"/>
    <col min="9310" max="9315" width="14.875" style="380" hidden="1"/>
    <col min="9316" max="9317" width="15.875" style="380" hidden="1"/>
    <col min="9318" max="9323" width="16.125" style="380" hidden="1"/>
    <col min="9324" max="9324" width="6.125" style="380" hidden="1"/>
    <col min="9325" max="9325" width="3" style="380" hidden="1"/>
    <col min="9326" max="9565" width="8.625" style="380" hidden="1"/>
    <col min="9566" max="9571" width="14.875" style="380" hidden="1"/>
    <col min="9572" max="9573" width="15.875" style="380" hidden="1"/>
    <col min="9574" max="9579" width="16.125" style="380" hidden="1"/>
    <col min="9580" max="9580" width="6.125" style="380" hidden="1"/>
    <col min="9581" max="9581" width="3" style="380" hidden="1"/>
    <col min="9582" max="9821" width="8.625" style="380" hidden="1"/>
    <col min="9822" max="9827" width="14.875" style="380" hidden="1"/>
    <col min="9828" max="9829" width="15.875" style="380" hidden="1"/>
    <col min="9830" max="9835" width="16.125" style="380" hidden="1"/>
    <col min="9836" max="9836" width="6.125" style="380" hidden="1"/>
    <col min="9837" max="9837" width="3" style="380" hidden="1"/>
    <col min="9838" max="10077" width="8.625" style="380" hidden="1"/>
    <col min="10078" max="10083" width="14.875" style="380" hidden="1"/>
    <col min="10084" max="10085" width="15.875" style="380" hidden="1"/>
    <col min="10086" max="10091" width="16.125" style="380" hidden="1"/>
    <col min="10092" max="10092" width="6.125" style="380" hidden="1"/>
    <col min="10093" max="10093" width="3" style="380" hidden="1"/>
    <col min="10094" max="10333" width="8.625" style="380" hidden="1"/>
    <col min="10334" max="10339" width="14.875" style="380" hidden="1"/>
    <col min="10340" max="10341" width="15.875" style="380" hidden="1"/>
    <col min="10342" max="10347" width="16.125" style="380" hidden="1"/>
    <col min="10348" max="10348" width="6.125" style="380" hidden="1"/>
    <col min="10349" max="10349" width="3" style="380" hidden="1"/>
    <col min="10350" max="10589" width="8.625" style="380" hidden="1"/>
    <col min="10590" max="10595" width="14.875" style="380" hidden="1"/>
    <col min="10596" max="10597" width="15.875" style="380" hidden="1"/>
    <col min="10598" max="10603" width="16.125" style="380" hidden="1"/>
    <col min="10604" max="10604" width="6.125" style="380" hidden="1"/>
    <col min="10605" max="10605" width="3" style="380" hidden="1"/>
    <col min="10606" max="10845" width="8.625" style="380" hidden="1"/>
    <col min="10846" max="10851" width="14.875" style="380" hidden="1"/>
    <col min="10852" max="10853" width="15.875" style="380" hidden="1"/>
    <col min="10854" max="10859" width="16.125" style="380" hidden="1"/>
    <col min="10860" max="10860" width="6.125" style="380" hidden="1"/>
    <col min="10861" max="10861" width="3" style="380" hidden="1"/>
    <col min="10862" max="11101" width="8.625" style="380" hidden="1"/>
    <col min="11102" max="11107" width="14.875" style="380" hidden="1"/>
    <col min="11108" max="11109" width="15.875" style="380" hidden="1"/>
    <col min="11110" max="11115" width="16.125" style="380" hidden="1"/>
    <col min="11116" max="11116" width="6.125" style="380" hidden="1"/>
    <col min="11117" max="11117" width="3" style="380" hidden="1"/>
    <col min="11118" max="11357" width="8.625" style="380" hidden="1"/>
    <col min="11358" max="11363" width="14.875" style="380" hidden="1"/>
    <col min="11364" max="11365" width="15.875" style="380" hidden="1"/>
    <col min="11366" max="11371" width="16.125" style="380" hidden="1"/>
    <col min="11372" max="11372" width="6.125" style="380" hidden="1"/>
    <col min="11373" max="11373" width="3" style="380" hidden="1"/>
    <col min="11374" max="11613" width="8.625" style="380" hidden="1"/>
    <col min="11614" max="11619" width="14.875" style="380" hidden="1"/>
    <col min="11620" max="11621" width="15.875" style="380" hidden="1"/>
    <col min="11622" max="11627" width="16.125" style="380" hidden="1"/>
    <col min="11628" max="11628" width="6.125" style="380" hidden="1"/>
    <col min="11629" max="11629" width="3" style="380" hidden="1"/>
    <col min="11630" max="11869" width="8.625" style="380" hidden="1"/>
    <col min="11870" max="11875" width="14.875" style="380" hidden="1"/>
    <col min="11876" max="11877" width="15.875" style="380" hidden="1"/>
    <col min="11878" max="11883" width="16.125" style="380" hidden="1"/>
    <col min="11884" max="11884" width="6.125" style="380" hidden="1"/>
    <col min="11885" max="11885" width="3" style="380" hidden="1"/>
    <col min="11886" max="12125" width="8.625" style="380" hidden="1"/>
    <col min="12126" max="12131" width="14.875" style="380" hidden="1"/>
    <col min="12132" max="12133" width="15.875" style="380" hidden="1"/>
    <col min="12134" max="12139" width="16.125" style="380" hidden="1"/>
    <col min="12140" max="12140" width="6.125" style="380" hidden="1"/>
    <col min="12141" max="12141" width="3" style="380" hidden="1"/>
    <col min="12142" max="12381" width="8.625" style="380" hidden="1"/>
    <col min="12382" max="12387" width="14.875" style="380" hidden="1"/>
    <col min="12388" max="12389" width="15.875" style="380" hidden="1"/>
    <col min="12390" max="12395" width="16.125" style="380" hidden="1"/>
    <col min="12396" max="12396" width="6.125" style="380" hidden="1"/>
    <col min="12397" max="12397" width="3" style="380" hidden="1"/>
    <col min="12398" max="12637" width="8.625" style="380" hidden="1"/>
    <col min="12638" max="12643" width="14.875" style="380" hidden="1"/>
    <col min="12644" max="12645" width="15.875" style="380" hidden="1"/>
    <col min="12646" max="12651" width="16.125" style="380" hidden="1"/>
    <col min="12652" max="12652" width="6.125" style="380" hidden="1"/>
    <col min="12653" max="12653" width="3" style="380" hidden="1"/>
    <col min="12654" max="12893" width="8.625" style="380" hidden="1"/>
    <col min="12894" max="12899" width="14.875" style="380" hidden="1"/>
    <col min="12900" max="12901" width="15.875" style="380" hidden="1"/>
    <col min="12902" max="12907" width="16.125" style="380" hidden="1"/>
    <col min="12908" max="12908" width="6.125" style="380" hidden="1"/>
    <col min="12909" max="12909" width="3" style="380" hidden="1"/>
    <col min="12910" max="13149" width="8.625" style="380" hidden="1"/>
    <col min="13150" max="13155" width="14.875" style="380" hidden="1"/>
    <col min="13156" max="13157" width="15.875" style="380" hidden="1"/>
    <col min="13158" max="13163" width="16.125" style="380" hidden="1"/>
    <col min="13164" max="13164" width="6.125" style="380" hidden="1"/>
    <col min="13165" max="13165" width="3" style="380" hidden="1"/>
    <col min="13166" max="13405" width="8.625" style="380" hidden="1"/>
    <col min="13406" max="13411" width="14.875" style="380" hidden="1"/>
    <col min="13412" max="13413" width="15.875" style="380" hidden="1"/>
    <col min="13414" max="13419" width="16.125" style="380" hidden="1"/>
    <col min="13420" max="13420" width="6.125" style="380" hidden="1"/>
    <col min="13421" max="13421" width="3" style="380" hidden="1"/>
    <col min="13422" max="13661" width="8.625" style="380" hidden="1"/>
    <col min="13662" max="13667" width="14.875" style="380" hidden="1"/>
    <col min="13668" max="13669" width="15.875" style="380" hidden="1"/>
    <col min="13670" max="13675" width="16.125" style="380" hidden="1"/>
    <col min="13676" max="13676" width="6.125" style="380" hidden="1"/>
    <col min="13677" max="13677" width="3" style="380" hidden="1"/>
    <col min="13678" max="13917" width="8.625" style="380" hidden="1"/>
    <col min="13918" max="13923" width="14.875" style="380" hidden="1"/>
    <col min="13924" max="13925" width="15.875" style="380" hidden="1"/>
    <col min="13926" max="13931" width="16.125" style="380" hidden="1"/>
    <col min="13932" max="13932" width="6.125" style="380" hidden="1"/>
    <col min="13933" max="13933" width="3" style="380" hidden="1"/>
    <col min="13934" max="14173" width="8.625" style="380" hidden="1"/>
    <col min="14174" max="14179" width="14.875" style="380" hidden="1"/>
    <col min="14180" max="14181" width="15.875" style="380" hidden="1"/>
    <col min="14182" max="14187" width="16.125" style="380" hidden="1"/>
    <col min="14188" max="14188" width="6.125" style="380" hidden="1"/>
    <col min="14189" max="14189" width="3" style="380" hidden="1"/>
    <col min="14190" max="14429" width="8.625" style="380" hidden="1"/>
    <col min="14430" max="14435" width="14.875" style="380" hidden="1"/>
    <col min="14436" max="14437" width="15.875" style="380" hidden="1"/>
    <col min="14438" max="14443" width="16.125" style="380" hidden="1"/>
    <col min="14444" max="14444" width="6.125" style="380" hidden="1"/>
    <col min="14445" max="14445" width="3" style="380" hidden="1"/>
    <col min="14446" max="14685" width="8.625" style="380" hidden="1"/>
    <col min="14686" max="14691" width="14.875" style="380" hidden="1"/>
    <col min="14692" max="14693" width="15.875" style="380" hidden="1"/>
    <col min="14694" max="14699" width="16.125" style="380" hidden="1"/>
    <col min="14700" max="14700" width="6.125" style="380" hidden="1"/>
    <col min="14701" max="14701" width="3" style="380" hidden="1"/>
    <col min="14702" max="14941" width="8.625" style="380" hidden="1"/>
    <col min="14942" max="14947" width="14.875" style="380" hidden="1"/>
    <col min="14948" max="14949" width="15.875" style="380" hidden="1"/>
    <col min="14950" max="14955" width="16.125" style="380" hidden="1"/>
    <col min="14956" max="14956" width="6.125" style="380" hidden="1"/>
    <col min="14957" max="14957" width="3" style="380" hidden="1"/>
    <col min="14958" max="15197" width="8.625" style="380" hidden="1"/>
    <col min="15198" max="15203" width="14.875" style="380" hidden="1"/>
    <col min="15204" max="15205" width="15.875" style="380" hidden="1"/>
    <col min="15206" max="15211" width="16.125" style="380" hidden="1"/>
    <col min="15212" max="15212" width="6.125" style="380" hidden="1"/>
    <col min="15213" max="15213" width="3" style="380" hidden="1"/>
    <col min="15214" max="15453" width="8.625" style="380" hidden="1"/>
    <col min="15454" max="15459" width="14.875" style="380" hidden="1"/>
    <col min="15460" max="15461" width="15.875" style="380" hidden="1"/>
    <col min="15462" max="15467" width="16.125" style="380" hidden="1"/>
    <col min="15468" max="15468" width="6.125" style="380" hidden="1"/>
    <col min="15469" max="15469" width="3" style="380" hidden="1"/>
    <col min="15470" max="15709" width="8.625" style="380" hidden="1"/>
    <col min="15710" max="15715" width="14.875" style="380" hidden="1"/>
    <col min="15716" max="15717" width="15.875" style="380" hidden="1"/>
    <col min="15718" max="15723" width="16.125" style="380" hidden="1"/>
    <col min="15724" max="15724" width="6.125" style="380" hidden="1"/>
    <col min="15725" max="15725" width="3" style="380" hidden="1"/>
    <col min="15726" max="15965" width="8.625" style="380" hidden="1"/>
    <col min="15966" max="15971" width="14.875" style="380" hidden="1"/>
    <col min="15972" max="15973" width="15.875" style="380" hidden="1"/>
    <col min="15974" max="15979" width="16.125" style="380" hidden="1"/>
    <col min="15980" max="15980" width="6.125" style="380" hidden="1"/>
    <col min="15981" max="15981" width="3" style="380" hidden="1"/>
    <col min="15982" max="16221" width="8.625" style="380" hidden="1"/>
    <col min="16222" max="16227" width="14.875" style="380" hidden="1"/>
    <col min="16228" max="16229" width="15.875" style="380" hidden="1"/>
    <col min="16230" max="16235" width="16.125" style="380" hidden="1"/>
    <col min="16236" max="16236" width="6.125" style="380" hidden="1"/>
    <col min="16237" max="16237" width="3" style="380" hidden="1"/>
    <col min="16238" max="16384" width="8.625" style="380" hidden="1"/>
  </cols>
  <sheetData>
    <row r="1" spans="1:143" ht="42.75" customHeight="1" x14ac:dyDescent="0.15">
      <c r="A1" s="378"/>
      <c r="B1" s="379"/>
      <c r="DD1" s="380"/>
      <c r="DE1" s="380"/>
    </row>
    <row r="2" spans="1:143" ht="25.5" customHeight="1" x14ac:dyDescent="0.15">
      <c r="A2" s="381"/>
      <c r="C2" s="381"/>
      <c r="O2" s="381"/>
      <c r="P2" s="381"/>
      <c r="Q2" s="381"/>
      <c r="R2" s="381"/>
      <c r="S2" s="381"/>
      <c r="T2" s="381"/>
      <c r="U2" s="381"/>
      <c r="V2" s="381"/>
      <c r="W2" s="381"/>
      <c r="X2" s="381"/>
      <c r="Y2" s="381"/>
      <c r="Z2" s="381"/>
      <c r="AA2" s="381"/>
      <c r="AB2" s="381"/>
      <c r="AC2" s="381"/>
      <c r="AD2" s="381"/>
      <c r="AE2" s="381"/>
      <c r="AF2" s="381"/>
      <c r="AG2" s="381"/>
      <c r="AH2" s="381"/>
      <c r="AI2" s="381"/>
      <c r="AU2" s="381"/>
      <c r="BG2" s="381"/>
      <c r="BS2" s="381"/>
      <c r="CE2" s="381"/>
      <c r="CQ2" s="381"/>
      <c r="DD2" s="380"/>
      <c r="DE2" s="380"/>
    </row>
    <row r="3" spans="1:143" ht="25.5" customHeight="1" x14ac:dyDescent="0.15">
      <c r="A3" s="381"/>
      <c r="C3" s="381"/>
      <c r="O3" s="381"/>
      <c r="P3" s="381"/>
      <c r="Q3" s="381"/>
      <c r="R3" s="381"/>
      <c r="S3" s="381"/>
      <c r="T3" s="381"/>
      <c r="U3" s="381"/>
      <c r="V3" s="381"/>
      <c r="W3" s="381"/>
      <c r="X3" s="381"/>
      <c r="Y3" s="381"/>
      <c r="Z3" s="381"/>
      <c r="AA3" s="381"/>
      <c r="AB3" s="381"/>
      <c r="AC3" s="381"/>
      <c r="AD3" s="381"/>
      <c r="AE3" s="381"/>
      <c r="AF3" s="381"/>
      <c r="AG3" s="381"/>
      <c r="AH3" s="381"/>
      <c r="AI3" s="381"/>
      <c r="AU3" s="381"/>
      <c r="BG3" s="381"/>
      <c r="BS3" s="381"/>
      <c r="CE3" s="381"/>
      <c r="CQ3" s="381"/>
      <c r="DD3" s="380"/>
      <c r="DE3" s="380"/>
    </row>
    <row r="4" spans="1:143" s="261" customForma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262"/>
      <c r="DG10" s="262"/>
      <c r="DH10" s="262"/>
      <c r="DI10" s="262"/>
      <c r="DJ10" s="262"/>
      <c r="DK10" s="262"/>
      <c r="DL10" s="262"/>
      <c r="DM10" s="262"/>
      <c r="DN10" s="262"/>
      <c r="DO10" s="262"/>
      <c r="DP10" s="262"/>
      <c r="DQ10" s="262"/>
      <c r="DR10" s="262"/>
      <c r="DS10" s="262"/>
      <c r="DT10" s="262"/>
      <c r="DU10" s="262"/>
      <c r="DV10" s="262"/>
      <c r="DW10" s="262"/>
      <c r="EM10" s="261" t="s">
        <v>584</v>
      </c>
    </row>
    <row r="11" spans="1:143" s="261" customFormat="1" x14ac:dyDescent="0.15">
      <c r="A11" s="38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262"/>
      <c r="DG12" s="262"/>
      <c r="DH12" s="262"/>
      <c r="DI12" s="262"/>
      <c r="DJ12" s="262"/>
      <c r="DK12" s="262"/>
      <c r="DL12" s="262"/>
      <c r="DM12" s="262"/>
      <c r="DN12" s="262"/>
      <c r="DO12" s="262"/>
      <c r="DP12" s="262"/>
      <c r="DQ12" s="262"/>
      <c r="DR12" s="262"/>
      <c r="DS12" s="262"/>
      <c r="DT12" s="262"/>
      <c r="DU12" s="262"/>
      <c r="DV12" s="262"/>
      <c r="DW12" s="262"/>
      <c r="EM12" s="261" t="s">
        <v>584</v>
      </c>
    </row>
    <row r="13" spans="1:143" s="261" customFormat="1" x14ac:dyDescent="0.15">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380"/>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380"/>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380"/>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380"/>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380"/>
      <c r="DE19" s="380"/>
    </row>
    <row r="20" spans="1:351" x14ac:dyDescent="0.15">
      <c r="DD20" s="380"/>
      <c r="DE20" s="380"/>
    </row>
    <row r="21" spans="1:351" ht="17.25" x14ac:dyDescent="0.15">
      <c r="B21" s="382"/>
      <c r="C21" s="383"/>
      <c r="D21" s="383"/>
      <c r="E21" s="383"/>
      <c r="F21" s="383"/>
      <c r="G21" s="383"/>
      <c r="H21" s="383"/>
      <c r="I21" s="383"/>
      <c r="J21" s="383"/>
      <c r="K21" s="383"/>
      <c r="L21" s="383"/>
      <c r="M21" s="383"/>
      <c r="N21" s="384"/>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4"/>
      <c r="AU21" s="383"/>
      <c r="AV21" s="383"/>
      <c r="AW21" s="383"/>
      <c r="AX21" s="383"/>
      <c r="AY21" s="383"/>
      <c r="AZ21" s="383"/>
      <c r="BA21" s="383"/>
      <c r="BB21" s="383"/>
      <c r="BC21" s="383"/>
      <c r="BD21" s="383"/>
      <c r="BE21" s="383"/>
      <c r="BF21" s="384"/>
      <c r="BG21" s="383"/>
      <c r="BH21" s="383"/>
      <c r="BI21" s="383"/>
      <c r="BJ21" s="383"/>
      <c r="BK21" s="383"/>
      <c r="BL21" s="383"/>
      <c r="BM21" s="383"/>
      <c r="BN21" s="383"/>
      <c r="BO21" s="383"/>
      <c r="BP21" s="383"/>
      <c r="BQ21" s="383"/>
      <c r="BR21" s="384"/>
      <c r="BS21" s="383"/>
      <c r="BT21" s="383"/>
      <c r="BU21" s="383"/>
      <c r="BV21" s="383"/>
      <c r="BW21" s="383"/>
      <c r="BX21" s="383"/>
      <c r="BY21" s="383"/>
      <c r="BZ21" s="383"/>
      <c r="CA21" s="383"/>
      <c r="CB21" s="383"/>
      <c r="CC21" s="383"/>
      <c r="CD21" s="384"/>
      <c r="CE21" s="383"/>
      <c r="CF21" s="383"/>
      <c r="CG21" s="383"/>
      <c r="CH21" s="383"/>
      <c r="CI21" s="383"/>
      <c r="CJ21" s="383"/>
      <c r="CK21" s="383"/>
      <c r="CL21" s="383"/>
      <c r="CM21" s="383"/>
      <c r="CN21" s="383"/>
      <c r="CO21" s="383"/>
      <c r="CP21" s="384"/>
      <c r="CQ21" s="383"/>
      <c r="CR21" s="383"/>
      <c r="CS21" s="383"/>
      <c r="CT21" s="383"/>
      <c r="CU21" s="383"/>
      <c r="CV21" s="383"/>
      <c r="CW21" s="383"/>
      <c r="CX21" s="383"/>
      <c r="CY21" s="383"/>
      <c r="CZ21" s="383"/>
      <c r="DA21" s="383"/>
      <c r="DB21" s="384"/>
      <c r="DC21" s="383"/>
      <c r="DD21" s="385"/>
      <c r="DE21" s="380"/>
      <c r="MM21" s="386"/>
    </row>
    <row r="22" spans="1:351" ht="17.25" x14ac:dyDescent="0.15">
      <c r="B22" s="387"/>
      <c r="MM22" s="386"/>
    </row>
    <row r="23" spans="1:351" x14ac:dyDescent="0.15">
      <c r="B23" s="387"/>
    </row>
    <row r="24" spans="1:351" x14ac:dyDescent="0.15">
      <c r="B24" s="387"/>
    </row>
    <row r="25" spans="1:351" x14ac:dyDescent="0.15">
      <c r="B25" s="387"/>
    </row>
    <row r="26" spans="1:351" x14ac:dyDescent="0.15">
      <c r="B26" s="387"/>
    </row>
    <row r="27" spans="1:351" x14ac:dyDescent="0.15">
      <c r="B27" s="387"/>
    </row>
    <row r="28" spans="1:351" x14ac:dyDescent="0.15">
      <c r="B28" s="387"/>
    </row>
    <row r="29" spans="1:351" x14ac:dyDescent="0.15">
      <c r="B29" s="387"/>
    </row>
    <row r="30" spans="1:351" x14ac:dyDescent="0.15">
      <c r="B30" s="387"/>
    </row>
    <row r="31" spans="1:351" x14ac:dyDescent="0.15">
      <c r="B31" s="387"/>
    </row>
    <row r="32" spans="1:351" x14ac:dyDescent="0.15">
      <c r="B32" s="387"/>
    </row>
    <row r="33" spans="2:109" x14ac:dyDescent="0.15">
      <c r="B33" s="387"/>
    </row>
    <row r="34" spans="2:109" x14ac:dyDescent="0.15">
      <c r="B34" s="387"/>
    </row>
    <row r="35" spans="2:109" x14ac:dyDescent="0.15">
      <c r="B35" s="387"/>
    </row>
    <row r="36" spans="2:109" x14ac:dyDescent="0.15">
      <c r="B36" s="387"/>
    </row>
    <row r="37" spans="2:109" x14ac:dyDescent="0.15">
      <c r="B37" s="387"/>
    </row>
    <row r="38" spans="2:109" x14ac:dyDescent="0.15">
      <c r="B38" s="387"/>
    </row>
    <row r="39" spans="2:109" x14ac:dyDescent="0.15">
      <c r="B39" s="389"/>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91"/>
    </row>
    <row r="40" spans="2:109" x14ac:dyDescent="0.15">
      <c r="B40" s="392"/>
      <c r="DD40" s="392"/>
      <c r="DE40" s="380"/>
    </row>
    <row r="41" spans="2:109" ht="17.25" x14ac:dyDescent="0.15">
      <c r="B41" s="393" t="s">
        <v>585</v>
      </c>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383"/>
      <c r="BR41" s="383"/>
      <c r="BS41" s="383"/>
      <c r="BT41" s="383"/>
      <c r="BU41" s="383"/>
      <c r="BV41" s="383"/>
      <c r="BW41" s="383"/>
      <c r="BX41" s="383"/>
      <c r="BY41" s="383"/>
      <c r="BZ41" s="383"/>
      <c r="CA41" s="383"/>
      <c r="CB41" s="383"/>
      <c r="CC41" s="383"/>
      <c r="CD41" s="383"/>
      <c r="CE41" s="383"/>
      <c r="CF41" s="383"/>
      <c r="CG41" s="383"/>
      <c r="CH41" s="383"/>
      <c r="CI41" s="383"/>
      <c r="CJ41" s="383"/>
      <c r="CK41" s="383"/>
      <c r="CL41" s="383"/>
      <c r="CM41" s="383"/>
      <c r="CN41" s="383"/>
      <c r="CO41" s="383"/>
      <c r="CP41" s="383"/>
      <c r="CQ41" s="383"/>
      <c r="CR41" s="383"/>
      <c r="CS41" s="383"/>
      <c r="CT41" s="383"/>
      <c r="CU41" s="383"/>
      <c r="CV41" s="383"/>
      <c r="CW41" s="383"/>
      <c r="CX41" s="383"/>
      <c r="CY41" s="383"/>
      <c r="CZ41" s="383"/>
      <c r="DA41" s="383"/>
      <c r="DB41" s="383"/>
      <c r="DC41" s="383"/>
      <c r="DD41" s="385"/>
    </row>
    <row r="42" spans="2:109" x14ac:dyDescent="0.15">
      <c r="B42" s="387"/>
      <c r="G42" s="394"/>
      <c r="I42" s="395"/>
      <c r="J42" s="395"/>
      <c r="K42" s="395"/>
      <c r="AM42" s="394"/>
      <c r="AN42" s="394" t="s">
        <v>586</v>
      </c>
      <c r="AP42" s="395"/>
      <c r="AQ42" s="395"/>
      <c r="AR42" s="395"/>
      <c r="AY42" s="394"/>
      <c r="BA42" s="395"/>
      <c r="BB42" s="395"/>
      <c r="BC42" s="395"/>
      <c r="BK42" s="394"/>
      <c r="BM42" s="395"/>
      <c r="BN42" s="395"/>
      <c r="BO42" s="395"/>
      <c r="BW42" s="394"/>
      <c r="BY42" s="395"/>
      <c r="BZ42" s="395"/>
      <c r="CA42" s="395"/>
      <c r="CI42" s="394"/>
      <c r="CK42" s="395"/>
      <c r="CL42" s="395"/>
      <c r="CM42" s="395"/>
      <c r="CU42" s="394"/>
      <c r="CW42" s="395"/>
      <c r="CX42" s="395"/>
      <c r="CY42" s="395"/>
    </row>
    <row r="43" spans="2:109" ht="13.5" customHeight="1" x14ac:dyDescent="0.15">
      <c r="B43" s="387"/>
      <c r="AN43" s="1235" t="s">
        <v>587</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387"/>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387"/>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387"/>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387"/>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387"/>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x14ac:dyDescent="0.15">
      <c r="B49" s="387"/>
      <c r="AN49" s="380" t="s">
        <v>588</v>
      </c>
    </row>
    <row r="50" spans="1:109" x14ac:dyDescent="0.15">
      <c r="B50" s="387"/>
      <c r="G50" s="1228"/>
      <c r="H50" s="1228"/>
      <c r="I50" s="1228"/>
      <c r="J50" s="1228"/>
      <c r="K50" s="397"/>
      <c r="L50" s="397"/>
      <c r="M50" s="398"/>
      <c r="N50" s="398"/>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27" t="s">
        <v>522</v>
      </c>
      <c r="BQ50" s="1227"/>
      <c r="BR50" s="1227"/>
      <c r="BS50" s="1227"/>
      <c r="BT50" s="1227"/>
      <c r="BU50" s="1227"/>
      <c r="BV50" s="1227"/>
      <c r="BW50" s="1227"/>
      <c r="BX50" s="1227" t="s">
        <v>523</v>
      </c>
      <c r="BY50" s="1227"/>
      <c r="BZ50" s="1227"/>
      <c r="CA50" s="1227"/>
      <c r="CB50" s="1227"/>
      <c r="CC50" s="1227"/>
      <c r="CD50" s="1227"/>
      <c r="CE50" s="1227"/>
      <c r="CF50" s="1227" t="s">
        <v>524</v>
      </c>
      <c r="CG50" s="1227"/>
      <c r="CH50" s="1227"/>
      <c r="CI50" s="1227"/>
      <c r="CJ50" s="1227"/>
      <c r="CK50" s="1227"/>
      <c r="CL50" s="1227"/>
      <c r="CM50" s="1227"/>
      <c r="CN50" s="1227" t="s">
        <v>525</v>
      </c>
      <c r="CO50" s="1227"/>
      <c r="CP50" s="1227"/>
      <c r="CQ50" s="1227"/>
      <c r="CR50" s="1227"/>
      <c r="CS50" s="1227"/>
      <c r="CT50" s="1227"/>
      <c r="CU50" s="1227"/>
      <c r="CV50" s="1227" t="s">
        <v>526</v>
      </c>
      <c r="CW50" s="1227"/>
      <c r="CX50" s="1227"/>
      <c r="CY50" s="1227"/>
      <c r="CZ50" s="1227"/>
      <c r="DA50" s="1227"/>
      <c r="DB50" s="1227"/>
      <c r="DC50" s="1227"/>
    </row>
    <row r="51" spans="1:109" ht="13.5" customHeight="1" x14ac:dyDescent="0.15">
      <c r="B51" s="387"/>
      <c r="G51" s="1230"/>
      <c r="H51" s="1230"/>
      <c r="I51" s="1244"/>
      <c r="J51" s="1244"/>
      <c r="K51" s="1229"/>
      <c r="L51" s="1229"/>
      <c r="M51" s="1229"/>
      <c r="N51" s="1229"/>
      <c r="AM51" s="396"/>
      <c r="AN51" s="1225" t="s">
        <v>589</v>
      </c>
      <c r="AO51" s="1225"/>
      <c r="AP51" s="1225"/>
      <c r="AQ51" s="1225"/>
      <c r="AR51" s="1225"/>
      <c r="AS51" s="1225"/>
      <c r="AT51" s="1225"/>
      <c r="AU51" s="1225"/>
      <c r="AV51" s="1225"/>
      <c r="AW51" s="1225"/>
      <c r="AX51" s="1225"/>
      <c r="AY51" s="1225"/>
      <c r="AZ51" s="1225"/>
      <c r="BA51" s="1225"/>
      <c r="BB51" s="1225" t="s">
        <v>590</v>
      </c>
      <c r="BC51" s="1225"/>
      <c r="BD51" s="1225"/>
      <c r="BE51" s="1225"/>
      <c r="BF51" s="1225"/>
      <c r="BG51" s="1225"/>
      <c r="BH51" s="1225"/>
      <c r="BI51" s="1225"/>
      <c r="BJ51" s="1225"/>
      <c r="BK51" s="1225"/>
      <c r="BL51" s="1225"/>
      <c r="BM51" s="1225"/>
      <c r="BN51" s="1225"/>
      <c r="BO51" s="1225"/>
      <c r="BP51" s="1234"/>
      <c r="BQ51" s="1222"/>
      <c r="BR51" s="1222"/>
      <c r="BS51" s="1222"/>
      <c r="BT51" s="1222"/>
      <c r="BU51" s="1222"/>
      <c r="BV51" s="1222"/>
      <c r="BW51" s="1222"/>
      <c r="BX51" s="1234"/>
      <c r="BY51" s="1222"/>
      <c r="BZ51" s="1222"/>
      <c r="CA51" s="1222"/>
      <c r="CB51" s="1222"/>
      <c r="CC51" s="1222"/>
      <c r="CD51" s="1222"/>
      <c r="CE51" s="1222"/>
      <c r="CF51" s="1234"/>
      <c r="CG51" s="1222"/>
      <c r="CH51" s="1222"/>
      <c r="CI51" s="1222"/>
      <c r="CJ51" s="1222"/>
      <c r="CK51" s="1222"/>
      <c r="CL51" s="1222"/>
      <c r="CM51" s="1222"/>
      <c r="CN51" s="1222">
        <v>107.1</v>
      </c>
      <c r="CO51" s="1222"/>
      <c r="CP51" s="1222"/>
      <c r="CQ51" s="1222"/>
      <c r="CR51" s="1222"/>
      <c r="CS51" s="1222"/>
      <c r="CT51" s="1222"/>
      <c r="CU51" s="1222"/>
      <c r="CV51" s="1234"/>
      <c r="CW51" s="1222"/>
      <c r="CX51" s="1222"/>
      <c r="CY51" s="1222"/>
      <c r="CZ51" s="1222"/>
      <c r="DA51" s="1222"/>
      <c r="DB51" s="1222"/>
      <c r="DC51" s="1222"/>
    </row>
    <row r="52" spans="1:109" x14ac:dyDescent="0.15">
      <c r="B52" s="387"/>
      <c r="G52" s="1230"/>
      <c r="H52" s="1230"/>
      <c r="I52" s="1244"/>
      <c r="J52" s="1244"/>
      <c r="K52" s="1229"/>
      <c r="L52" s="1229"/>
      <c r="M52" s="1229"/>
      <c r="N52" s="1229"/>
      <c r="AM52" s="39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395"/>
      <c r="B53" s="387"/>
      <c r="G53" s="1230"/>
      <c r="H53" s="1230"/>
      <c r="I53" s="1228"/>
      <c r="J53" s="1228"/>
      <c r="K53" s="1229"/>
      <c r="L53" s="1229"/>
      <c r="M53" s="1229"/>
      <c r="N53" s="1229"/>
      <c r="AM53" s="396"/>
      <c r="AN53" s="1225"/>
      <c r="AO53" s="1225"/>
      <c r="AP53" s="1225"/>
      <c r="AQ53" s="1225"/>
      <c r="AR53" s="1225"/>
      <c r="AS53" s="1225"/>
      <c r="AT53" s="1225"/>
      <c r="AU53" s="1225"/>
      <c r="AV53" s="1225"/>
      <c r="AW53" s="1225"/>
      <c r="AX53" s="1225"/>
      <c r="AY53" s="1225"/>
      <c r="AZ53" s="1225"/>
      <c r="BA53" s="1225"/>
      <c r="BB53" s="1225" t="s">
        <v>591</v>
      </c>
      <c r="BC53" s="1225"/>
      <c r="BD53" s="1225"/>
      <c r="BE53" s="1225"/>
      <c r="BF53" s="1225"/>
      <c r="BG53" s="1225"/>
      <c r="BH53" s="1225"/>
      <c r="BI53" s="1225"/>
      <c r="BJ53" s="1225"/>
      <c r="BK53" s="1225"/>
      <c r="BL53" s="1225"/>
      <c r="BM53" s="1225"/>
      <c r="BN53" s="1225"/>
      <c r="BO53" s="1225"/>
      <c r="BP53" s="1234"/>
      <c r="BQ53" s="1222"/>
      <c r="BR53" s="1222"/>
      <c r="BS53" s="1222"/>
      <c r="BT53" s="1222"/>
      <c r="BU53" s="1222"/>
      <c r="BV53" s="1222"/>
      <c r="BW53" s="1222"/>
      <c r="BX53" s="1234"/>
      <c r="BY53" s="1222"/>
      <c r="BZ53" s="1222"/>
      <c r="CA53" s="1222"/>
      <c r="CB53" s="1222"/>
      <c r="CC53" s="1222"/>
      <c r="CD53" s="1222"/>
      <c r="CE53" s="1222"/>
      <c r="CF53" s="1234"/>
      <c r="CG53" s="1222"/>
      <c r="CH53" s="1222"/>
      <c r="CI53" s="1222"/>
      <c r="CJ53" s="1222"/>
      <c r="CK53" s="1222"/>
      <c r="CL53" s="1222"/>
      <c r="CM53" s="1222"/>
      <c r="CN53" s="1222">
        <v>50.9</v>
      </c>
      <c r="CO53" s="1222"/>
      <c r="CP53" s="1222"/>
      <c r="CQ53" s="1222"/>
      <c r="CR53" s="1222"/>
      <c r="CS53" s="1222"/>
      <c r="CT53" s="1222"/>
      <c r="CU53" s="1222"/>
      <c r="CV53" s="1234"/>
      <c r="CW53" s="1222"/>
      <c r="CX53" s="1222"/>
      <c r="CY53" s="1222"/>
      <c r="CZ53" s="1222"/>
      <c r="DA53" s="1222"/>
      <c r="DB53" s="1222"/>
      <c r="DC53" s="1222"/>
    </row>
    <row r="54" spans="1:109" x14ac:dyDescent="0.15">
      <c r="A54" s="395"/>
      <c r="B54" s="387"/>
      <c r="G54" s="1230"/>
      <c r="H54" s="1230"/>
      <c r="I54" s="1228"/>
      <c r="J54" s="1228"/>
      <c r="K54" s="1229"/>
      <c r="L54" s="1229"/>
      <c r="M54" s="1229"/>
      <c r="N54" s="1229"/>
      <c r="AM54" s="39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395"/>
      <c r="B55" s="387"/>
      <c r="G55" s="1228"/>
      <c r="H55" s="1228"/>
      <c r="I55" s="1228"/>
      <c r="J55" s="1228"/>
      <c r="K55" s="1229"/>
      <c r="L55" s="1229"/>
      <c r="M55" s="1229"/>
      <c r="N55" s="1229"/>
      <c r="AN55" s="1227" t="s">
        <v>592</v>
      </c>
      <c r="AO55" s="1227"/>
      <c r="AP55" s="1227"/>
      <c r="AQ55" s="1227"/>
      <c r="AR55" s="1227"/>
      <c r="AS55" s="1227"/>
      <c r="AT55" s="1227"/>
      <c r="AU55" s="1227"/>
      <c r="AV55" s="1227"/>
      <c r="AW55" s="1227"/>
      <c r="AX55" s="1227"/>
      <c r="AY55" s="1227"/>
      <c r="AZ55" s="1227"/>
      <c r="BA55" s="1227"/>
      <c r="BB55" s="1225" t="s">
        <v>590</v>
      </c>
      <c r="BC55" s="1225"/>
      <c r="BD55" s="1225"/>
      <c r="BE55" s="1225"/>
      <c r="BF55" s="1225"/>
      <c r="BG55" s="1225"/>
      <c r="BH55" s="1225"/>
      <c r="BI55" s="1225"/>
      <c r="BJ55" s="1225"/>
      <c r="BK55" s="1225"/>
      <c r="BL55" s="1225"/>
      <c r="BM55" s="1225"/>
      <c r="BN55" s="1225"/>
      <c r="BO55" s="1225"/>
      <c r="BP55" s="1234"/>
      <c r="BQ55" s="1222"/>
      <c r="BR55" s="1222"/>
      <c r="BS55" s="1222"/>
      <c r="BT55" s="1222"/>
      <c r="BU55" s="1222"/>
      <c r="BV55" s="1222"/>
      <c r="BW55" s="1222"/>
      <c r="BX55" s="1234"/>
      <c r="BY55" s="1222"/>
      <c r="BZ55" s="1222"/>
      <c r="CA55" s="1222"/>
      <c r="CB55" s="1222"/>
      <c r="CC55" s="1222"/>
      <c r="CD55" s="1222"/>
      <c r="CE55" s="1222"/>
      <c r="CF55" s="1234"/>
      <c r="CG55" s="1222"/>
      <c r="CH55" s="1222"/>
      <c r="CI55" s="1222"/>
      <c r="CJ55" s="1222"/>
      <c r="CK55" s="1222"/>
      <c r="CL55" s="1222"/>
      <c r="CM55" s="1222"/>
      <c r="CN55" s="1222">
        <v>174.6</v>
      </c>
      <c r="CO55" s="1222"/>
      <c r="CP55" s="1222"/>
      <c r="CQ55" s="1222"/>
      <c r="CR55" s="1222"/>
      <c r="CS55" s="1222"/>
      <c r="CT55" s="1222"/>
      <c r="CU55" s="1222"/>
      <c r="CV55" s="1234"/>
      <c r="CW55" s="1222"/>
      <c r="CX55" s="1222"/>
      <c r="CY55" s="1222"/>
      <c r="CZ55" s="1222"/>
      <c r="DA55" s="1222"/>
      <c r="DB55" s="1222"/>
      <c r="DC55" s="1222"/>
    </row>
    <row r="56" spans="1:109" x14ac:dyDescent="0.15">
      <c r="A56" s="395"/>
      <c r="B56" s="387"/>
      <c r="G56" s="1228"/>
      <c r="H56" s="1228"/>
      <c r="I56" s="1228"/>
      <c r="J56" s="1228"/>
      <c r="K56" s="1229"/>
      <c r="L56" s="1229"/>
      <c r="M56" s="1229"/>
      <c r="N56" s="1229"/>
      <c r="AN56" s="1227"/>
      <c r="AO56" s="1227"/>
      <c r="AP56" s="1227"/>
      <c r="AQ56" s="1227"/>
      <c r="AR56" s="1227"/>
      <c r="AS56" s="1227"/>
      <c r="AT56" s="1227"/>
      <c r="AU56" s="1227"/>
      <c r="AV56" s="1227"/>
      <c r="AW56" s="1227"/>
      <c r="AX56" s="1227"/>
      <c r="AY56" s="1227"/>
      <c r="AZ56" s="1227"/>
      <c r="BA56" s="1227"/>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95" customFormat="1" x14ac:dyDescent="0.15">
      <c r="B57" s="399"/>
      <c r="G57" s="1228"/>
      <c r="H57" s="1228"/>
      <c r="I57" s="1223"/>
      <c r="J57" s="1223"/>
      <c r="K57" s="1229"/>
      <c r="L57" s="1229"/>
      <c r="M57" s="1229"/>
      <c r="N57" s="1229"/>
      <c r="AM57" s="380"/>
      <c r="AN57" s="1227"/>
      <c r="AO57" s="1227"/>
      <c r="AP57" s="1227"/>
      <c r="AQ57" s="1227"/>
      <c r="AR57" s="1227"/>
      <c r="AS57" s="1227"/>
      <c r="AT57" s="1227"/>
      <c r="AU57" s="1227"/>
      <c r="AV57" s="1227"/>
      <c r="AW57" s="1227"/>
      <c r="AX57" s="1227"/>
      <c r="AY57" s="1227"/>
      <c r="AZ57" s="1227"/>
      <c r="BA57" s="1227"/>
      <c r="BB57" s="1225" t="s">
        <v>591</v>
      </c>
      <c r="BC57" s="1225"/>
      <c r="BD57" s="1225"/>
      <c r="BE57" s="1225"/>
      <c r="BF57" s="1225"/>
      <c r="BG57" s="1225"/>
      <c r="BH57" s="1225"/>
      <c r="BI57" s="1225"/>
      <c r="BJ57" s="1225"/>
      <c r="BK57" s="1225"/>
      <c r="BL57" s="1225"/>
      <c r="BM57" s="1225"/>
      <c r="BN57" s="1225"/>
      <c r="BO57" s="1225"/>
      <c r="BP57" s="1234"/>
      <c r="BQ57" s="1222"/>
      <c r="BR57" s="1222"/>
      <c r="BS57" s="1222"/>
      <c r="BT57" s="1222"/>
      <c r="BU57" s="1222"/>
      <c r="BV57" s="1222"/>
      <c r="BW57" s="1222"/>
      <c r="BX57" s="1234"/>
      <c r="BY57" s="1222"/>
      <c r="BZ57" s="1222"/>
      <c r="CA57" s="1222"/>
      <c r="CB57" s="1222"/>
      <c r="CC57" s="1222"/>
      <c r="CD57" s="1222"/>
      <c r="CE57" s="1222"/>
      <c r="CF57" s="1234"/>
      <c r="CG57" s="1222"/>
      <c r="CH57" s="1222"/>
      <c r="CI57" s="1222"/>
      <c r="CJ57" s="1222"/>
      <c r="CK57" s="1222"/>
      <c r="CL57" s="1222"/>
      <c r="CM57" s="1222"/>
      <c r="CN57" s="1222">
        <v>53.3</v>
      </c>
      <c r="CO57" s="1222"/>
      <c r="CP57" s="1222"/>
      <c r="CQ57" s="1222"/>
      <c r="CR57" s="1222"/>
      <c r="CS57" s="1222"/>
      <c r="CT57" s="1222"/>
      <c r="CU57" s="1222"/>
      <c r="CV57" s="1234"/>
      <c r="CW57" s="1222"/>
      <c r="CX57" s="1222"/>
      <c r="CY57" s="1222"/>
      <c r="CZ57" s="1222"/>
      <c r="DA57" s="1222"/>
      <c r="DB57" s="1222"/>
      <c r="DC57" s="1222"/>
      <c r="DD57" s="400"/>
      <c r="DE57" s="399"/>
    </row>
    <row r="58" spans="1:109" s="395" customFormat="1" x14ac:dyDescent="0.15">
      <c r="A58" s="380"/>
      <c r="B58" s="399"/>
      <c r="G58" s="1228"/>
      <c r="H58" s="1228"/>
      <c r="I58" s="1223"/>
      <c r="J58" s="1223"/>
      <c r="K58" s="1229"/>
      <c r="L58" s="1229"/>
      <c r="M58" s="1229"/>
      <c r="N58" s="1229"/>
      <c r="AM58" s="380"/>
      <c r="AN58" s="1227"/>
      <c r="AO58" s="1227"/>
      <c r="AP58" s="1227"/>
      <c r="AQ58" s="1227"/>
      <c r="AR58" s="1227"/>
      <c r="AS58" s="1227"/>
      <c r="AT58" s="1227"/>
      <c r="AU58" s="1227"/>
      <c r="AV58" s="1227"/>
      <c r="AW58" s="1227"/>
      <c r="AX58" s="1227"/>
      <c r="AY58" s="1227"/>
      <c r="AZ58" s="1227"/>
      <c r="BA58" s="1227"/>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400"/>
      <c r="DE58" s="399"/>
    </row>
    <row r="59" spans="1:109" s="395" customFormat="1" x14ac:dyDescent="0.15">
      <c r="A59" s="380"/>
      <c r="B59" s="399"/>
      <c r="K59" s="401"/>
      <c r="L59" s="401"/>
      <c r="M59" s="401"/>
      <c r="N59" s="401"/>
      <c r="AQ59" s="401"/>
      <c r="AR59" s="401"/>
      <c r="AS59" s="401"/>
      <c r="AT59" s="401"/>
      <c r="BC59" s="401"/>
      <c r="BD59" s="401"/>
      <c r="BE59" s="401"/>
      <c r="BF59" s="401"/>
      <c r="BO59" s="401"/>
      <c r="BP59" s="401"/>
      <c r="BQ59" s="401"/>
      <c r="BR59" s="401"/>
      <c r="CA59" s="401"/>
      <c r="CB59" s="401"/>
      <c r="CC59" s="401"/>
      <c r="CD59" s="401"/>
      <c r="CM59" s="401"/>
      <c r="CN59" s="401"/>
      <c r="CO59" s="401"/>
      <c r="CP59" s="401"/>
      <c r="CY59" s="401"/>
      <c r="CZ59" s="401"/>
      <c r="DA59" s="401"/>
      <c r="DB59" s="401"/>
      <c r="DC59" s="401"/>
      <c r="DD59" s="400"/>
      <c r="DE59" s="399"/>
    </row>
    <row r="60" spans="1:109" s="395" customFormat="1" x14ac:dyDescent="0.15">
      <c r="A60" s="380"/>
      <c r="B60" s="399"/>
      <c r="K60" s="401"/>
      <c r="L60" s="401"/>
      <c r="M60" s="401"/>
      <c r="N60" s="401"/>
      <c r="AQ60" s="401"/>
      <c r="AR60" s="401"/>
      <c r="AS60" s="401"/>
      <c r="AT60" s="401"/>
      <c r="BC60" s="401"/>
      <c r="BD60" s="401"/>
      <c r="BE60" s="401"/>
      <c r="BF60" s="401"/>
      <c r="BO60" s="401"/>
      <c r="BP60" s="401"/>
      <c r="BQ60" s="401"/>
      <c r="BR60" s="401"/>
      <c r="CA60" s="401"/>
      <c r="CB60" s="401"/>
      <c r="CC60" s="401"/>
      <c r="CD60" s="401"/>
      <c r="CM60" s="401"/>
      <c r="CN60" s="401"/>
      <c r="CO60" s="401"/>
      <c r="CP60" s="401"/>
      <c r="CY60" s="401"/>
      <c r="CZ60" s="401"/>
      <c r="DA60" s="401"/>
      <c r="DB60" s="401"/>
      <c r="DC60" s="401"/>
      <c r="DD60" s="400"/>
      <c r="DE60" s="399"/>
    </row>
    <row r="61" spans="1:109" s="395" customFormat="1" x14ac:dyDescent="0.15">
      <c r="A61" s="380"/>
      <c r="B61" s="402"/>
      <c r="C61" s="403"/>
      <c r="D61" s="403"/>
      <c r="E61" s="403"/>
      <c r="F61" s="403"/>
      <c r="G61" s="403"/>
      <c r="H61" s="403"/>
      <c r="I61" s="403"/>
      <c r="J61" s="403"/>
      <c r="K61" s="403"/>
      <c r="L61" s="403"/>
      <c r="M61" s="404"/>
      <c r="N61" s="404"/>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4"/>
      <c r="AT61" s="404"/>
      <c r="AU61" s="403"/>
      <c r="AV61" s="403"/>
      <c r="AW61" s="403"/>
      <c r="AX61" s="403"/>
      <c r="AY61" s="403"/>
      <c r="AZ61" s="403"/>
      <c r="BA61" s="403"/>
      <c r="BB61" s="403"/>
      <c r="BC61" s="403"/>
      <c r="BD61" s="403"/>
      <c r="BE61" s="404"/>
      <c r="BF61" s="404"/>
      <c r="BG61" s="403"/>
      <c r="BH61" s="403"/>
      <c r="BI61" s="403"/>
      <c r="BJ61" s="403"/>
      <c r="BK61" s="403"/>
      <c r="BL61" s="403"/>
      <c r="BM61" s="403"/>
      <c r="BN61" s="403"/>
      <c r="BO61" s="403"/>
      <c r="BP61" s="403"/>
      <c r="BQ61" s="404"/>
      <c r="BR61" s="404"/>
      <c r="BS61" s="403"/>
      <c r="BT61" s="403"/>
      <c r="BU61" s="403"/>
      <c r="BV61" s="403"/>
      <c r="BW61" s="403"/>
      <c r="BX61" s="403"/>
      <c r="BY61" s="403"/>
      <c r="BZ61" s="403"/>
      <c r="CA61" s="403"/>
      <c r="CB61" s="403"/>
      <c r="CC61" s="404"/>
      <c r="CD61" s="404"/>
      <c r="CE61" s="403"/>
      <c r="CF61" s="403"/>
      <c r="CG61" s="403"/>
      <c r="CH61" s="403"/>
      <c r="CI61" s="403"/>
      <c r="CJ61" s="403"/>
      <c r="CK61" s="403"/>
      <c r="CL61" s="403"/>
      <c r="CM61" s="403"/>
      <c r="CN61" s="403"/>
      <c r="CO61" s="404"/>
      <c r="CP61" s="404"/>
      <c r="CQ61" s="403"/>
      <c r="CR61" s="403"/>
      <c r="CS61" s="403"/>
      <c r="CT61" s="403"/>
      <c r="CU61" s="403"/>
      <c r="CV61" s="403"/>
      <c r="CW61" s="403"/>
      <c r="CX61" s="403"/>
      <c r="CY61" s="403"/>
      <c r="CZ61" s="403"/>
      <c r="DA61" s="404"/>
      <c r="DB61" s="404"/>
      <c r="DC61" s="404"/>
      <c r="DD61" s="405"/>
      <c r="DE61" s="399"/>
    </row>
    <row r="62" spans="1:109" x14ac:dyDescent="0.15">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c r="DA62" s="392"/>
      <c r="DB62" s="392"/>
      <c r="DC62" s="392"/>
      <c r="DD62" s="392"/>
      <c r="DE62" s="380"/>
    </row>
    <row r="63" spans="1:109" ht="17.25" x14ac:dyDescent="0.15">
      <c r="B63" s="406" t="s">
        <v>593</v>
      </c>
    </row>
    <row r="64" spans="1:109" x14ac:dyDescent="0.15">
      <c r="B64" s="387"/>
      <c r="G64" s="394"/>
      <c r="I64" s="407"/>
      <c r="J64" s="407"/>
      <c r="K64" s="407"/>
      <c r="L64" s="407"/>
      <c r="M64" s="407"/>
      <c r="N64" s="408"/>
      <c r="AM64" s="394"/>
      <c r="AN64" s="394" t="s">
        <v>586</v>
      </c>
      <c r="AP64" s="395"/>
      <c r="AQ64" s="395"/>
      <c r="AR64" s="395"/>
      <c r="AY64" s="394"/>
      <c r="BA64" s="395"/>
      <c r="BB64" s="395"/>
      <c r="BC64" s="395"/>
      <c r="BK64" s="394"/>
      <c r="BM64" s="395"/>
      <c r="BN64" s="395"/>
      <c r="BO64" s="395"/>
      <c r="BW64" s="394"/>
      <c r="BY64" s="395"/>
      <c r="BZ64" s="395"/>
      <c r="CA64" s="395"/>
      <c r="CI64" s="394"/>
      <c r="CK64" s="395"/>
      <c r="CL64" s="395"/>
      <c r="CM64" s="395"/>
      <c r="CU64" s="394"/>
      <c r="CW64" s="395"/>
      <c r="CX64" s="395"/>
      <c r="CY64" s="395"/>
    </row>
    <row r="65" spans="2:107" x14ac:dyDescent="0.15">
      <c r="B65" s="387"/>
      <c r="AN65" s="1235" t="s">
        <v>594</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387"/>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387"/>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387"/>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387"/>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387"/>
      <c r="H70" s="409"/>
      <c r="I70" s="409"/>
      <c r="J70" s="410"/>
      <c r="K70" s="410"/>
      <c r="L70" s="411"/>
      <c r="M70" s="410"/>
      <c r="N70" s="411"/>
      <c r="AN70" s="396"/>
      <c r="AO70" s="396"/>
      <c r="AP70" s="396"/>
      <c r="AZ70" s="396"/>
      <c r="BA70" s="396"/>
      <c r="BB70" s="396"/>
      <c r="BL70" s="396"/>
      <c r="BM70" s="396"/>
      <c r="BN70" s="396"/>
      <c r="BX70" s="396"/>
      <c r="BY70" s="396"/>
      <c r="BZ70" s="396"/>
      <c r="CJ70" s="396"/>
      <c r="CK70" s="396"/>
      <c r="CL70" s="396"/>
      <c r="CV70" s="396"/>
      <c r="CW70" s="396"/>
      <c r="CX70" s="396"/>
    </row>
    <row r="71" spans="2:107" x14ac:dyDescent="0.15">
      <c r="B71" s="387"/>
      <c r="G71" s="412"/>
      <c r="I71" s="413"/>
      <c r="J71" s="410"/>
      <c r="K71" s="410"/>
      <c r="L71" s="411"/>
      <c r="M71" s="410"/>
      <c r="N71" s="411"/>
      <c r="AM71" s="412"/>
      <c r="AN71" s="380" t="s">
        <v>588</v>
      </c>
    </row>
    <row r="72" spans="2:107" x14ac:dyDescent="0.15">
      <c r="B72" s="387"/>
      <c r="G72" s="1228"/>
      <c r="H72" s="1228"/>
      <c r="I72" s="1228"/>
      <c r="J72" s="1228"/>
      <c r="K72" s="397"/>
      <c r="L72" s="397"/>
      <c r="M72" s="398"/>
      <c r="N72" s="398"/>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27" t="s">
        <v>522</v>
      </c>
      <c r="BQ72" s="1227"/>
      <c r="BR72" s="1227"/>
      <c r="BS72" s="1227"/>
      <c r="BT72" s="1227"/>
      <c r="BU72" s="1227"/>
      <c r="BV72" s="1227"/>
      <c r="BW72" s="1227"/>
      <c r="BX72" s="1227" t="s">
        <v>523</v>
      </c>
      <c r="BY72" s="1227"/>
      <c r="BZ72" s="1227"/>
      <c r="CA72" s="1227"/>
      <c r="CB72" s="1227"/>
      <c r="CC72" s="1227"/>
      <c r="CD72" s="1227"/>
      <c r="CE72" s="1227"/>
      <c r="CF72" s="1227" t="s">
        <v>524</v>
      </c>
      <c r="CG72" s="1227"/>
      <c r="CH72" s="1227"/>
      <c r="CI72" s="1227"/>
      <c r="CJ72" s="1227"/>
      <c r="CK72" s="1227"/>
      <c r="CL72" s="1227"/>
      <c r="CM72" s="1227"/>
      <c r="CN72" s="1227" t="s">
        <v>525</v>
      </c>
      <c r="CO72" s="1227"/>
      <c r="CP72" s="1227"/>
      <c r="CQ72" s="1227"/>
      <c r="CR72" s="1227"/>
      <c r="CS72" s="1227"/>
      <c r="CT72" s="1227"/>
      <c r="CU72" s="1227"/>
      <c r="CV72" s="1227" t="s">
        <v>526</v>
      </c>
      <c r="CW72" s="1227"/>
      <c r="CX72" s="1227"/>
      <c r="CY72" s="1227"/>
      <c r="CZ72" s="1227"/>
      <c r="DA72" s="1227"/>
      <c r="DB72" s="1227"/>
      <c r="DC72" s="1227"/>
    </row>
    <row r="73" spans="2:107" x14ac:dyDescent="0.15">
      <c r="B73" s="387"/>
      <c r="G73" s="1230"/>
      <c r="H73" s="1230"/>
      <c r="I73" s="1230"/>
      <c r="J73" s="1230"/>
      <c r="K73" s="1226"/>
      <c r="L73" s="1226"/>
      <c r="M73" s="1226"/>
      <c r="N73" s="1226"/>
      <c r="AM73" s="396"/>
      <c r="AN73" s="1225" t="s">
        <v>589</v>
      </c>
      <c r="AO73" s="1225"/>
      <c r="AP73" s="1225"/>
      <c r="AQ73" s="1225"/>
      <c r="AR73" s="1225"/>
      <c r="AS73" s="1225"/>
      <c r="AT73" s="1225"/>
      <c r="AU73" s="1225"/>
      <c r="AV73" s="1225"/>
      <c r="AW73" s="1225"/>
      <c r="AX73" s="1225"/>
      <c r="AY73" s="1225"/>
      <c r="AZ73" s="1225"/>
      <c r="BA73" s="1225"/>
      <c r="BB73" s="1225" t="s">
        <v>590</v>
      </c>
      <c r="BC73" s="1225"/>
      <c r="BD73" s="1225"/>
      <c r="BE73" s="1225"/>
      <c r="BF73" s="1225"/>
      <c r="BG73" s="1225"/>
      <c r="BH73" s="1225"/>
      <c r="BI73" s="1225"/>
      <c r="BJ73" s="1225"/>
      <c r="BK73" s="1225"/>
      <c r="BL73" s="1225"/>
      <c r="BM73" s="1225"/>
      <c r="BN73" s="1225"/>
      <c r="BO73" s="1225"/>
      <c r="BP73" s="1222">
        <v>114.1</v>
      </c>
      <c r="BQ73" s="1222"/>
      <c r="BR73" s="1222"/>
      <c r="BS73" s="1222"/>
      <c r="BT73" s="1222"/>
      <c r="BU73" s="1222"/>
      <c r="BV73" s="1222"/>
      <c r="BW73" s="1222"/>
      <c r="BX73" s="1222">
        <v>108.2</v>
      </c>
      <c r="BY73" s="1222"/>
      <c r="BZ73" s="1222"/>
      <c r="CA73" s="1222"/>
      <c r="CB73" s="1222"/>
      <c r="CC73" s="1222"/>
      <c r="CD73" s="1222"/>
      <c r="CE73" s="1222"/>
      <c r="CF73" s="1222">
        <v>106.6</v>
      </c>
      <c r="CG73" s="1222"/>
      <c r="CH73" s="1222"/>
      <c r="CI73" s="1222"/>
      <c r="CJ73" s="1222"/>
      <c r="CK73" s="1222"/>
      <c r="CL73" s="1222"/>
      <c r="CM73" s="1222"/>
      <c r="CN73" s="1222">
        <v>107.1</v>
      </c>
      <c r="CO73" s="1222"/>
      <c r="CP73" s="1222"/>
      <c r="CQ73" s="1222"/>
      <c r="CR73" s="1222"/>
      <c r="CS73" s="1222"/>
      <c r="CT73" s="1222"/>
      <c r="CU73" s="1222"/>
      <c r="CV73" s="1222">
        <v>112.2</v>
      </c>
      <c r="CW73" s="1222"/>
      <c r="CX73" s="1222"/>
      <c r="CY73" s="1222"/>
      <c r="CZ73" s="1222"/>
      <c r="DA73" s="1222"/>
      <c r="DB73" s="1222"/>
      <c r="DC73" s="1222"/>
    </row>
    <row r="74" spans="2:107" x14ac:dyDescent="0.15">
      <c r="B74" s="387"/>
      <c r="G74" s="1230"/>
      <c r="H74" s="1230"/>
      <c r="I74" s="1230"/>
      <c r="J74" s="1230"/>
      <c r="K74" s="1226"/>
      <c r="L74" s="1226"/>
      <c r="M74" s="1226"/>
      <c r="N74" s="1226"/>
      <c r="AM74" s="39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387"/>
      <c r="G75" s="1230"/>
      <c r="H75" s="1230"/>
      <c r="I75" s="1228"/>
      <c r="J75" s="1228"/>
      <c r="K75" s="1229"/>
      <c r="L75" s="1229"/>
      <c r="M75" s="1229"/>
      <c r="N75" s="1229"/>
      <c r="AM75" s="396"/>
      <c r="AN75" s="1225"/>
      <c r="AO75" s="1225"/>
      <c r="AP75" s="1225"/>
      <c r="AQ75" s="1225"/>
      <c r="AR75" s="1225"/>
      <c r="AS75" s="1225"/>
      <c r="AT75" s="1225"/>
      <c r="AU75" s="1225"/>
      <c r="AV75" s="1225"/>
      <c r="AW75" s="1225"/>
      <c r="AX75" s="1225"/>
      <c r="AY75" s="1225"/>
      <c r="AZ75" s="1225"/>
      <c r="BA75" s="1225"/>
      <c r="BB75" s="1225" t="s">
        <v>595</v>
      </c>
      <c r="BC75" s="1225"/>
      <c r="BD75" s="1225"/>
      <c r="BE75" s="1225"/>
      <c r="BF75" s="1225"/>
      <c r="BG75" s="1225"/>
      <c r="BH75" s="1225"/>
      <c r="BI75" s="1225"/>
      <c r="BJ75" s="1225"/>
      <c r="BK75" s="1225"/>
      <c r="BL75" s="1225"/>
      <c r="BM75" s="1225"/>
      <c r="BN75" s="1225"/>
      <c r="BO75" s="1225"/>
      <c r="BP75" s="1222">
        <v>13.3</v>
      </c>
      <c r="BQ75" s="1222"/>
      <c r="BR75" s="1222"/>
      <c r="BS75" s="1222"/>
      <c r="BT75" s="1222"/>
      <c r="BU75" s="1222"/>
      <c r="BV75" s="1222"/>
      <c r="BW75" s="1222"/>
      <c r="BX75" s="1222">
        <v>12.1</v>
      </c>
      <c r="BY75" s="1222"/>
      <c r="BZ75" s="1222"/>
      <c r="CA75" s="1222"/>
      <c r="CB75" s="1222"/>
      <c r="CC75" s="1222"/>
      <c r="CD75" s="1222"/>
      <c r="CE75" s="1222"/>
      <c r="CF75" s="1222">
        <v>11.2</v>
      </c>
      <c r="CG75" s="1222"/>
      <c r="CH75" s="1222"/>
      <c r="CI75" s="1222"/>
      <c r="CJ75" s="1222"/>
      <c r="CK75" s="1222"/>
      <c r="CL75" s="1222"/>
      <c r="CM75" s="1222"/>
      <c r="CN75" s="1222">
        <v>10</v>
      </c>
      <c r="CO75" s="1222"/>
      <c r="CP75" s="1222"/>
      <c r="CQ75" s="1222"/>
      <c r="CR75" s="1222"/>
      <c r="CS75" s="1222"/>
      <c r="CT75" s="1222"/>
      <c r="CU75" s="1222"/>
      <c r="CV75" s="1222">
        <v>9.6</v>
      </c>
      <c r="CW75" s="1222"/>
      <c r="CX75" s="1222"/>
      <c r="CY75" s="1222"/>
      <c r="CZ75" s="1222"/>
      <c r="DA75" s="1222"/>
      <c r="DB75" s="1222"/>
      <c r="DC75" s="1222"/>
    </row>
    <row r="76" spans="2:107" x14ac:dyDescent="0.15">
      <c r="B76" s="387"/>
      <c r="G76" s="1230"/>
      <c r="H76" s="1230"/>
      <c r="I76" s="1228"/>
      <c r="J76" s="1228"/>
      <c r="K76" s="1229"/>
      <c r="L76" s="1229"/>
      <c r="M76" s="1229"/>
      <c r="N76" s="1229"/>
      <c r="AM76" s="39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387"/>
      <c r="G77" s="1228"/>
      <c r="H77" s="1228"/>
      <c r="I77" s="1228"/>
      <c r="J77" s="1228"/>
      <c r="K77" s="1226"/>
      <c r="L77" s="1226"/>
      <c r="M77" s="1226"/>
      <c r="N77" s="1226"/>
      <c r="AN77" s="1227" t="s">
        <v>592</v>
      </c>
      <c r="AO77" s="1227"/>
      <c r="AP77" s="1227"/>
      <c r="AQ77" s="1227"/>
      <c r="AR77" s="1227"/>
      <c r="AS77" s="1227"/>
      <c r="AT77" s="1227"/>
      <c r="AU77" s="1227"/>
      <c r="AV77" s="1227"/>
      <c r="AW77" s="1227"/>
      <c r="AX77" s="1227"/>
      <c r="AY77" s="1227"/>
      <c r="AZ77" s="1227"/>
      <c r="BA77" s="1227"/>
      <c r="BB77" s="1225" t="s">
        <v>590</v>
      </c>
      <c r="BC77" s="1225"/>
      <c r="BD77" s="1225"/>
      <c r="BE77" s="1225"/>
      <c r="BF77" s="1225"/>
      <c r="BG77" s="1225"/>
      <c r="BH77" s="1225"/>
      <c r="BI77" s="1225"/>
      <c r="BJ77" s="1225"/>
      <c r="BK77" s="1225"/>
      <c r="BL77" s="1225"/>
      <c r="BM77" s="1225"/>
      <c r="BN77" s="1225"/>
      <c r="BO77" s="1225"/>
      <c r="BP77" s="1222">
        <v>233.9</v>
      </c>
      <c r="BQ77" s="1222"/>
      <c r="BR77" s="1222"/>
      <c r="BS77" s="1222"/>
      <c r="BT77" s="1222"/>
      <c r="BU77" s="1222"/>
      <c r="BV77" s="1222"/>
      <c r="BW77" s="1222"/>
      <c r="BX77" s="1222">
        <v>216</v>
      </c>
      <c r="BY77" s="1222"/>
      <c r="BZ77" s="1222"/>
      <c r="CA77" s="1222"/>
      <c r="CB77" s="1222"/>
      <c r="CC77" s="1222"/>
      <c r="CD77" s="1222"/>
      <c r="CE77" s="1222"/>
      <c r="CF77" s="1222">
        <v>169.1</v>
      </c>
      <c r="CG77" s="1222"/>
      <c r="CH77" s="1222"/>
      <c r="CI77" s="1222"/>
      <c r="CJ77" s="1222"/>
      <c r="CK77" s="1222"/>
      <c r="CL77" s="1222"/>
      <c r="CM77" s="1222"/>
      <c r="CN77" s="1222">
        <v>174.6</v>
      </c>
      <c r="CO77" s="1222"/>
      <c r="CP77" s="1222"/>
      <c r="CQ77" s="1222"/>
      <c r="CR77" s="1222"/>
      <c r="CS77" s="1222"/>
      <c r="CT77" s="1222"/>
      <c r="CU77" s="1222"/>
      <c r="CV77" s="1222">
        <v>173</v>
      </c>
      <c r="CW77" s="1222"/>
      <c r="CX77" s="1222"/>
      <c r="CY77" s="1222"/>
      <c r="CZ77" s="1222"/>
      <c r="DA77" s="1222"/>
      <c r="DB77" s="1222"/>
      <c r="DC77" s="1222"/>
    </row>
    <row r="78" spans="2:107" x14ac:dyDescent="0.15">
      <c r="B78" s="387"/>
      <c r="G78" s="1228"/>
      <c r="H78" s="1228"/>
      <c r="I78" s="1228"/>
      <c r="J78" s="1228"/>
      <c r="K78" s="1226"/>
      <c r="L78" s="1226"/>
      <c r="M78" s="1226"/>
      <c r="N78" s="1226"/>
      <c r="AN78" s="1227"/>
      <c r="AO78" s="1227"/>
      <c r="AP78" s="1227"/>
      <c r="AQ78" s="1227"/>
      <c r="AR78" s="1227"/>
      <c r="AS78" s="1227"/>
      <c r="AT78" s="1227"/>
      <c r="AU78" s="1227"/>
      <c r="AV78" s="1227"/>
      <c r="AW78" s="1227"/>
      <c r="AX78" s="1227"/>
      <c r="AY78" s="1227"/>
      <c r="AZ78" s="1227"/>
      <c r="BA78" s="1227"/>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387"/>
      <c r="G79" s="1228"/>
      <c r="H79" s="1228"/>
      <c r="I79" s="1223"/>
      <c r="J79" s="1223"/>
      <c r="K79" s="1224"/>
      <c r="L79" s="1224"/>
      <c r="M79" s="1224"/>
      <c r="N79" s="1224"/>
      <c r="AN79" s="1227"/>
      <c r="AO79" s="1227"/>
      <c r="AP79" s="1227"/>
      <c r="AQ79" s="1227"/>
      <c r="AR79" s="1227"/>
      <c r="AS79" s="1227"/>
      <c r="AT79" s="1227"/>
      <c r="AU79" s="1227"/>
      <c r="AV79" s="1227"/>
      <c r="AW79" s="1227"/>
      <c r="AX79" s="1227"/>
      <c r="AY79" s="1227"/>
      <c r="AZ79" s="1227"/>
      <c r="BA79" s="1227"/>
      <c r="BB79" s="1225" t="s">
        <v>595</v>
      </c>
      <c r="BC79" s="1225"/>
      <c r="BD79" s="1225"/>
      <c r="BE79" s="1225"/>
      <c r="BF79" s="1225"/>
      <c r="BG79" s="1225"/>
      <c r="BH79" s="1225"/>
      <c r="BI79" s="1225"/>
      <c r="BJ79" s="1225"/>
      <c r="BK79" s="1225"/>
      <c r="BL79" s="1225"/>
      <c r="BM79" s="1225"/>
      <c r="BN79" s="1225"/>
      <c r="BO79" s="1225"/>
      <c r="BP79" s="1222">
        <v>16.899999999999999</v>
      </c>
      <c r="BQ79" s="1222"/>
      <c r="BR79" s="1222"/>
      <c r="BS79" s="1222"/>
      <c r="BT79" s="1222"/>
      <c r="BU79" s="1222"/>
      <c r="BV79" s="1222"/>
      <c r="BW79" s="1222"/>
      <c r="BX79" s="1222">
        <v>16.2</v>
      </c>
      <c r="BY79" s="1222"/>
      <c r="BZ79" s="1222"/>
      <c r="CA79" s="1222"/>
      <c r="CB79" s="1222"/>
      <c r="CC79" s="1222"/>
      <c r="CD79" s="1222"/>
      <c r="CE79" s="1222"/>
      <c r="CF79" s="1222">
        <v>14.1</v>
      </c>
      <c r="CG79" s="1222"/>
      <c r="CH79" s="1222"/>
      <c r="CI79" s="1222"/>
      <c r="CJ79" s="1222"/>
      <c r="CK79" s="1222"/>
      <c r="CL79" s="1222"/>
      <c r="CM79" s="1222"/>
      <c r="CN79" s="1222">
        <v>13.1</v>
      </c>
      <c r="CO79" s="1222"/>
      <c r="CP79" s="1222"/>
      <c r="CQ79" s="1222"/>
      <c r="CR79" s="1222"/>
      <c r="CS79" s="1222"/>
      <c r="CT79" s="1222"/>
      <c r="CU79" s="1222"/>
      <c r="CV79" s="1222">
        <v>12.2</v>
      </c>
      <c r="CW79" s="1222"/>
      <c r="CX79" s="1222"/>
      <c r="CY79" s="1222"/>
      <c r="CZ79" s="1222"/>
      <c r="DA79" s="1222"/>
      <c r="DB79" s="1222"/>
      <c r="DC79" s="1222"/>
    </row>
    <row r="80" spans="2:107" x14ac:dyDescent="0.15">
      <c r="B80" s="387"/>
      <c r="G80" s="1228"/>
      <c r="H80" s="1228"/>
      <c r="I80" s="1223"/>
      <c r="J80" s="1223"/>
      <c r="K80" s="1224"/>
      <c r="L80" s="1224"/>
      <c r="M80" s="1224"/>
      <c r="N80" s="1224"/>
      <c r="AN80" s="1227"/>
      <c r="AO80" s="1227"/>
      <c r="AP80" s="1227"/>
      <c r="AQ80" s="1227"/>
      <c r="AR80" s="1227"/>
      <c r="AS80" s="1227"/>
      <c r="AT80" s="1227"/>
      <c r="AU80" s="1227"/>
      <c r="AV80" s="1227"/>
      <c r="AW80" s="1227"/>
      <c r="AX80" s="1227"/>
      <c r="AY80" s="1227"/>
      <c r="AZ80" s="1227"/>
      <c r="BA80" s="1227"/>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387"/>
    </row>
    <row r="82" spans="2:109" ht="17.25" x14ac:dyDescent="0.15">
      <c r="B82" s="387"/>
      <c r="K82" s="414"/>
      <c r="L82" s="414"/>
      <c r="M82" s="414"/>
      <c r="N82" s="414"/>
      <c r="AQ82" s="414"/>
      <c r="AR82" s="414"/>
      <c r="AS82" s="414"/>
      <c r="AT82" s="414"/>
      <c r="BC82" s="414"/>
      <c r="BD82" s="414"/>
      <c r="BE82" s="414"/>
      <c r="BF82" s="414"/>
      <c r="BO82" s="414"/>
      <c r="BP82" s="414"/>
      <c r="BQ82" s="414"/>
      <c r="BR82" s="414"/>
      <c r="CA82" s="414"/>
      <c r="CB82" s="414"/>
      <c r="CC82" s="414"/>
      <c r="CD82" s="414"/>
      <c r="CM82" s="414"/>
      <c r="CN82" s="414"/>
      <c r="CO82" s="414"/>
      <c r="CP82" s="414"/>
      <c r="CY82" s="414"/>
      <c r="CZ82" s="414"/>
      <c r="DA82" s="414"/>
      <c r="DB82" s="414"/>
      <c r="DC82" s="414"/>
    </row>
    <row r="83" spans="2:109" x14ac:dyDescent="0.15">
      <c r="B83" s="389"/>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91"/>
    </row>
    <row r="84" spans="2:109" x14ac:dyDescent="0.15">
      <c r="DD84" s="380"/>
      <c r="DE84" s="380"/>
    </row>
    <row r="85" spans="2:109" x14ac:dyDescent="0.15">
      <c r="DD85" s="380"/>
      <c r="DE85" s="380"/>
    </row>
    <row r="86" spans="2:109" hidden="1" x14ac:dyDescent="0.15">
      <c r="DD86" s="380"/>
      <c r="DE86" s="380"/>
    </row>
    <row r="87" spans="2:109" hidden="1" x14ac:dyDescent="0.15">
      <c r="K87" s="415"/>
      <c r="AQ87" s="415"/>
      <c r="BC87" s="415"/>
      <c r="BO87" s="415"/>
      <c r="CA87" s="415"/>
      <c r="CM87" s="415"/>
      <c r="CY87" s="415"/>
      <c r="DD87" s="380"/>
      <c r="DE87" s="380"/>
    </row>
    <row r="88" spans="2:109" hidden="1" x14ac:dyDescent="0.15">
      <c r="DD88" s="380"/>
      <c r="DE88" s="380"/>
    </row>
    <row r="89" spans="2:109" hidden="1" x14ac:dyDescent="0.15">
      <c r="DD89" s="380"/>
      <c r="DE89" s="380"/>
    </row>
    <row r="90" spans="2:109" hidden="1" x14ac:dyDescent="0.15">
      <c r="DD90" s="380"/>
      <c r="DE90" s="380"/>
    </row>
    <row r="91" spans="2:109" hidden="1" x14ac:dyDescent="0.15">
      <c r="DD91" s="380"/>
      <c r="DE91" s="380"/>
    </row>
    <row r="92" spans="2:109" ht="13.5" hidden="1" customHeight="1" x14ac:dyDescent="0.15">
      <c r="DD92" s="380"/>
      <c r="DE92" s="380"/>
    </row>
    <row r="93" spans="2:109" ht="13.5" hidden="1" customHeight="1" x14ac:dyDescent="0.15">
      <c r="DD93" s="380"/>
      <c r="DE93" s="380"/>
    </row>
    <row r="94" spans="2:109" ht="13.5" hidden="1" customHeight="1" x14ac:dyDescent="0.15">
      <c r="DD94" s="380"/>
      <c r="DE94" s="380"/>
    </row>
    <row r="95" spans="2:109" ht="13.5" hidden="1" customHeight="1" x14ac:dyDescent="0.15">
      <c r="DD95" s="380"/>
      <c r="DE95" s="380"/>
    </row>
    <row r="96" spans="2:109" ht="13.5" hidden="1" customHeight="1" x14ac:dyDescent="0.15">
      <c r="DD96" s="380"/>
      <c r="DE96" s="380"/>
    </row>
    <row r="97" spans="108:109" ht="13.5" hidden="1" customHeight="1" x14ac:dyDescent="0.15">
      <c r="DD97" s="380"/>
      <c r="DE97" s="380"/>
    </row>
    <row r="98" spans="108:109" ht="13.5" hidden="1" customHeight="1" x14ac:dyDescent="0.15">
      <c r="DD98" s="380"/>
      <c r="DE98" s="380"/>
    </row>
    <row r="99" spans="108:109" ht="13.5" hidden="1" customHeight="1" x14ac:dyDescent="0.15">
      <c r="DD99" s="380"/>
      <c r="DE99" s="380"/>
    </row>
    <row r="100" spans="108:109" ht="13.5" hidden="1" customHeight="1" x14ac:dyDescent="0.15">
      <c r="DD100" s="380"/>
      <c r="DE100" s="380"/>
    </row>
    <row r="101" spans="108:109" ht="13.5" hidden="1" customHeight="1" x14ac:dyDescent="0.15">
      <c r="DD101" s="380"/>
      <c r="DE101" s="380"/>
    </row>
    <row r="102" spans="108:109" ht="13.5" hidden="1" customHeight="1" x14ac:dyDescent="0.15">
      <c r="DD102" s="380"/>
      <c r="DE102" s="380"/>
    </row>
    <row r="103" spans="108:109" ht="13.5" hidden="1" customHeight="1" x14ac:dyDescent="0.15">
      <c r="DD103" s="380"/>
      <c r="DE103" s="380"/>
    </row>
    <row r="104" spans="108:109" ht="13.5" hidden="1" customHeight="1" x14ac:dyDescent="0.15">
      <c r="DD104" s="380"/>
      <c r="DE104" s="380"/>
    </row>
    <row r="105" spans="108:109" ht="13.5" hidden="1" customHeight="1" x14ac:dyDescent="0.15">
      <c r="DD105" s="380"/>
      <c r="DE105" s="380"/>
    </row>
    <row r="106" spans="108:109" ht="13.5" hidden="1" customHeight="1" x14ac:dyDescent="0.15">
      <c r="DD106" s="380"/>
      <c r="DE106" s="380"/>
    </row>
    <row r="107" spans="108:109" ht="13.5" hidden="1" customHeight="1" x14ac:dyDescent="0.15">
      <c r="DD107" s="380"/>
      <c r="DE107" s="380"/>
    </row>
    <row r="108" spans="108:109" ht="13.5" hidden="1" customHeight="1" x14ac:dyDescent="0.15">
      <c r="DD108" s="380"/>
      <c r="DE108" s="380"/>
    </row>
    <row r="109" spans="108:109" ht="13.5" hidden="1" customHeight="1" x14ac:dyDescent="0.15">
      <c r="DD109" s="380"/>
      <c r="DE109" s="380"/>
    </row>
    <row r="110" spans="108:109" ht="13.5" hidden="1" customHeight="1" x14ac:dyDescent="0.15">
      <c r="DD110" s="380"/>
      <c r="DE110" s="380"/>
    </row>
    <row r="111" spans="108:109" ht="13.5" hidden="1" customHeight="1" x14ac:dyDescent="0.15">
      <c r="DD111" s="380"/>
      <c r="DE111" s="380"/>
    </row>
    <row r="112" spans="108:109" ht="13.5" hidden="1" customHeight="1" x14ac:dyDescent="0.15">
      <c r="DD112" s="380"/>
      <c r="DE112" s="380"/>
    </row>
    <row r="113" spans="108:109" ht="13.5" hidden="1" customHeight="1" x14ac:dyDescent="0.15">
      <c r="DD113" s="380"/>
      <c r="DE113" s="380"/>
    </row>
    <row r="114" spans="108:109" ht="13.5" hidden="1" customHeight="1" x14ac:dyDescent="0.15">
      <c r="DD114" s="380"/>
      <c r="DE114" s="380"/>
    </row>
    <row r="115" spans="108:109" ht="13.5" hidden="1" customHeight="1" x14ac:dyDescent="0.15">
      <c r="DD115" s="380"/>
      <c r="DE115" s="380"/>
    </row>
    <row r="116" spans="108:109" ht="13.5" hidden="1" customHeight="1" x14ac:dyDescent="0.15">
      <c r="DD116" s="380"/>
      <c r="DE116" s="380"/>
    </row>
    <row r="117" spans="108:109" ht="13.5" hidden="1" customHeight="1" x14ac:dyDescent="0.15">
      <c r="DD117" s="380"/>
      <c r="DE117" s="380"/>
    </row>
    <row r="118" spans="108:109" ht="13.5" hidden="1" customHeight="1" x14ac:dyDescent="0.15">
      <c r="DD118" s="380"/>
      <c r="DE118" s="380"/>
    </row>
    <row r="119" spans="108:109" ht="13.5" hidden="1" customHeight="1" x14ac:dyDescent="0.15">
      <c r="DD119" s="380"/>
      <c r="DE119" s="380"/>
    </row>
    <row r="120" spans="108:109" ht="13.5" hidden="1" customHeight="1" x14ac:dyDescent="0.15">
      <c r="DD120" s="380"/>
      <c r="DE120" s="380"/>
    </row>
    <row r="121" spans="108:109" ht="13.5" hidden="1" customHeight="1" x14ac:dyDescent="0.15">
      <c r="DD121" s="380"/>
      <c r="DE121" s="380"/>
    </row>
    <row r="122" spans="108:109" ht="13.5" hidden="1" customHeight="1" x14ac:dyDescent="0.15">
      <c r="DD122" s="380"/>
      <c r="DE122" s="380"/>
    </row>
    <row r="123" spans="108:109" ht="13.5" hidden="1" customHeight="1" x14ac:dyDescent="0.15">
      <c r="DD123" s="380"/>
      <c r="DE123" s="380"/>
    </row>
    <row r="124" spans="108:109" ht="13.5" hidden="1" customHeight="1" x14ac:dyDescent="0.15">
      <c r="DD124" s="380"/>
      <c r="DE124" s="380"/>
    </row>
    <row r="125" spans="108:109" ht="13.5" hidden="1" customHeight="1" x14ac:dyDescent="0.15">
      <c r="DD125" s="380"/>
      <c r="DE125" s="380"/>
    </row>
    <row r="126" spans="108:109" ht="13.5" hidden="1" customHeight="1" x14ac:dyDescent="0.15">
      <c r="DD126" s="380"/>
      <c r="DE126" s="380"/>
    </row>
    <row r="127" spans="108:109" ht="13.5" hidden="1" customHeight="1" x14ac:dyDescent="0.15">
      <c r="DD127" s="380"/>
      <c r="DE127" s="380"/>
    </row>
    <row r="128" spans="108:109" ht="13.5" hidden="1" customHeight="1" x14ac:dyDescent="0.15">
      <c r="DD128" s="380"/>
      <c r="DE128" s="380"/>
    </row>
    <row r="129" spans="108:109" ht="13.5" hidden="1" customHeight="1" x14ac:dyDescent="0.15">
      <c r="DD129" s="380"/>
      <c r="DE129" s="380"/>
    </row>
    <row r="130" spans="108:109" ht="13.5" hidden="1" customHeight="1" x14ac:dyDescent="0.15">
      <c r="DD130" s="380"/>
      <c r="DE130" s="380"/>
    </row>
    <row r="131" spans="108:109" ht="13.5" hidden="1" customHeight="1" x14ac:dyDescent="0.15">
      <c r="DD131" s="380"/>
      <c r="DE131" s="380"/>
    </row>
    <row r="132" spans="108:109" ht="13.5" hidden="1" customHeight="1" x14ac:dyDescent="0.15">
      <c r="DD132" s="380"/>
      <c r="DE132" s="380"/>
    </row>
    <row r="133" spans="108:109" ht="13.5" hidden="1" customHeight="1" x14ac:dyDescent="0.15">
      <c r="DD133" s="380"/>
      <c r="DE133" s="380"/>
    </row>
    <row r="134" spans="108:109" ht="13.5" hidden="1" customHeight="1" x14ac:dyDescent="0.15">
      <c r="DD134" s="380"/>
      <c r="DE134" s="380"/>
    </row>
    <row r="135" spans="108:109" ht="13.5" hidden="1" customHeight="1" x14ac:dyDescent="0.15">
      <c r="DD135" s="380"/>
      <c r="DE135" s="380"/>
    </row>
    <row r="136" spans="108:109" ht="13.5" hidden="1" customHeight="1" x14ac:dyDescent="0.15">
      <c r="DD136" s="380"/>
      <c r="DE136" s="380"/>
    </row>
    <row r="137" spans="108:109" ht="13.5" hidden="1" customHeight="1" x14ac:dyDescent="0.15">
      <c r="DD137" s="380"/>
      <c r="DE137" s="380"/>
    </row>
    <row r="138" spans="108:109" ht="13.5" hidden="1" customHeight="1" x14ac:dyDescent="0.15">
      <c r="DD138" s="380"/>
      <c r="DE138" s="380"/>
    </row>
    <row r="139" spans="108:109" ht="13.5" hidden="1" customHeight="1" x14ac:dyDescent="0.15">
      <c r="DD139" s="380"/>
      <c r="DE139" s="380"/>
    </row>
    <row r="140" spans="108:109" ht="13.5" hidden="1" customHeight="1" x14ac:dyDescent="0.15">
      <c r="DD140" s="380"/>
      <c r="DE140" s="380"/>
    </row>
    <row r="141" spans="108:109" ht="13.5" hidden="1" customHeight="1" x14ac:dyDescent="0.15">
      <c r="DD141" s="380"/>
      <c r="DE141" s="380"/>
    </row>
    <row r="142" spans="108:109" ht="13.5" hidden="1" customHeight="1" x14ac:dyDescent="0.15">
      <c r="DD142" s="380"/>
      <c r="DE142" s="380"/>
    </row>
    <row r="143" spans="108:109" ht="13.5" hidden="1" customHeight="1" x14ac:dyDescent="0.15">
      <c r="DD143" s="380"/>
      <c r="DE143" s="380"/>
    </row>
    <row r="144" spans="108:109" ht="13.5" hidden="1" customHeight="1" x14ac:dyDescent="0.15">
      <c r="DD144" s="380"/>
      <c r="DE144" s="380"/>
    </row>
    <row r="145" spans="108:109" ht="13.5" hidden="1" customHeight="1" x14ac:dyDescent="0.15">
      <c r="DD145" s="380"/>
      <c r="DE145" s="380"/>
    </row>
    <row r="146" spans="108:109" ht="13.5" hidden="1" customHeight="1" x14ac:dyDescent="0.15">
      <c r="DD146" s="380"/>
      <c r="DE146" s="380"/>
    </row>
    <row r="147" spans="108:109" ht="13.5" hidden="1" customHeight="1" x14ac:dyDescent="0.15">
      <c r="DD147" s="380"/>
      <c r="DE147" s="380"/>
    </row>
    <row r="148" spans="108:109" ht="13.5" hidden="1" customHeight="1" x14ac:dyDescent="0.15">
      <c r="DD148" s="380"/>
      <c r="DE148" s="380"/>
    </row>
    <row r="149" spans="108:109" ht="13.5" hidden="1" customHeight="1" x14ac:dyDescent="0.15">
      <c r="DD149" s="380"/>
      <c r="DE149" s="380"/>
    </row>
    <row r="150" spans="108:109" ht="13.5" hidden="1" customHeight="1" x14ac:dyDescent="0.15">
      <c r="DD150" s="380"/>
      <c r="DE150" s="380"/>
    </row>
    <row r="151" spans="108:109" ht="13.5" hidden="1" customHeight="1" x14ac:dyDescent="0.15">
      <c r="DD151" s="380"/>
      <c r="DE151" s="380"/>
    </row>
    <row r="152" spans="108:109" ht="13.5" hidden="1" customHeight="1" x14ac:dyDescent="0.15">
      <c r="DD152" s="380"/>
      <c r="DE152" s="380"/>
    </row>
    <row r="153" spans="108:109" ht="13.5" hidden="1" customHeight="1" x14ac:dyDescent="0.15">
      <c r="DD153" s="380"/>
      <c r="DE153" s="380"/>
    </row>
    <row r="154" spans="108:109" ht="13.5" hidden="1" customHeight="1" x14ac:dyDescent="0.15">
      <c r="DD154" s="380"/>
      <c r="DE154" s="380"/>
    </row>
    <row r="155" spans="108:109" ht="13.5" hidden="1" customHeight="1" x14ac:dyDescent="0.15">
      <c r="DD155" s="380"/>
      <c r="DE155" s="380"/>
    </row>
    <row r="156" spans="108:109" ht="13.5" hidden="1" customHeight="1" x14ac:dyDescent="0.15">
      <c r="DD156" s="380"/>
      <c r="DE156" s="380"/>
    </row>
    <row r="157" spans="108:109" ht="13.5" hidden="1" customHeight="1" x14ac:dyDescent="0.15">
      <c r="DD157" s="380"/>
      <c r="DE157" s="380"/>
    </row>
    <row r="158" spans="108:109" ht="13.5" hidden="1" customHeight="1" x14ac:dyDescent="0.15">
      <c r="DD158" s="380"/>
      <c r="DE158" s="380"/>
    </row>
    <row r="159" spans="108:109" ht="13.5" hidden="1" customHeight="1" x14ac:dyDescent="0.15">
      <c r="DD159" s="380"/>
      <c r="DE159" s="380"/>
    </row>
    <row r="160" spans="108:109" ht="13.5" hidden="1" customHeight="1" x14ac:dyDescent="0.15">
      <c r="DD160" s="380"/>
      <c r="DE160" s="38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K1ZdMcmlRV1tEK8UdFkQvgFC4j5Cv8nNxwc1MSIRJt2OmCCq5w77wK/sW/TPXnmwrnIGa1FVwa19Iy2XBwGeA==" saltValue="grzpN/SamydtuTXr+Fy3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82" zoomScale="70" zoomScaleNormal="70" zoomScaleSheetLayoutView="55" workbookViewId="0">
      <selection activeCell="BK52" sqref="BK52"/>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V43" s="261"/>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9a225xuCwj+rKuIG4/DtuvVj0sH2bnnLaDztlLIKgP5HdtfGj9iwTzFVBFAbhnzdK6TCMeyQwCLc1LQcpeNQ==" saltValue="/RocV/3PV2hBSgAeew26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70" zoomScale="70" zoomScaleNormal="70" zoomScaleSheetLayoutView="55" workbookViewId="0">
      <selection activeCell="BT106" sqref="BT106"/>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c r="X31" s="261"/>
    </row>
    <row r="32" spans="12:34" x14ac:dyDescent="0.15">
      <c r="L32" s="261"/>
    </row>
    <row r="33" spans="2:34" x14ac:dyDescent="0.15">
      <c r="C33" s="261"/>
      <c r="E33" s="261"/>
      <c r="G33" s="261"/>
      <c r="I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X38" s="261"/>
      <c r="AG38" s="261"/>
      <c r="AH38" s="261"/>
    </row>
    <row r="39" spans="2:34" x14ac:dyDescent="0.15"/>
    <row r="40" spans="2:34" x14ac:dyDescent="0.15"/>
    <row r="41" spans="2:34" x14ac:dyDescent="0.15">
      <c r="R41" s="261"/>
    </row>
    <row r="42" spans="2:34" x14ac:dyDescent="0.15">
      <c r="W42" s="261"/>
    </row>
    <row r="43" spans="2:34" x14ac:dyDescent="0.15">
      <c r="V43" s="261"/>
      <c r="X43" s="261"/>
      <c r="Y43" s="261"/>
      <c r="Z43" s="261"/>
      <c r="AA43" s="261"/>
      <c r="AB43" s="261"/>
      <c r="AC43" s="261"/>
      <c r="AD43" s="261"/>
      <c r="AE43" s="261"/>
      <c r="AF43" s="261"/>
      <c r="AG43" s="261"/>
      <c r="AH43" s="261"/>
    </row>
    <row r="44" spans="2:34" x14ac:dyDescent="0.15">
      <c r="AH44" s="261"/>
    </row>
    <row r="45" spans="2:34" x14ac:dyDescent="0.15"/>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c r="AH124" s="261"/>
    </row>
    <row r="125" spans="34:122" ht="13.5" customHeight="1" x14ac:dyDescent="0.15">
      <c r="DR125" s="261"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EYDwvUvQ7fKn9tWXGmeLGnB7SZNMwlDRofUZ+GnLHo1A8Y7XFr798KRMCm8YtHGIYdxEz02adtME09uvA03sQ==" saltValue="uWoH6tQ/w9R7p8BBNSUD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42</v>
      </c>
      <c r="E2" s="109"/>
      <c r="F2" s="110" t="s">
        <v>43</v>
      </c>
      <c r="G2" s="111"/>
      <c r="H2" s="112"/>
    </row>
    <row r="3" spans="1:8" x14ac:dyDescent="0.15">
      <c r="A3" s="108" t="s">
        <v>513</v>
      </c>
      <c r="B3" s="113"/>
      <c r="C3" s="114"/>
      <c r="D3" s="115">
        <v>112211</v>
      </c>
      <c r="E3" s="116"/>
      <c r="F3" s="117">
        <v>88620</v>
      </c>
      <c r="G3" s="118"/>
      <c r="H3" s="119"/>
    </row>
    <row r="4" spans="1:8" x14ac:dyDescent="0.15">
      <c r="A4" s="120"/>
      <c r="B4" s="121"/>
      <c r="C4" s="122"/>
      <c r="D4" s="123">
        <v>38902</v>
      </c>
      <c r="E4" s="124"/>
      <c r="F4" s="125">
        <v>19309</v>
      </c>
      <c r="G4" s="126"/>
      <c r="H4" s="127"/>
    </row>
    <row r="5" spans="1:8" x14ac:dyDescent="0.15">
      <c r="A5" s="108" t="s">
        <v>515</v>
      </c>
      <c r="B5" s="113"/>
      <c r="C5" s="114"/>
      <c r="D5" s="115">
        <v>117272</v>
      </c>
      <c r="E5" s="116"/>
      <c r="F5" s="117">
        <v>94715</v>
      </c>
      <c r="G5" s="118"/>
      <c r="H5" s="119"/>
    </row>
    <row r="6" spans="1:8" x14ac:dyDescent="0.15">
      <c r="A6" s="120"/>
      <c r="B6" s="121"/>
      <c r="C6" s="122"/>
      <c r="D6" s="123">
        <v>48127</v>
      </c>
      <c r="E6" s="124"/>
      <c r="F6" s="125">
        <v>24902</v>
      </c>
      <c r="G6" s="126"/>
      <c r="H6" s="127"/>
    </row>
    <row r="7" spans="1:8" x14ac:dyDescent="0.15">
      <c r="A7" s="108" t="s">
        <v>516</v>
      </c>
      <c r="B7" s="113"/>
      <c r="C7" s="114"/>
      <c r="D7" s="115">
        <v>106978</v>
      </c>
      <c r="E7" s="116"/>
      <c r="F7" s="117">
        <v>97161</v>
      </c>
      <c r="G7" s="118"/>
      <c r="H7" s="119"/>
    </row>
    <row r="8" spans="1:8" x14ac:dyDescent="0.15">
      <c r="A8" s="120"/>
      <c r="B8" s="121"/>
      <c r="C8" s="122"/>
      <c r="D8" s="123">
        <v>40392</v>
      </c>
      <c r="E8" s="124"/>
      <c r="F8" s="125">
        <v>26543</v>
      </c>
      <c r="G8" s="126"/>
      <c r="H8" s="127"/>
    </row>
    <row r="9" spans="1:8" x14ac:dyDescent="0.15">
      <c r="A9" s="108" t="s">
        <v>517</v>
      </c>
      <c r="B9" s="113"/>
      <c r="C9" s="114"/>
      <c r="D9" s="115">
        <v>102663</v>
      </c>
      <c r="E9" s="116"/>
      <c r="F9" s="117">
        <v>101731</v>
      </c>
      <c r="G9" s="118"/>
      <c r="H9" s="119"/>
    </row>
    <row r="10" spans="1:8" x14ac:dyDescent="0.15">
      <c r="A10" s="120"/>
      <c r="B10" s="121"/>
      <c r="C10" s="122"/>
      <c r="D10" s="123">
        <v>36637</v>
      </c>
      <c r="E10" s="124"/>
      <c r="F10" s="125">
        <v>26906</v>
      </c>
      <c r="G10" s="126"/>
      <c r="H10" s="127"/>
    </row>
    <row r="11" spans="1:8" x14ac:dyDescent="0.15">
      <c r="A11" s="108" t="s">
        <v>518</v>
      </c>
      <c r="B11" s="113"/>
      <c r="C11" s="114"/>
      <c r="D11" s="115">
        <v>107334</v>
      </c>
      <c r="E11" s="116"/>
      <c r="F11" s="117">
        <v>108224</v>
      </c>
      <c r="G11" s="118"/>
      <c r="H11" s="119"/>
    </row>
    <row r="12" spans="1:8" x14ac:dyDescent="0.15">
      <c r="A12" s="120"/>
      <c r="B12" s="121"/>
      <c r="C12" s="128"/>
      <c r="D12" s="123">
        <v>39581</v>
      </c>
      <c r="E12" s="124"/>
      <c r="F12" s="125">
        <v>27358</v>
      </c>
      <c r="G12" s="126"/>
      <c r="H12" s="127"/>
    </row>
    <row r="13" spans="1:8" x14ac:dyDescent="0.15">
      <c r="A13" s="108"/>
      <c r="B13" s="113"/>
      <c r="C13" s="129"/>
      <c r="D13" s="130">
        <v>109292</v>
      </c>
      <c r="E13" s="131"/>
      <c r="F13" s="132">
        <v>98090</v>
      </c>
      <c r="G13" s="133"/>
      <c r="H13" s="119"/>
    </row>
    <row r="14" spans="1:8" x14ac:dyDescent="0.15">
      <c r="A14" s="120"/>
      <c r="B14" s="121"/>
      <c r="C14" s="122"/>
      <c r="D14" s="123">
        <v>40728</v>
      </c>
      <c r="E14" s="124"/>
      <c r="F14" s="125">
        <v>25004</v>
      </c>
      <c r="G14" s="126"/>
      <c r="H14" s="127"/>
    </row>
    <row r="17" spans="1:11" x14ac:dyDescent="0.15">
      <c r="A17" s="104" t="s">
        <v>44</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45</v>
      </c>
      <c r="B19" s="134">
        <f>ROUND(VALUE(SUBSTITUTE(実質収支比率等に係る経年分析!F$48,"▲","-")),2)</f>
        <v>1.61</v>
      </c>
      <c r="C19" s="134">
        <f>ROUND(VALUE(SUBSTITUTE(実質収支比率等に係る経年分析!G$48,"▲","-")),2)</f>
        <v>2.08</v>
      </c>
      <c r="D19" s="134">
        <f>ROUND(VALUE(SUBSTITUTE(実質収支比率等に係る経年分析!H$48,"▲","-")),2)</f>
        <v>2.14</v>
      </c>
      <c r="E19" s="134">
        <f>ROUND(VALUE(SUBSTITUTE(実質収支比率等に係る経年分析!I$48,"▲","-")),2)</f>
        <v>1.55</v>
      </c>
      <c r="F19" s="134">
        <f>ROUND(VALUE(SUBSTITUTE(実質収支比率等に係る経年分析!J$48,"▲","-")),2)</f>
        <v>1.84</v>
      </c>
    </row>
    <row r="20" spans="1:11" x14ac:dyDescent="0.15">
      <c r="A20" s="134" t="s">
        <v>46</v>
      </c>
      <c r="B20" s="134">
        <f>ROUND(VALUE(SUBSTITUTE(実質収支比率等に係る経年分析!F$47,"▲","-")),2)</f>
        <v>6.47</v>
      </c>
      <c r="C20" s="134">
        <f>ROUND(VALUE(SUBSTITUTE(実質収支比率等に係る経年分析!G$47,"▲","-")),2)</f>
        <v>6.38</v>
      </c>
      <c r="D20" s="134">
        <f>ROUND(VALUE(SUBSTITUTE(実質収支比率等に係る経年分析!H$47,"▲","-")),2)</f>
        <v>5.58</v>
      </c>
      <c r="E20" s="134">
        <f>ROUND(VALUE(SUBSTITUTE(実質収支比率等に係る経年分析!I$47,"▲","-")),2)</f>
        <v>6.72</v>
      </c>
      <c r="F20" s="134">
        <f>ROUND(VALUE(SUBSTITUTE(実質収支比率等に係る経年分析!J$47,"▲","-")),2)</f>
        <v>5.76</v>
      </c>
    </row>
    <row r="21" spans="1:11" x14ac:dyDescent="0.15">
      <c r="A21" s="134" t="s">
        <v>47</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-0.73</v>
      </c>
    </row>
    <row r="24" spans="1:11" x14ac:dyDescent="0.15">
      <c r="A24" s="104" t="s">
        <v>48</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49</v>
      </c>
      <c r="C26" s="135" t="s">
        <v>50</v>
      </c>
      <c r="D26" s="135" t="s">
        <v>49</v>
      </c>
      <c r="E26" s="135" t="s">
        <v>50</v>
      </c>
      <c r="F26" s="135" t="s">
        <v>49</v>
      </c>
      <c r="G26" s="135" t="s">
        <v>50</v>
      </c>
      <c r="H26" s="135" t="s">
        <v>49</v>
      </c>
      <c r="I26" s="135" t="s">
        <v>50</v>
      </c>
      <c r="J26" s="135" t="s">
        <v>49</v>
      </c>
      <c r="K26" s="135" t="s">
        <v>50</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就農支援資金特別会計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母子父子寡婦福祉資金特別会計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災害救助基金特別会計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証紙特別会計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佐賀県産業用地造成事業特別会計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15">
      <c r="A34" s="135" t="str">
        <f>IF(連結実質赤字比率に係る赤字・黒字の構成分析!C$36="",NA(),連結実質赤字比率に係る赤字・黒字の構成分析!C$36)</f>
        <v>佐賀県港湾整備事業特別会計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0.25</v>
      </c>
    </row>
    <row r="35" spans="1:16" x14ac:dyDescent="0.15">
      <c r="A35" s="135" t="str">
        <f>IF(連結実質赤字比率に係る赤字・黒字の構成分析!C$35="",NA(),連結実質赤字比率に係る赤字・黒字の構成分析!C$35)</f>
        <v>佐賀県工業用水道事業会計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v>
      </c>
    </row>
    <row r="39" spans="1:16" x14ac:dyDescent="0.15">
      <c r="A39" s="104" t="s">
        <v>51</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15">
      <c r="A42" s="136" t="s">
        <v>54</v>
      </c>
      <c r="B42" s="136"/>
      <c r="C42" s="136"/>
      <c r="D42" s="136">
        <f>'実質公債費比率（分子）の構造'!K$52</f>
        <v>43754</v>
      </c>
      <c r="E42" s="136"/>
      <c r="F42" s="136"/>
      <c r="G42" s="136">
        <f>'実質公債費比率（分子）の構造'!L$52</f>
        <v>46046</v>
      </c>
      <c r="H42" s="136"/>
      <c r="I42" s="136"/>
      <c r="J42" s="136">
        <f>'実質公債費比率（分子）の構造'!M$52</f>
        <v>46749</v>
      </c>
      <c r="K42" s="136"/>
      <c r="L42" s="136"/>
      <c r="M42" s="136">
        <f>'実質公債費比率（分子）の構造'!N$52</f>
        <v>47350</v>
      </c>
      <c r="N42" s="136"/>
      <c r="O42" s="136"/>
      <c r="P42" s="136">
        <f>'実質公債費比率（分子）の構造'!O$52</f>
        <v>47094</v>
      </c>
    </row>
    <row r="43" spans="1:16" x14ac:dyDescent="0.15">
      <c r="A43" s="136" t="s">
        <v>55</v>
      </c>
      <c r="B43" s="136">
        <f>'実質公債費比率（分子）の構造'!K$51</f>
        <v>14</v>
      </c>
      <c r="C43" s="136"/>
      <c r="D43" s="136"/>
      <c r="E43" s="136">
        <f>'実質公債費比率（分子）の構造'!L$51</f>
        <v>8</v>
      </c>
      <c r="F43" s="136"/>
      <c r="G43" s="136"/>
      <c r="H43" s="136">
        <f>'実質公債費比率（分子）の構造'!M$51</f>
        <v>9</v>
      </c>
      <c r="I43" s="136"/>
      <c r="J43" s="136"/>
      <c r="K43" s="136">
        <f>'実質公債費比率（分子）の構造'!N$51</f>
        <v>4</v>
      </c>
      <c r="L43" s="136"/>
      <c r="M43" s="136"/>
      <c r="N43" s="136">
        <f>'実質公債費比率（分子）の構造'!O$51</f>
        <v>1</v>
      </c>
      <c r="O43" s="136"/>
      <c r="P43" s="136"/>
    </row>
    <row r="44" spans="1:16" x14ac:dyDescent="0.15">
      <c r="A44" s="136" t="s">
        <v>56</v>
      </c>
      <c r="B44" s="136">
        <f>'実質公債費比率（分子）の構造'!K$50</f>
        <v>3492</v>
      </c>
      <c r="C44" s="136"/>
      <c r="D44" s="136"/>
      <c r="E44" s="136">
        <f>'実質公債費比率（分子）の構造'!L$50</f>
        <v>2987</v>
      </c>
      <c r="F44" s="136"/>
      <c r="G44" s="136"/>
      <c r="H44" s="136">
        <f>'実質公債費比率（分子）の構造'!M$50</f>
        <v>2108</v>
      </c>
      <c r="I44" s="136"/>
      <c r="J44" s="136"/>
      <c r="K44" s="136">
        <f>'実質公債費比率（分子）の構造'!N$50</f>
        <v>1788</v>
      </c>
      <c r="L44" s="136"/>
      <c r="M44" s="136"/>
      <c r="N44" s="136">
        <f>'実質公債費比率（分子）の構造'!O$50</f>
        <v>1507</v>
      </c>
      <c r="O44" s="136"/>
      <c r="P44" s="136"/>
    </row>
    <row r="45" spans="1:16" x14ac:dyDescent="0.15">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58</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13</v>
      </c>
      <c r="B47" s="136">
        <f>'実質公債費比率（分子）の構造'!K$47</f>
        <v>17</v>
      </c>
      <c r="C47" s="136"/>
      <c r="D47" s="136"/>
      <c r="E47" s="136">
        <f>'実質公債費比率（分子）の構造'!L$47</f>
        <v>333</v>
      </c>
      <c r="F47" s="136"/>
      <c r="G47" s="136"/>
      <c r="H47" s="136">
        <f>'実質公債費比率（分子）の構造'!M$47</f>
        <v>667</v>
      </c>
      <c r="I47" s="136"/>
      <c r="J47" s="136"/>
      <c r="K47" s="136">
        <f>'実質公債費比率（分子）の構造'!N$47</f>
        <v>1000</v>
      </c>
      <c r="L47" s="136"/>
      <c r="M47" s="136"/>
      <c r="N47" s="136">
        <f>'実質公債費比率（分子）の構造'!O$47</f>
        <v>1333</v>
      </c>
      <c r="O47" s="136"/>
      <c r="P47" s="136"/>
    </row>
    <row r="48" spans="1:16" x14ac:dyDescent="0.15">
      <c r="A48" s="136" t="s">
        <v>59</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60</v>
      </c>
      <c r="B49" s="136">
        <f>'実質公債費比率（分子）の構造'!K$45</f>
        <v>67157</v>
      </c>
      <c r="C49" s="136"/>
      <c r="D49" s="136"/>
      <c r="E49" s="136">
        <f>'実質公債費比率（分子）の構造'!L$45</f>
        <v>66499</v>
      </c>
      <c r="F49" s="136"/>
      <c r="G49" s="136"/>
      <c r="H49" s="136">
        <f>'実質公債費比率（分子）の構造'!M$45</f>
        <v>65279</v>
      </c>
      <c r="I49" s="136"/>
      <c r="J49" s="136"/>
      <c r="K49" s="136">
        <f>'実質公債費比率（分子）の構造'!N$45</f>
        <v>64534</v>
      </c>
      <c r="L49" s="136"/>
      <c r="M49" s="136"/>
      <c r="N49" s="136">
        <f>'実質公債費比率（分子）の構造'!O$45</f>
        <v>65338</v>
      </c>
      <c r="O49" s="136"/>
      <c r="P49" s="136"/>
    </row>
    <row r="50" spans="1:16" x14ac:dyDescent="0.15">
      <c r="A50" s="136" t="s">
        <v>61</v>
      </c>
      <c r="B50" s="136" t="e">
        <f>NA()</f>
        <v>#N/A</v>
      </c>
      <c r="C50" s="136">
        <f>IF(ISNUMBER('実質公債費比率（分子）の構造'!K$53),'実質公債費比率（分子）の構造'!K$53,NA())</f>
        <v>26926</v>
      </c>
      <c r="D50" s="136" t="e">
        <f>NA()</f>
        <v>#N/A</v>
      </c>
      <c r="E50" s="136" t="e">
        <f>NA()</f>
        <v>#N/A</v>
      </c>
      <c r="F50" s="136">
        <f>IF(ISNUMBER('実質公債費比率（分子）の構造'!L$53),'実質公債費比率（分子）の構造'!L$53,NA())</f>
        <v>23781</v>
      </c>
      <c r="G50" s="136" t="e">
        <f>NA()</f>
        <v>#N/A</v>
      </c>
      <c r="H50" s="136" t="e">
        <f>NA()</f>
        <v>#N/A</v>
      </c>
      <c r="I50" s="136">
        <f>IF(ISNUMBER('実質公債費比率（分子）の構造'!M$53),'実質公債費比率（分子）の構造'!M$53,NA())</f>
        <v>21314</v>
      </c>
      <c r="J50" s="136" t="e">
        <f>NA()</f>
        <v>#N/A</v>
      </c>
      <c r="K50" s="136" t="e">
        <f>NA()</f>
        <v>#N/A</v>
      </c>
      <c r="L50" s="136">
        <f>IF(ISNUMBER('実質公債費比率（分子）の構造'!N$53),'実質公債費比率（分子）の構造'!N$53,NA())</f>
        <v>19976</v>
      </c>
      <c r="M50" s="136" t="e">
        <f>NA()</f>
        <v>#N/A</v>
      </c>
      <c r="N50" s="136" t="e">
        <f>NA()</f>
        <v>#N/A</v>
      </c>
      <c r="O50" s="136">
        <f>IF(ISNUMBER('実質公債費比率（分子）の構造'!O$53),'実質公債費比率（分子）の構造'!O$53,NA())</f>
        <v>21085</v>
      </c>
      <c r="P50" s="136" t="e">
        <f>NA()</f>
        <v>#N/A</v>
      </c>
    </row>
    <row r="53" spans="1:16" x14ac:dyDescent="0.15">
      <c r="A53" s="104" t="s">
        <v>62</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63</v>
      </c>
      <c r="C55" s="135"/>
      <c r="D55" s="135" t="s">
        <v>64</v>
      </c>
      <c r="E55" s="135" t="s">
        <v>63</v>
      </c>
      <c r="F55" s="135"/>
      <c r="G55" s="135" t="s">
        <v>64</v>
      </c>
      <c r="H55" s="135" t="s">
        <v>63</v>
      </c>
      <c r="I55" s="135"/>
      <c r="J55" s="135" t="s">
        <v>64</v>
      </c>
      <c r="K55" s="135" t="s">
        <v>63</v>
      </c>
      <c r="L55" s="135"/>
      <c r="M55" s="135" t="s">
        <v>64</v>
      </c>
      <c r="N55" s="135" t="s">
        <v>63</v>
      </c>
      <c r="O55" s="135"/>
      <c r="P55" s="135" t="s">
        <v>64</v>
      </c>
    </row>
    <row r="56" spans="1:16" x14ac:dyDescent="0.15">
      <c r="A56" s="135" t="s">
        <v>35</v>
      </c>
      <c r="B56" s="135"/>
      <c r="C56" s="135"/>
      <c r="D56" s="135">
        <f>'将来負担比率（分子）の構造'!I$52</f>
        <v>542872</v>
      </c>
      <c r="E56" s="135"/>
      <c r="F56" s="135"/>
      <c r="G56" s="135">
        <f>'将来負担比率（分子）の構造'!J$52</f>
        <v>542179</v>
      </c>
      <c r="H56" s="135"/>
      <c r="I56" s="135"/>
      <c r="J56" s="135">
        <f>'将来負担比率（分子）の構造'!K$52</f>
        <v>536033</v>
      </c>
      <c r="K56" s="135"/>
      <c r="L56" s="135"/>
      <c r="M56" s="135">
        <f>'将来負担比率（分子）の構造'!L$52</f>
        <v>525119</v>
      </c>
      <c r="N56" s="135"/>
      <c r="O56" s="135"/>
      <c r="P56" s="135">
        <f>'将来負担比率（分子）の構造'!M$52</f>
        <v>514771</v>
      </c>
    </row>
    <row r="57" spans="1:16" x14ac:dyDescent="0.15">
      <c r="A57" s="135" t="s">
        <v>34</v>
      </c>
      <c r="B57" s="135"/>
      <c r="C57" s="135"/>
      <c r="D57" s="135">
        <f>'将来負担比率（分子）の構造'!I$51</f>
        <v>18348</v>
      </c>
      <c r="E57" s="135"/>
      <c r="F57" s="135"/>
      <c r="G57" s="135">
        <f>'将来負担比率（分子）の構造'!J$51</f>
        <v>17075</v>
      </c>
      <c r="H57" s="135"/>
      <c r="I57" s="135"/>
      <c r="J57" s="135">
        <f>'将来負担比率（分子）の構造'!K$51</f>
        <v>16108</v>
      </c>
      <c r="K57" s="135"/>
      <c r="L57" s="135"/>
      <c r="M57" s="135">
        <f>'将来負担比率（分子）の構造'!L$51</f>
        <v>15258</v>
      </c>
      <c r="N57" s="135"/>
      <c r="O57" s="135"/>
      <c r="P57" s="135">
        <f>'将来負担比率（分子）の構造'!M$51</f>
        <v>14769</v>
      </c>
    </row>
    <row r="58" spans="1:16" x14ac:dyDescent="0.15">
      <c r="A58" s="135" t="s">
        <v>33</v>
      </c>
      <c r="B58" s="135"/>
      <c r="C58" s="135"/>
      <c r="D58" s="135">
        <f>'将来負担比率（分子）の構造'!I$50</f>
        <v>59430</v>
      </c>
      <c r="E58" s="135"/>
      <c r="F58" s="135"/>
      <c r="G58" s="135">
        <f>'将来負担比率（分子）の構造'!J$50</f>
        <v>59041</v>
      </c>
      <c r="H58" s="135"/>
      <c r="I58" s="135"/>
      <c r="J58" s="135">
        <f>'将来負担比率（分子）の構造'!K$50</f>
        <v>60804</v>
      </c>
      <c r="K58" s="135"/>
      <c r="L58" s="135"/>
      <c r="M58" s="135">
        <f>'将来負担比率（分子）の構造'!L$50</f>
        <v>62932</v>
      </c>
      <c r="N58" s="135"/>
      <c r="O58" s="135"/>
      <c r="P58" s="135">
        <f>'将来負担比率（分子）の構造'!M$50</f>
        <v>56911</v>
      </c>
    </row>
    <row r="59" spans="1:16" x14ac:dyDescent="0.15">
      <c r="A59" s="135" t="s">
        <v>31</v>
      </c>
      <c r="B59" s="135">
        <f>'将来負担比率（分子）の構造'!I$49</f>
        <v>62</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28</v>
      </c>
      <c r="B61" s="135">
        <f>'将来負担比率（分子）の構造'!I$46</f>
        <v>2380</v>
      </c>
      <c r="C61" s="135"/>
      <c r="D61" s="135"/>
      <c r="E61" s="135">
        <f>'将来負担比率（分子）の構造'!J$46</f>
        <v>1805</v>
      </c>
      <c r="F61" s="135"/>
      <c r="G61" s="135"/>
      <c r="H61" s="135">
        <f>'将来負担比率（分子）の構造'!K$46</f>
        <v>1205</v>
      </c>
      <c r="I61" s="135"/>
      <c r="J61" s="135"/>
      <c r="K61" s="135">
        <f>'将来負担比率（分子）の構造'!L$46</f>
        <v>768</v>
      </c>
      <c r="L61" s="135"/>
      <c r="M61" s="135"/>
      <c r="N61" s="135">
        <f>'将来負担比率（分子）の構造'!M$46</f>
        <v>766</v>
      </c>
      <c r="O61" s="135"/>
      <c r="P61" s="135"/>
    </row>
    <row r="62" spans="1:16" x14ac:dyDescent="0.15">
      <c r="A62" s="135" t="s">
        <v>27</v>
      </c>
      <c r="B62" s="135">
        <f>'将来負担比率（分子）の構造'!I$45</f>
        <v>124162</v>
      </c>
      <c r="C62" s="135"/>
      <c r="D62" s="135"/>
      <c r="E62" s="135">
        <f>'将来負担比率（分子）の構造'!J$45</f>
        <v>115465</v>
      </c>
      <c r="F62" s="135"/>
      <c r="G62" s="135"/>
      <c r="H62" s="135">
        <f>'将来負担比率（分子）の構造'!K$45</f>
        <v>118202</v>
      </c>
      <c r="I62" s="135"/>
      <c r="J62" s="135"/>
      <c r="K62" s="135">
        <f>'将来負担比率（分子）の構造'!L$45</f>
        <v>113726</v>
      </c>
      <c r="L62" s="135"/>
      <c r="M62" s="135"/>
      <c r="N62" s="135">
        <f>'将来負担比率（分子）の構造'!M$45</f>
        <v>114018</v>
      </c>
      <c r="O62" s="135"/>
      <c r="P62" s="135"/>
    </row>
    <row r="63" spans="1:16" x14ac:dyDescent="0.15">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25</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24</v>
      </c>
      <c r="B65" s="135">
        <f>'将来負担比率（分子）の構造'!I$42</f>
        <v>12987</v>
      </c>
      <c r="C65" s="135"/>
      <c r="D65" s="135"/>
      <c r="E65" s="135">
        <f>'将来負担比率（分子）の構造'!J$42</f>
        <v>10019</v>
      </c>
      <c r="F65" s="135"/>
      <c r="G65" s="135"/>
      <c r="H65" s="135">
        <f>'将来負担比率（分子）の構造'!K$42</f>
        <v>7964</v>
      </c>
      <c r="I65" s="135"/>
      <c r="J65" s="135"/>
      <c r="K65" s="135">
        <f>'将来負担比率（分子）の構造'!L$42</f>
        <v>6183</v>
      </c>
      <c r="L65" s="135"/>
      <c r="M65" s="135"/>
      <c r="N65" s="135">
        <f>'将来負担比率（分子）の構造'!M$42</f>
        <v>4826</v>
      </c>
      <c r="O65" s="135"/>
      <c r="P65" s="135"/>
    </row>
    <row r="66" spans="1:16" x14ac:dyDescent="0.15">
      <c r="A66" s="135" t="s">
        <v>23</v>
      </c>
      <c r="B66" s="135">
        <f>'将来負担比率（分子）の構造'!I$41</f>
        <v>723672</v>
      </c>
      <c r="C66" s="135"/>
      <c r="D66" s="135"/>
      <c r="E66" s="135">
        <f>'将来負担比率（分子）の構造'!J$41</f>
        <v>722305</v>
      </c>
      <c r="F66" s="135"/>
      <c r="G66" s="135"/>
      <c r="H66" s="135">
        <f>'将来負担比率（分子）の構造'!K$41</f>
        <v>717553</v>
      </c>
      <c r="I66" s="135"/>
      <c r="J66" s="135"/>
      <c r="K66" s="135">
        <f>'将来負担比率（分子）の構造'!L$41</f>
        <v>711667</v>
      </c>
      <c r="L66" s="135"/>
      <c r="M66" s="135"/>
      <c r="N66" s="135">
        <f>'将来負担比率（分子）の構造'!M$41</f>
        <v>704829</v>
      </c>
      <c r="O66" s="135"/>
      <c r="P66" s="135"/>
    </row>
    <row r="67" spans="1:16" x14ac:dyDescent="0.15">
      <c r="A67" s="135" t="s">
        <v>65</v>
      </c>
      <c r="B67" s="135" t="e">
        <f>NA()</f>
        <v>#N/A</v>
      </c>
      <c r="C67" s="135">
        <f>IF(ISNUMBER('将来負担比率（分子）の構造'!I$53), IF('将来負担比率（分子）の構造'!I$53 &lt; 0, 0, '将来負担比率（分子）の構造'!I$53), NA())</f>
        <v>242614</v>
      </c>
      <c r="D67" s="135" t="e">
        <f>NA()</f>
        <v>#N/A</v>
      </c>
      <c r="E67" s="135" t="e">
        <f>NA()</f>
        <v>#N/A</v>
      </c>
      <c r="F67" s="135">
        <f>IF(ISNUMBER('将来負担比率（分子）の構造'!J$53), IF('将来負担比率（分子）の構造'!J$53 &lt; 0, 0, '将来負担比率（分子）の構造'!J$53), NA())</f>
        <v>231300</v>
      </c>
      <c r="G67" s="135" t="e">
        <f>NA()</f>
        <v>#N/A</v>
      </c>
      <c r="H67" s="135" t="e">
        <f>NA()</f>
        <v>#N/A</v>
      </c>
      <c r="I67" s="135">
        <f>IF(ISNUMBER('将来負担比率（分子）の構造'!K$53), IF('将来負担比率（分子）の構造'!K$53 &lt; 0, 0, '将来負担比率（分子）の構造'!K$53), NA())</f>
        <v>231979</v>
      </c>
      <c r="J67" s="135" t="e">
        <f>NA()</f>
        <v>#N/A</v>
      </c>
      <c r="K67" s="135" t="e">
        <f>NA()</f>
        <v>#N/A</v>
      </c>
      <c r="L67" s="135">
        <f>IF(ISNUMBER('将来負担比率（分子）の構造'!L$53), IF('将来負担比率（分子）の構造'!L$53 &lt; 0, 0, '将来負担比率（分子）の構造'!L$53), NA())</f>
        <v>229034</v>
      </c>
      <c r="M67" s="135" t="e">
        <f>NA()</f>
        <v>#N/A</v>
      </c>
      <c r="N67" s="135" t="e">
        <f>NA()</f>
        <v>#N/A</v>
      </c>
      <c r="O67" s="135">
        <f>IF(ISNUMBER('将来負担比率（分子）の構造'!M$53), IF('将来負担比率（分子）の構造'!M$53 &lt; 0, 0, '将来負担比率（分子）の構造'!M$53), NA())</f>
        <v>237987</v>
      </c>
      <c r="P67" s="135" t="e">
        <f>NA()</f>
        <v>#N/A</v>
      </c>
    </row>
    <row r="70" spans="1:16" x14ac:dyDescent="0.15">
      <c r="A70" s="137" t="s">
        <v>66</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67</v>
      </c>
      <c r="B72" s="139">
        <f>基金残高に係る経年分析!F55</f>
        <v>14679</v>
      </c>
      <c r="C72" s="139">
        <f>基金残高に係る経年分析!G55</f>
        <v>17458</v>
      </c>
      <c r="D72" s="139">
        <f>基金残高に係る経年分析!H55</f>
        <v>14858</v>
      </c>
    </row>
    <row r="73" spans="1:16" x14ac:dyDescent="0.15">
      <c r="A73" s="138" t="s">
        <v>68</v>
      </c>
      <c r="B73" s="139">
        <f>基金残高に係る経年分析!F56</f>
        <v>9525</v>
      </c>
      <c r="C73" s="139">
        <f>基金残高に係る経年分析!G56</f>
        <v>8330</v>
      </c>
      <c r="D73" s="139">
        <f>基金残高に係る経年分析!H56</f>
        <v>7507</v>
      </c>
    </row>
    <row r="74" spans="1:16" x14ac:dyDescent="0.15">
      <c r="A74" s="138" t="s">
        <v>69</v>
      </c>
      <c r="B74" s="139">
        <f>基金残高に係る経年分析!F57</f>
        <v>30859</v>
      </c>
      <c r="C74" s="139">
        <f>基金残高に係る経年分析!G57</f>
        <v>29928</v>
      </c>
      <c r="D74" s="139">
        <f>基金残高に係る経年分析!H57</f>
        <v>28385</v>
      </c>
    </row>
  </sheetData>
  <sheetProtection algorithmName="SHA-512" hashValue="m9i4WX1MqoLbzXOHPmUv5h1hJr+rY8oh4jrHQ/K1jDbGSRTs2ZQX86NfqcFRZg7YV3Q75oJQkKQS/+Qcffojsw==" saltValue="sHQK4EaiLzOm2t16Bdkm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workbookViewId="0"/>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10" t="s">
        <v>181</v>
      </c>
      <c r="DD1" s="611"/>
      <c r="DE1" s="611"/>
      <c r="DF1" s="611"/>
      <c r="DG1" s="611"/>
      <c r="DH1" s="611"/>
      <c r="DI1" s="612"/>
      <c r="DK1" s="610" t="s">
        <v>182</v>
      </c>
      <c r="DL1" s="611"/>
      <c r="DM1" s="611"/>
      <c r="DN1" s="611"/>
      <c r="DO1" s="611"/>
      <c r="DP1" s="611"/>
      <c r="DQ1" s="611"/>
      <c r="DR1" s="611"/>
      <c r="DS1" s="611"/>
      <c r="DT1" s="611"/>
      <c r="DU1" s="611"/>
      <c r="DV1" s="611"/>
      <c r="DW1" s="611"/>
      <c r="DX1" s="612"/>
      <c r="DY1" s="190"/>
      <c r="DZ1" s="190"/>
      <c r="EA1" s="190"/>
      <c r="EB1" s="190"/>
      <c r="EC1" s="190"/>
      <c r="ED1" s="190"/>
      <c r="EE1" s="190"/>
      <c r="EF1" s="190"/>
      <c r="EG1" s="190"/>
      <c r="EH1" s="190"/>
    </row>
    <row r="2" spans="2:138" ht="22.5" customHeight="1" x14ac:dyDescent="0.15">
      <c r="B2" s="192" t="s">
        <v>183</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13" t="s">
        <v>184</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3" t="s">
        <v>185</v>
      </c>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5"/>
      <c r="BY3" s="613" t="s">
        <v>186</v>
      </c>
      <c r="BZ3" s="614"/>
      <c r="CA3" s="614"/>
      <c r="CB3" s="614"/>
      <c r="CC3" s="614"/>
      <c r="CD3" s="614"/>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5"/>
    </row>
    <row r="4" spans="2:138" ht="11.25" customHeight="1" x14ac:dyDescent="0.15">
      <c r="B4" s="613" t="s">
        <v>1</v>
      </c>
      <c r="C4" s="614"/>
      <c r="D4" s="614"/>
      <c r="E4" s="614"/>
      <c r="F4" s="614"/>
      <c r="G4" s="614"/>
      <c r="H4" s="614"/>
      <c r="I4" s="614"/>
      <c r="J4" s="614"/>
      <c r="K4" s="614"/>
      <c r="L4" s="614"/>
      <c r="M4" s="614"/>
      <c r="N4" s="614"/>
      <c r="O4" s="614"/>
      <c r="P4" s="614"/>
      <c r="Q4" s="615"/>
      <c r="R4" s="613" t="s">
        <v>187</v>
      </c>
      <c r="S4" s="614"/>
      <c r="T4" s="614"/>
      <c r="U4" s="614"/>
      <c r="V4" s="614"/>
      <c r="W4" s="614"/>
      <c r="X4" s="614"/>
      <c r="Y4" s="615"/>
      <c r="Z4" s="613" t="s">
        <v>188</v>
      </c>
      <c r="AA4" s="614"/>
      <c r="AB4" s="614"/>
      <c r="AC4" s="615"/>
      <c r="AD4" s="613" t="s">
        <v>189</v>
      </c>
      <c r="AE4" s="614"/>
      <c r="AF4" s="614"/>
      <c r="AG4" s="614"/>
      <c r="AH4" s="614"/>
      <c r="AI4" s="614"/>
      <c r="AJ4" s="614"/>
      <c r="AK4" s="615"/>
      <c r="AL4" s="613" t="s">
        <v>188</v>
      </c>
      <c r="AM4" s="614"/>
      <c r="AN4" s="614"/>
      <c r="AO4" s="615"/>
      <c r="AP4" s="616" t="s">
        <v>190</v>
      </c>
      <c r="AQ4" s="616"/>
      <c r="AR4" s="616"/>
      <c r="AS4" s="616"/>
      <c r="AT4" s="616"/>
      <c r="AU4" s="616"/>
      <c r="AV4" s="616"/>
      <c r="AW4" s="616"/>
      <c r="AX4" s="616"/>
      <c r="AY4" s="616"/>
      <c r="AZ4" s="616"/>
      <c r="BA4" s="616"/>
      <c r="BB4" s="616"/>
      <c r="BC4" s="616"/>
      <c r="BD4" s="616" t="s">
        <v>191</v>
      </c>
      <c r="BE4" s="616"/>
      <c r="BF4" s="616"/>
      <c r="BG4" s="616"/>
      <c r="BH4" s="616"/>
      <c r="BI4" s="616"/>
      <c r="BJ4" s="616"/>
      <c r="BK4" s="616"/>
      <c r="BL4" s="616" t="s">
        <v>188</v>
      </c>
      <c r="BM4" s="616"/>
      <c r="BN4" s="616"/>
      <c r="BO4" s="616"/>
      <c r="BP4" s="616" t="s">
        <v>192</v>
      </c>
      <c r="BQ4" s="616"/>
      <c r="BR4" s="616"/>
      <c r="BS4" s="616"/>
      <c r="BT4" s="616"/>
      <c r="BU4" s="616"/>
      <c r="BV4" s="616"/>
      <c r="BW4" s="616"/>
      <c r="BY4" s="613" t="s">
        <v>193</v>
      </c>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5"/>
    </row>
    <row r="5" spans="2:138" s="195" customFormat="1" ht="11.25" customHeight="1" x14ac:dyDescent="0.15">
      <c r="B5" s="617" t="s">
        <v>194</v>
      </c>
      <c r="C5" s="618"/>
      <c r="D5" s="618"/>
      <c r="E5" s="618"/>
      <c r="F5" s="618"/>
      <c r="G5" s="618"/>
      <c r="H5" s="618"/>
      <c r="I5" s="618"/>
      <c r="J5" s="618"/>
      <c r="K5" s="618"/>
      <c r="L5" s="618"/>
      <c r="M5" s="618"/>
      <c r="N5" s="618"/>
      <c r="O5" s="618"/>
      <c r="P5" s="618"/>
      <c r="Q5" s="619"/>
      <c r="R5" s="620">
        <v>100802437</v>
      </c>
      <c r="S5" s="621"/>
      <c r="T5" s="621"/>
      <c r="U5" s="621"/>
      <c r="V5" s="621"/>
      <c r="W5" s="621"/>
      <c r="X5" s="621"/>
      <c r="Y5" s="622"/>
      <c r="Z5" s="623">
        <v>22.7</v>
      </c>
      <c r="AA5" s="623"/>
      <c r="AB5" s="623"/>
      <c r="AC5" s="623"/>
      <c r="AD5" s="624">
        <v>81711631</v>
      </c>
      <c r="AE5" s="624"/>
      <c r="AF5" s="624"/>
      <c r="AG5" s="624"/>
      <c r="AH5" s="624"/>
      <c r="AI5" s="624"/>
      <c r="AJ5" s="624"/>
      <c r="AK5" s="624"/>
      <c r="AL5" s="625">
        <v>34</v>
      </c>
      <c r="AM5" s="626"/>
      <c r="AN5" s="626"/>
      <c r="AO5" s="627"/>
      <c r="AP5" s="617" t="s">
        <v>195</v>
      </c>
      <c r="AQ5" s="618"/>
      <c r="AR5" s="618"/>
      <c r="AS5" s="618"/>
      <c r="AT5" s="618"/>
      <c r="AU5" s="618"/>
      <c r="AV5" s="618"/>
      <c r="AW5" s="618"/>
      <c r="AX5" s="618"/>
      <c r="AY5" s="618"/>
      <c r="AZ5" s="618"/>
      <c r="BA5" s="618"/>
      <c r="BB5" s="618"/>
      <c r="BC5" s="619"/>
      <c r="BD5" s="631">
        <v>100689991</v>
      </c>
      <c r="BE5" s="632"/>
      <c r="BF5" s="632"/>
      <c r="BG5" s="632"/>
      <c r="BH5" s="632"/>
      <c r="BI5" s="632"/>
      <c r="BJ5" s="632"/>
      <c r="BK5" s="633"/>
      <c r="BL5" s="634">
        <v>99.9</v>
      </c>
      <c r="BM5" s="634"/>
      <c r="BN5" s="634"/>
      <c r="BO5" s="634"/>
      <c r="BP5" s="635">
        <v>627459</v>
      </c>
      <c r="BQ5" s="635"/>
      <c r="BR5" s="635"/>
      <c r="BS5" s="635"/>
      <c r="BT5" s="635"/>
      <c r="BU5" s="635"/>
      <c r="BV5" s="635"/>
      <c r="BW5" s="639"/>
      <c r="BY5" s="613" t="s">
        <v>190</v>
      </c>
      <c r="BZ5" s="614"/>
      <c r="CA5" s="614"/>
      <c r="CB5" s="614"/>
      <c r="CC5" s="614"/>
      <c r="CD5" s="614"/>
      <c r="CE5" s="614"/>
      <c r="CF5" s="614"/>
      <c r="CG5" s="614"/>
      <c r="CH5" s="614"/>
      <c r="CI5" s="614"/>
      <c r="CJ5" s="614"/>
      <c r="CK5" s="614"/>
      <c r="CL5" s="615"/>
      <c r="CM5" s="613" t="s">
        <v>196</v>
      </c>
      <c r="CN5" s="614"/>
      <c r="CO5" s="614"/>
      <c r="CP5" s="614"/>
      <c r="CQ5" s="614"/>
      <c r="CR5" s="614"/>
      <c r="CS5" s="614"/>
      <c r="CT5" s="615"/>
      <c r="CU5" s="613" t="s">
        <v>188</v>
      </c>
      <c r="CV5" s="614"/>
      <c r="CW5" s="614"/>
      <c r="CX5" s="615"/>
      <c r="CY5" s="613" t="s">
        <v>197</v>
      </c>
      <c r="CZ5" s="614"/>
      <c r="DA5" s="614"/>
      <c r="DB5" s="614"/>
      <c r="DC5" s="614"/>
      <c r="DD5" s="614"/>
      <c r="DE5" s="614"/>
      <c r="DF5" s="614"/>
      <c r="DG5" s="614"/>
      <c r="DH5" s="614"/>
      <c r="DI5" s="614"/>
      <c r="DJ5" s="614"/>
      <c r="DK5" s="615"/>
      <c r="DL5" s="613" t="s">
        <v>198</v>
      </c>
      <c r="DM5" s="614"/>
      <c r="DN5" s="614"/>
      <c r="DO5" s="614"/>
      <c r="DP5" s="614"/>
      <c r="DQ5" s="614"/>
      <c r="DR5" s="614"/>
      <c r="DS5" s="614"/>
      <c r="DT5" s="614"/>
      <c r="DU5" s="614"/>
      <c r="DV5" s="614"/>
      <c r="DW5" s="614"/>
      <c r="DX5" s="615"/>
    </row>
    <row r="6" spans="2:138" ht="11.25" customHeight="1" x14ac:dyDescent="0.15">
      <c r="B6" s="628" t="s">
        <v>199</v>
      </c>
      <c r="C6" s="629"/>
      <c r="D6" s="629"/>
      <c r="E6" s="629"/>
      <c r="F6" s="629"/>
      <c r="G6" s="629"/>
      <c r="H6" s="629"/>
      <c r="I6" s="629"/>
      <c r="J6" s="629"/>
      <c r="K6" s="629"/>
      <c r="L6" s="629"/>
      <c r="M6" s="629"/>
      <c r="N6" s="629"/>
      <c r="O6" s="629"/>
      <c r="P6" s="629"/>
      <c r="Q6" s="630"/>
      <c r="R6" s="631">
        <v>13416997</v>
      </c>
      <c r="S6" s="632"/>
      <c r="T6" s="632"/>
      <c r="U6" s="632"/>
      <c r="V6" s="632"/>
      <c r="W6" s="632"/>
      <c r="X6" s="632"/>
      <c r="Y6" s="633"/>
      <c r="Z6" s="634">
        <v>3</v>
      </c>
      <c r="AA6" s="634"/>
      <c r="AB6" s="634"/>
      <c r="AC6" s="634"/>
      <c r="AD6" s="635">
        <v>13416997</v>
      </c>
      <c r="AE6" s="635"/>
      <c r="AF6" s="635"/>
      <c r="AG6" s="635"/>
      <c r="AH6" s="635"/>
      <c r="AI6" s="635"/>
      <c r="AJ6" s="635"/>
      <c r="AK6" s="635"/>
      <c r="AL6" s="636">
        <v>5.6</v>
      </c>
      <c r="AM6" s="637"/>
      <c r="AN6" s="637"/>
      <c r="AO6" s="638"/>
      <c r="AP6" s="628" t="s">
        <v>200</v>
      </c>
      <c r="AQ6" s="629"/>
      <c r="AR6" s="629"/>
      <c r="AS6" s="629"/>
      <c r="AT6" s="629"/>
      <c r="AU6" s="629"/>
      <c r="AV6" s="629"/>
      <c r="AW6" s="629"/>
      <c r="AX6" s="629"/>
      <c r="AY6" s="629"/>
      <c r="AZ6" s="629"/>
      <c r="BA6" s="629"/>
      <c r="BB6" s="629"/>
      <c r="BC6" s="630"/>
      <c r="BD6" s="631">
        <v>98924327</v>
      </c>
      <c r="BE6" s="632"/>
      <c r="BF6" s="632"/>
      <c r="BG6" s="632"/>
      <c r="BH6" s="632"/>
      <c r="BI6" s="632"/>
      <c r="BJ6" s="632"/>
      <c r="BK6" s="633"/>
      <c r="BL6" s="634">
        <v>98.1</v>
      </c>
      <c r="BM6" s="634"/>
      <c r="BN6" s="634"/>
      <c r="BO6" s="634"/>
      <c r="BP6" s="635">
        <v>627459</v>
      </c>
      <c r="BQ6" s="635"/>
      <c r="BR6" s="635"/>
      <c r="BS6" s="635"/>
      <c r="BT6" s="635"/>
      <c r="BU6" s="635"/>
      <c r="BV6" s="635"/>
      <c r="BW6" s="639"/>
      <c r="BY6" s="617" t="s">
        <v>201</v>
      </c>
      <c r="BZ6" s="618"/>
      <c r="CA6" s="618"/>
      <c r="CB6" s="618"/>
      <c r="CC6" s="618"/>
      <c r="CD6" s="618"/>
      <c r="CE6" s="618"/>
      <c r="CF6" s="618"/>
      <c r="CG6" s="618"/>
      <c r="CH6" s="618"/>
      <c r="CI6" s="618"/>
      <c r="CJ6" s="618"/>
      <c r="CK6" s="618"/>
      <c r="CL6" s="619"/>
      <c r="CM6" s="631">
        <v>1022475</v>
      </c>
      <c r="CN6" s="632"/>
      <c r="CO6" s="632"/>
      <c r="CP6" s="632"/>
      <c r="CQ6" s="632"/>
      <c r="CR6" s="632"/>
      <c r="CS6" s="632"/>
      <c r="CT6" s="633"/>
      <c r="CU6" s="634">
        <v>0.2</v>
      </c>
      <c r="CV6" s="634"/>
      <c r="CW6" s="634"/>
      <c r="CX6" s="634"/>
      <c r="CY6" s="640">
        <v>8687</v>
      </c>
      <c r="CZ6" s="632"/>
      <c r="DA6" s="632"/>
      <c r="DB6" s="632"/>
      <c r="DC6" s="632"/>
      <c r="DD6" s="632"/>
      <c r="DE6" s="632"/>
      <c r="DF6" s="632"/>
      <c r="DG6" s="632"/>
      <c r="DH6" s="632"/>
      <c r="DI6" s="632"/>
      <c r="DJ6" s="632"/>
      <c r="DK6" s="633"/>
      <c r="DL6" s="640">
        <v>1022475</v>
      </c>
      <c r="DM6" s="632"/>
      <c r="DN6" s="632"/>
      <c r="DO6" s="632"/>
      <c r="DP6" s="632"/>
      <c r="DQ6" s="632"/>
      <c r="DR6" s="632"/>
      <c r="DS6" s="632"/>
      <c r="DT6" s="632"/>
      <c r="DU6" s="632"/>
      <c r="DV6" s="632"/>
      <c r="DW6" s="632"/>
      <c r="DX6" s="641"/>
    </row>
    <row r="7" spans="2:138" ht="11.25" customHeight="1" x14ac:dyDescent="0.15">
      <c r="B7" s="628" t="s">
        <v>202</v>
      </c>
      <c r="C7" s="629"/>
      <c r="D7" s="629"/>
      <c r="E7" s="629"/>
      <c r="F7" s="629"/>
      <c r="G7" s="629"/>
      <c r="H7" s="629"/>
      <c r="I7" s="629"/>
      <c r="J7" s="629"/>
      <c r="K7" s="629"/>
      <c r="L7" s="629"/>
      <c r="M7" s="629"/>
      <c r="N7" s="629"/>
      <c r="O7" s="629"/>
      <c r="P7" s="629"/>
      <c r="Q7" s="630"/>
      <c r="R7" s="631">
        <v>1478331</v>
      </c>
      <c r="S7" s="632"/>
      <c r="T7" s="632"/>
      <c r="U7" s="632"/>
      <c r="V7" s="632"/>
      <c r="W7" s="632"/>
      <c r="X7" s="632"/>
      <c r="Y7" s="633"/>
      <c r="Z7" s="634">
        <v>0.3</v>
      </c>
      <c r="AA7" s="634"/>
      <c r="AB7" s="634"/>
      <c r="AC7" s="634"/>
      <c r="AD7" s="635">
        <v>1478331</v>
      </c>
      <c r="AE7" s="635"/>
      <c r="AF7" s="635"/>
      <c r="AG7" s="635"/>
      <c r="AH7" s="635"/>
      <c r="AI7" s="635"/>
      <c r="AJ7" s="635"/>
      <c r="AK7" s="635"/>
      <c r="AL7" s="636">
        <v>0.6</v>
      </c>
      <c r="AM7" s="637"/>
      <c r="AN7" s="637"/>
      <c r="AO7" s="638"/>
      <c r="AP7" s="628" t="s">
        <v>203</v>
      </c>
      <c r="AQ7" s="629"/>
      <c r="AR7" s="629"/>
      <c r="AS7" s="629"/>
      <c r="AT7" s="629"/>
      <c r="AU7" s="629"/>
      <c r="AV7" s="629"/>
      <c r="AW7" s="629"/>
      <c r="AX7" s="629"/>
      <c r="AY7" s="629"/>
      <c r="AZ7" s="629"/>
      <c r="BA7" s="629"/>
      <c r="BB7" s="629"/>
      <c r="BC7" s="630"/>
      <c r="BD7" s="631">
        <v>27556321</v>
      </c>
      <c r="BE7" s="632"/>
      <c r="BF7" s="632"/>
      <c r="BG7" s="632"/>
      <c r="BH7" s="632"/>
      <c r="BI7" s="632"/>
      <c r="BJ7" s="632"/>
      <c r="BK7" s="633"/>
      <c r="BL7" s="634">
        <v>27.3</v>
      </c>
      <c r="BM7" s="634"/>
      <c r="BN7" s="634"/>
      <c r="BO7" s="634"/>
      <c r="BP7" s="635">
        <v>627459</v>
      </c>
      <c r="BQ7" s="635"/>
      <c r="BR7" s="635"/>
      <c r="BS7" s="635"/>
      <c r="BT7" s="635"/>
      <c r="BU7" s="635"/>
      <c r="BV7" s="635"/>
      <c r="BW7" s="639"/>
      <c r="BY7" s="628" t="s">
        <v>204</v>
      </c>
      <c r="BZ7" s="629"/>
      <c r="CA7" s="629"/>
      <c r="CB7" s="629"/>
      <c r="CC7" s="629"/>
      <c r="CD7" s="629"/>
      <c r="CE7" s="629"/>
      <c r="CF7" s="629"/>
      <c r="CG7" s="629"/>
      <c r="CH7" s="629"/>
      <c r="CI7" s="629"/>
      <c r="CJ7" s="629"/>
      <c r="CK7" s="629"/>
      <c r="CL7" s="630"/>
      <c r="CM7" s="631">
        <v>28397601</v>
      </c>
      <c r="CN7" s="632"/>
      <c r="CO7" s="632"/>
      <c r="CP7" s="632"/>
      <c r="CQ7" s="632"/>
      <c r="CR7" s="632"/>
      <c r="CS7" s="632"/>
      <c r="CT7" s="633"/>
      <c r="CU7" s="634">
        <v>6.5</v>
      </c>
      <c r="CV7" s="634"/>
      <c r="CW7" s="634"/>
      <c r="CX7" s="634"/>
      <c r="CY7" s="640">
        <v>6939448</v>
      </c>
      <c r="CZ7" s="632"/>
      <c r="DA7" s="632"/>
      <c r="DB7" s="632"/>
      <c r="DC7" s="632"/>
      <c r="DD7" s="632"/>
      <c r="DE7" s="632"/>
      <c r="DF7" s="632"/>
      <c r="DG7" s="632"/>
      <c r="DH7" s="632"/>
      <c r="DI7" s="632"/>
      <c r="DJ7" s="632"/>
      <c r="DK7" s="633"/>
      <c r="DL7" s="640">
        <v>20968346</v>
      </c>
      <c r="DM7" s="632"/>
      <c r="DN7" s="632"/>
      <c r="DO7" s="632"/>
      <c r="DP7" s="632"/>
      <c r="DQ7" s="632"/>
      <c r="DR7" s="632"/>
      <c r="DS7" s="632"/>
      <c r="DT7" s="632"/>
      <c r="DU7" s="632"/>
      <c r="DV7" s="632"/>
      <c r="DW7" s="632"/>
      <c r="DX7" s="641"/>
    </row>
    <row r="8" spans="2:138" ht="11.25" customHeight="1" x14ac:dyDescent="0.15">
      <c r="B8" s="628" t="s">
        <v>205</v>
      </c>
      <c r="C8" s="629"/>
      <c r="D8" s="629"/>
      <c r="E8" s="629"/>
      <c r="F8" s="629"/>
      <c r="G8" s="629"/>
      <c r="H8" s="629"/>
      <c r="I8" s="629"/>
      <c r="J8" s="629"/>
      <c r="K8" s="629"/>
      <c r="L8" s="629"/>
      <c r="M8" s="629"/>
      <c r="N8" s="629"/>
      <c r="O8" s="629"/>
      <c r="P8" s="629"/>
      <c r="Q8" s="630"/>
      <c r="R8" s="631" t="s">
        <v>206</v>
      </c>
      <c r="S8" s="632"/>
      <c r="T8" s="632"/>
      <c r="U8" s="632"/>
      <c r="V8" s="632"/>
      <c r="W8" s="632"/>
      <c r="X8" s="632"/>
      <c r="Y8" s="633"/>
      <c r="Z8" s="634" t="s">
        <v>131</v>
      </c>
      <c r="AA8" s="634"/>
      <c r="AB8" s="634"/>
      <c r="AC8" s="634"/>
      <c r="AD8" s="635" t="s">
        <v>131</v>
      </c>
      <c r="AE8" s="635"/>
      <c r="AF8" s="635"/>
      <c r="AG8" s="635"/>
      <c r="AH8" s="635"/>
      <c r="AI8" s="635"/>
      <c r="AJ8" s="635"/>
      <c r="AK8" s="635"/>
      <c r="AL8" s="636" t="s">
        <v>131</v>
      </c>
      <c r="AM8" s="637"/>
      <c r="AN8" s="637"/>
      <c r="AO8" s="638"/>
      <c r="AP8" s="628" t="s">
        <v>207</v>
      </c>
      <c r="AQ8" s="629"/>
      <c r="AR8" s="629"/>
      <c r="AS8" s="629"/>
      <c r="AT8" s="629"/>
      <c r="AU8" s="629"/>
      <c r="AV8" s="629"/>
      <c r="AW8" s="629"/>
      <c r="AX8" s="629"/>
      <c r="AY8" s="629"/>
      <c r="AZ8" s="629"/>
      <c r="BA8" s="629"/>
      <c r="BB8" s="629"/>
      <c r="BC8" s="630"/>
      <c r="BD8" s="631">
        <v>801475</v>
      </c>
      <c r="BE8" s="632"/>
      <c r="BF8" s="632"/>
      <c r="BG8" s="632"/>
      <c r="BH8" s="632"/>
      <c r="BI8" s="632"/>
      <c r="BJ8" s="632"/>
      <c r="BK8" s="633"/>
      <c r="BL8" s="634">
        <v>0.8</v>
      </c>
      <c r="BM8" s="634"/>
      <c r="BN8" s="634"/>
      <c r="BO8" s="634"/>
      <c r="BP8" s="635">
        <v>198428</v>
      </c>
      <c r="BQ8" s="635"/>
      <c r="BR8" s="635"/>
      <c r="BS8" s="635"/>
      <c r="BT8" s="635"/>
      <c r="BU8" s="635"/>
      <c r="BV8" s="635"/>
      <c r="BW8" s="639"/>
      <c r="BY8" s="628" t="s">
        <v>208</v>
      </c>
      <c r="BZ8" s="629"/>
      <c r="CA8" s="629"/>
      <c r="CB8" s="629"/>
      <c r="CC8" s="629"/>
      <c r="CD8" s="629"/>
      <c r="CE8" s="629"/>
      <c r="CF8" s="629"/>
      <c r="CG8" s="629"/>
      <c r="CH8" s="629"/>
      <c r="CI8" s="629"/>
      <c r="CJ8" s="629"/>
      <c r="CK8" s="629"/>
      <c r="CL8" s="630"/>
      <c r="CM8" s="631">
        <v>66525331</v>
      </c>
      <c r="CN8" s="632"/>
      <c r="CO8" s="632"/>
      <c r="CP8" s="632"/>
      <c r="CQ8" s="632"/>
      <c r="CR8" s="632"/>
      <c r="CS8" s="632"/>
      <c r="CT8" s="633"/>
      <c r="CU8" s="634">
        <v>15.3</v>
      </c>
      <c r="CV8" s="634"/>
      <c r="CW8" s="634"/>
      <c r="CX8" s="634"/>
      <c r="CY8" s="640">
        <v>2373472</v>
      </c>
      <c r="CZ8" s="632"/>
      <c r="DA8" s="632"/>
      <c r="DB8" s="632"/>
      <c r="DC8" s="632"/>
      <c r="DD8" s="632"/>
      <c r="DE8" s="632"/>
      <c r="DF8" s="632"/>
      <c r="DG8" s="632"/>
      <c r="DH8" s="632"/>
      <c r="DI8" s="632"/>
      <c r="DJ8" s="632"/>
      <c r="DK8" s="633"/>
      <c r="DL8" s="640">
        <v>55827917</v>
      </c>
      <c r="DM8" s="632"/>
      <c r="DN8" s="632"/>
      <c r="DO8" s="632"/>
      <c r="DP8" s="632"/>
      <c r="DQ8" s="632"/>
      <c r="DR8" s="632"/>
      <c r="DS8" s="632"/>
      <c r="DT8" s="632"/>
      <c r="DU8" s="632"/>
      <c r="DV8" s="632"/>
      <c r="DW8" s="632"/>
      <c r="DX8" s="641"/>
    </row>
    <row r="9" spans="2:138" ht="11.25" customHeight="1" x14ac:dyDescent="0.15">
      <c r="B9" s="628" t="s">
        <v>209</v>
      </c>
      <c r="C9" s="629"/>
      <c r="D9" s="629"/>
      <c r="E9" s="629"/>
      <c r="F9" s="629"/>
      <c r="G9" s="629"/>
      <c r="H9" s="629"/>
      <c r="I9" s="629"/>
      <c r="J9" s="629"/>
      <c r="K9" s="629"/>
      <c r="L9" s="629"/>
      <c r="M9" s="629"/>
      <c r="N9" s="629"/>
      <c r="O9" s="629"/>
      <c r="P9" s="629"/>
      <c r="Q9" s="630"/>
      <c r="R9" s="631" t="s">
        <v>206</v>
      </c>
      <c r="S9" s="632"/>
      <c r="T9" s="632"/>
      <c r="U9" s="632"/>
      <c r="V9" s="632"/>
      <c r="W9" s="632"/>
      <c r="X9" s="632"/>
      <c r="Y9" s="633"/>
      <c r="Z9" s="634" t="s">
        <v>131</v>
      </c>
      <c r="AA9" s="634"/>
      <c r="AB9" s="634"/>
      <c r="AC9" s="634"/>
      <c r="AD9" s="635" t="s">
        <v>131</v>
      </c>
      <c r="AE9" s="635"/>
      <c r="AF9" s="635"/>
      <c r="AG9" s="635"/>
      <c r="AH9" s="635"/>
      <c r="AI9" s="635"/>
      <c r="AJ9" s="635"/>
      <c r="AK9" s="635"/>
      <c r="AL9" s="636" t="s">
        <v>131</v>
      </c>
      <c r="AM9" s="637"/>
      <c r="AN9" s="637"/>
      <c r="AO9" s="638"/>
      <c r="AP9" s="628" t="s">
        <v>210</v>
      </c>
      <c r="AQ9" s="629"/>
      <c r="AR9" s="629"/>
      <c r="AS9" s="629"/>
      <c r="AT9" s="629"/>
      <c r="AU9" s="629"/>
      <c r="AV9" s="629"/>
      <c r="AW9" s="629"/>
      <c r="AX9" s="629"/>
      <c r="AY9" s="629"/>
      <c r="AZ9" s="629"/>
      <c r="BA9" s="629"/>
      <c r="BB9" s="629"/>
      <c r="BC9" s="630"/>
      <c r="BD9" s="631">
        <v>22349242</v>
      </c>
      <c r="BE9" s="632"/>
      <c r="BF9" s="632"/>
      <c r="BG9" s="632"/>
      <c r="BH9" s="632"/>
      <c r="BI9" s="632"/>
      <c r="BJ9" s="632"/>
      <c r="BK9" s="633"/>
      <c r="BL9" s="634">
        <v>22.2</v>
      </c>
      <c r="BM9" s="634"/>
      <c r="BN9" s="634"/>
      <c r="BO9" s="634"/>
      <c r="BP9" s="635" t="s">
        <v>206</v>
      </c>
      <c r="BQ9" s="635"/>
      <c r="BR9" s="635"/>
      <c r="BS9" s="635"/>
      <c r="BT9" s="635"/>
      <c r="BU9" s="635"/>
      <c r="BV9" s="635"/>
      <c r="BW9" s="639"/>
      <c r="BY9" s="628" t="s">
        <v>211</v>
      </c>
      <c r="BZ9" s="629"/>
      <c r="CA9" s="629"/>
      <c r="CB9" s="629"/>
      <c r="CC9" s="629"/>
      <c r="CD9" s="629"/>
      <c r="CE9" s="629"/>
      <c r="CF9" s="629"/>
      <c r="CG9" s="629"/>
      <c r="CH9" s="629"/>
      <c r="CI9" s="629"/>
      <c r="CJ9" s="629"/>
      <c r="CK9" s="629"/>
      <c r="CL9" s="630"/>
      <c r="CM9" s="631">
        <v>14159174</v>
      </c>
      <c r="CN9" s="632"/>
      <c r="CO9" s="632"/>
      <c r="CP9" s="632"/>
      <c r="CQ9" s="632"/>
      <c r="CR9" s="632"/>
      <c r="CS9" s="632"/>
      <c r="CT9" s="633"/>
      <c r="CU9" s="634">
        <v>3.3</v>
      </c>
      <c r="CV9" s="634"/>
      <c r="CW9" s="634"/>
      <c r="CX9" s="634"/>
      <c r="CY9" s="640">
        <v>2236069</v>
      </c>
      <c r="CZ9" s="632"/>
      <c r="DA9" s="632"/>
      <c r="DB9" s="632"/>
      <c r="DC9" s="632"/>
      <c r="DD9" s="632"/>
      <c r="DE9" s="632"/>
      <c r="DF9" s="632"/>
      <c r="DG9" s="632"/>
      <c r="DH9" s="632"/>
      <c r="DI9" s="632"/>
      <c r="DJ9" s="632"/>
      <c r="DK9" s="633"/>
      <c r="DL9" s="640">
        <v>9518967</v>
      </c>
      <c r="DM9" s="632"/>
      <c r="DN9" s="632"/>
      <c r="DO9" s="632"/>
      <c r="DP9" s="632"/>
      <c r="DQ9" s="632"/>
      <c r="DR9" s="632"/>
      <c r="DS9" s="632"/>
      <c r="DT9" s="632"/>
      <c r="DU9" s="632"/>
      <c r="DV9" s="632"/>
      <c r="DW9" s="632"/>
      <c r="DX9" s="641"/>
    </row>
    <row r="10" spans="2:138" ht="11.25" customHeight="1" x14ac:dyDescent="0.15">
      <c r="B10" s="628" t="s">
        <v>212</v>
      </c>
      <c r="C10" s="629"/>
      <c r="D10" s="629"/>
      <c r="E10" s="629"/>
      <c r="F10" s="629"/>
      <c r="G10" s="629"/>
      <c r="H10" s="629"/>
      <c r="I10" s="629"/>
      <c r="J10" s="629"/>
      <c r="K10" s="629"/>
      <c r="L10" s="629"/>
      <c r="M10" s="629"/>
      <c r="N10" s="629"/>
      <c r="O10" s="629"/>
      <c r="P10" s="629"/>
      <c r="Q10" s="630"/>
      <c r="R10" s="631">
        <v>77618</v>
      </c>
      <c r="S10" s="632"/>
      <c r="T10" s="632"/>
      <c r="U10" s="632"/>
      <c r="V10" s="632"/>
      <c r="W10" s="632"/>
      <c r="X10" s="632"/>
      <c r="Y10" s="633"/>
      <c r="Z10" s="634">
        <v>0</v>
      </c>
      <c r="AA10" s="634"/>
      <c r="AB10" s="634"/>
      <c r="AC10" s="634"/>
      <c r="AD10" s="635">
        <v>77618</v>
      </c>
      <c r="AE10" s="635"/>
      <c r="AF10" s="635"/>
      <c r="AG10" s="635"/>
      <c r="AH10" s="635"/>
      <c r="AI10" s="635"/>
      <c r="AJ10" s="635"/>
      <c r="AK10" s="635"/>
      <c r="AL10" s="636">
        <v>0</v>
      </c>
      <c r="AM10" s="637"/>
      <c r="AN10" s="637"/>
      <c r="AO10" s="638"/>
      <c r="AP10" s="628" t="s">
        <v>213</v>
      </c>
      <c r="AQ10" s="629"/>
      <c r="AR10" s="629"/>
      <c r="AS10" s="629"/>
      <c r="AT10" s="629"/>
      <c r="AU10" s="629"/>
      <c r="AV10" s="629"/>
      <c r="AW10" s="629"/>
      <c r="AX10" s="629"/>
      <c r="AY10" s="629"/>
      <c r="AZ10" s="629"/>
      <c r="BA10" s="629"/>
      <c r="BB10" s="629"/>
      <c r="BC10" s="630"/>
      <c r="BD10" s="631">
        <v>985691</v>
      </c>
      <c r="BE10" s="632"/>
      <c r="BF10" s="632"/>
      <c r="BG10" s="632"/>
      <c r="BH10" s="632"/>
      <c r="BI10" s="632"/>
      <c r="BJ10" s="632"/>
      <c r="BK10" s="633"/>
      <c r="BL10" s="634">
        <v>1</v>
      </c>
      <c r="BM10" s="634"/>
      <c r="BN10" s="634"/>
      <c r="BO10" s="634"/>
      <c r="BP10" s="635">
        <v>47059</v>
      </c>
      <c r="BQ10" s="635"/>
      <c r="BR10" s="635"/>
      <c r="BS10" s="635"/>
      <c r="BT10" s="635"/>
      <c r="BU10" s="635"/>
      <c r="BV10" s="635"/>
      <c r="BW10" s="639"/>
      <c r="BY10" s="628" t="s">
        <v>214</v>
      </c>
      <c r="BZ10" s="629"/>
      <c r="CA10" s="629"/>
      <c r="CB10" s="629"/>
      <c r="CC10" s="629"/>
      <c r="CD10" s="629"/>
      <c r="CE10" s="629"/>
      <c r="CF10" s="629"/>
      <c r="CG10" s="629"/>
      <c r="CH10" s="629"/>
      <c r="CI10" s="629"/>
      <c r="CJ10" s="629"/>
      <c r="CK10" s="629"/>
      <c r="CL10" s="630"/>
      <c r="CM10" s="631">
        <v>1347943</v>
      </c>
      <c r="CN10" s="632"/>
      <c r="CO10" s="632"/>
      <c r="CP10" s="632"/>
      <c r="CQ10" s="632"/>
      <c r="CR10" s="632"/>
      <c r="CS10" s="632"/>
      <c r="CT10" s="633"/>
      <c r="CU10" s="634">
        <v>0.3</v>
      </c>
      <c r="CV10" s="634"/>
      <c r="CW10" s="634"/>
      <c r="CX10" s="634"/>
      <c r="CY10" s="640">
        <v>39246</v>
      </c>
      <c r="CZ10" s="632"/>
      <c r="DA10" s="632"/>
      <c r="DB10" s="632"/>
      <c r="DC10" s="632"/>
      <c r="DD10" s="632"/>
      <c r="DE10" s="632"/>
      <c r="DF10" s="632"/>
      <c r="DG10" s="632"/>
      <c r="DH10" s="632"/>
      <c r="DI10" s="632"/>
      <c r="DJ10" s="632"/>
      <c r="DK10" s="633"/>
      <c r="DL10" s="640">
        <v>742415</v>
      </c>
      <c r="DM10" s="632"/>
      <c r="DN10" s="632"/>
      <c r="DO10" s="632"/>
      <c r="DP10" s="632"/>
      <c r="DQ10" s="632"/>
      <c r="DR10" s="632"/>
      <c r="DS10" s="632"/>
      <c r="DT10" s="632"/>
      <c r="DU10" s="632"/>
      <c r="DV10" s="632"/>
      <c r="DW10" s="632"/>
      <c r="DX10" s="641"/>
    </row>
    <row r="11" spans="2:138" ht="11.25" customHeight="1" x14ac:dyDescent="0.15">
      <c r="B11" s="628" t="s">
        <v>215</v>
      </c>
      <c r="C11" s="629"/>
      <c r="D11" s="629"/>
      <c r="E11" s="629"/>
      <c r="F11" s="629"/>
      <c r="G11" s="629"/>
      <c r="H11" s="629"/>
      <c r="I11" s="629"/>
      <c r="J11" s="629"/>
      <c r="K11" s="629"/>
      <c r="L11" s="629"/>
      <c r="M11" s="629"/>
      <c r="N11" s="629"/>
      <c r="O11" s="629"/>
      <c r="P11" s="629"/>
      <c r="Q11" s="630"/>
      <c r="R11" s="631">
        <v>24603</v>
      </c>
      <c r="S11" s="632"/>
      <c r="T11" s="632"/>
      <c r="U11" s="632"/>
      <c r="V11" s="632"/>
      <c r="W11" s="632"/>
      <c r="X11" s="632"/>
      <c r="Y11" s="633"/>
      <c r="Z11" s="634">
        <v>0</v>
      </c>
      <c r="AA11" s="634"/>
      <c r="AB11" s="634"/>
      <c r="AC11" s="634"/>
      <c r="AD11" s="635">
        <v>24603</v>
      </c>
      <c r="AE11" s="635"/>
      <c r="AF11" s="635"/>
      <c r="AG11" s="635"/>
      <c r="AH11" s="635"/>
      <c r="AI11" s="635"/>
      <c r="AJ11" s="635"/>
      <c r="AK11" s="635"/>
      <c r="AL11" s="636">
        <v>0</v>
      </c>
      <c r="AM11" s="637"/>
      <c r="AN11" s="637"/>
      <c r="AO11" s="638"/>
      <c r="AP11" s="628" t="s">
        <v>216</v>
      </c>
      <c r="AQ11" s="629"/>
      <c r="AR11" s="629"/>
      <c r="AS11" s="629"/>
      <c r="AT11" s="629"/>
      <c r="AU11" s="629"/>
      <c r="AV11" s="629"/>
      <c r="AW11" s="629"/>
      <c r="AX11" s="629"/>
      <c r="AY11" s="629"/>
      <c r="AZ11" s="629"/>
      <c r="BA11" s="629"/>
      <c r="BB11" s="629"/>
      <c r="BC11" s="630"/>
      <c r="BD11" s="631">
        <v>2102931</v>
      </c>
      <c r="BE11" s="632"/>
      <c r="BF11" s="632"/>
      <c r="BG11" s="632"/>
      <c r="BH11" s="632"/>
      <c r="BI11" s="632"/>
      <c r="BJ11" s="632"/>
      <c r="BK11" s="633"/>
      <c r="BL11" s="634">
        <v>2.1</v>
      </c>
      <c r="BM11" s="634"/>
      <c r="BN11" s="634"/>
      <c r="BO11" s="634"/>
      <c r="BP11" s="635">
        <v>381972</v>
      </c>
      <c r="BQ11" s="635"/>
      <c r="BR11" s="635"/>
      <c r="BS11" s="635"/>
      <c r="BT11" s="635"/>
      <c r="BU11" s="635"/>
      <c r="BV11" s="635"/>
      <c r="BW11" s="639"/>
      <c r="BY11" s="628" t="s">
        <v>217</v>
      </c>
      <c r="BZ11" s="629"/>
      <c r="CA11" s="629"/>
      <c r="CB11" s="629"/>
      <c r="CC11" s="629"/>
      <c r="CD11" s="629"/>
      <c r="CE11" s="629"/>
      <c r="CF11" s="629"/>
      <c r="CG11" s="629"/>
      <c r="CH11" s="629"/>
      <c r="CI11" s="629"/>
      <c r="CJ11" s="629"/>
      <c r="CK11" s="629"/>
      <c r="CL11" s="630"/>
      <c r="CM11" s="631">
        <v>34037689</v>
      </c>
      <c r="CN11" s="632"/>
      <c r="CO11" s="632"/>
      <c r="CP11" s="632"/>
      <c r="CQ11" s="632"/>
      <c r="CR11" s="632"/>
      <c r="CS11" s="632"/>
      <c r="CT11" s="633"/>
      <c r="CU11" s="634">
        <v>7.8</v>
      </c>
      <c r="CV11" s="634"/>
      <c r="CW11" s="634"/>
      <c r="CX11" s="634"/>
      <c r="CY11" s="640">
        <v>23297728</v>
      </c>
      <c r="CZ11" s="632"/>
      <c r="DA11" s="632"/>
      <c r="DB11" s="632"/>
      <c r="DC11" s="632"/>
      <c r="DD11" s="632"/>
      <c r="DE11" s="632"/>
      <c r="DF11" s="632"/>
      <c r="DG11" s="632"/>
      <c r="DH11" s="632"/>
      <c r="DI11" s="632"/>
      <c r="DJ11" s="632"/>
      <c r="DK11" s="633"/>
      <c r="DL11" s="640">
        <v>12978442</v>
      </c>
      <c r="DM11" s="632"/>
      <c r="DN11" s="632"/>
      <c r="DO11" s="632"/>
      <c r="DP11" s="632"/>
      <c r="DQ11" s="632"/>
      <c r="DR11" s="632"/>
      <c r="DS11" s="632"/>
      <c r="DT11" s="632"/>
      <c r="DU11" s="632"/>
      <c r="DV11" s="632"/>
      <c r="DW11" s="632"/>
      <c r="DX11" s="641"/>
    </row>
    <row r="12" spans="2:138" ht="11.25" customHeight="1" x14ac:dyDescent="0.15">
      <c r="B12" s="628" t="s">
        <v>218</v>
      </c>
      <c r="C12" s="629"/>
      <c r="D12" s="629"/>
      <c r="E12" s="629"/>
      <c r="F12" s="629"/>
      <c r="G12" s="629"/>
      <c r="H12" s="629"/>
      <c r="I12" s="629"/>
      <c r="J12" s="629"/>
      <c r="K12" s="629"/>
      <c r="L12" s="629"/>
      <c r="M12" s="629"/>
      <c r="N12" s="629"/>
      <c r="O12" s="629"/>
      <c r="P12" s="629"/>
      <c r="Q12" s="630"/>
      <c r="R12" s="631">
        <v>11836445</v>
      </c>
      <c r="S12" s="632"/>
      <c r="T12" s="632"/>
      <c r="U12" s="632"/>
      <c r="V12" s="632"/>
      <c r="W12" s="632"/>
      <c r="X12" s="632"/>
      <c r="Y12" s="633"/>
      <c r="Z12" s="634">
        <v>2.7</v>
      </c>
      <c r="AA12" s="634"/>
      <c r="AB12" s="634"/>
      <c r="AC12" s="634"/>
      <c r="AD12" s="635">
        <v>11836445</v>
      </c>
      <c r="AE12" s="635"/>
      <c r="AF12" s="635"/>
      <c r="AG12" s="635"/>
      <c r="AH12" s="635"/>
      <c r="AI12" s="635"/>
      <c r="AJ12" s="635"/>
      <c r="AK12" s="635"/>
      <c r="AL12" s="636">
        <v>4.9000000000000004</v>
      </c>
      <c r="AM12" s="637"/>
      <c r="AN12" s="637"/>
      <c r="AO12" s="638"/>
      <c r="AP12" s="628" t="s">
        <v>219</v>
      </c>
      <c r="AQ12" s="629"/>
      <c r="AR12" s="629"/>
      <c r="AS12" s="629"/>
      <c r="AT12" s="629"/>
      <c r="AU12" s="629"/>
      <c r="AV12" s="629"/>
      <c r="AW12" s="629"/>
      <c r="AX12" s="629"/>
      <c r="AY12" s="629"/>
      <c r="AZ12" s="629"/>
      <c r="BA12" s="629"/>
      <c r="BB12" s="629"/>
      <c r="BC12" s="630"/>
      <c r="BD12" s="631">
        <v>324902</v>
      </c>
      <c r="BE12" s="632"/>
      <c r="BF12" s="632"/>
      <c r="BG12" s="632"/>
      <c r="BH12" s="632"/>
      <c r="BI12" s="632"/>
      <c r="BJ12" s="632"/>
      <c r="BK12" s="633"/>
      <c r="BL12" s="634">
        <v>0.3</v>
      </c>
      <c r="BM12" s="634"/>
      <c r="BN12" s="634"/>
      <c r="BO12" s="634"/>
      <c r="BP12" s="635" t="s">
        <v>220</v>
      </c>
      <c r="BQ12" s="635"/>
      <c r="BR12" s="635"/>
      <c r="BS12" s="635"/>
      <c r="BT12" s="635"/>
      <c r="BU12" s="635"/>
      <c r="BV12" s="635"/>
      <c r="BW12" s="639"/>
      <c r="BY12" s="628" t="s">
        <v>221</v>
      </c>
      <c r="BZ12" s="629"/>
      <c r="CA12" s="629"/>
      <c r="CB12" s="629"/>
      <c r="CC12" s="629"/>
      <c r="CD12" s="629"/>
      <c r="CE12" s="629"/>
      <c r="CF12" s="629"/>
      <c r="CG12" s="629"/>
      <c r="CH12" s="629"/>
      <c r="CI12" s="629"/>
      <c r="CJ12" s="629"/>
      <c r="CK12" s="629"/>
      <c r="CL12" s="630"/>
      <c r="CM12" s="631">
        <v>32614793</v>
      </c>
      <c r="CN12" s="632"/>
      <c r="CO12" s="632"/>
      <c r="CP12" s="632"/>
      <c r="CQ12" s="632"/>
      <c r="CR12" s="632"/>
      <c r="CS12" s="632"/>
      <c r="CT12" s="633"/>
      <c r="CU12" s="634">
        <v>7.5</v>
      </c>
      <c r="CV12" s="634"/>
      <c r="CW12" s="634"/>
      <c r="CX12" s="634"/>
      <c r="CY12" s="640">
        <v>1700239</v>
      </c>
      <c r="CZ12" s="632"/>
      <c r="DA12" s="632"/>
      <c r="DB12" s="632"/>
      <c r="DC12" s="632"/>
      <c r="DD12" s="632"/>
      <c r="DE12" s="632"/>
      <c r="DF12" s="632"/>
      <c r="DG12" s="632"/>
      <c r="DH12" s="632"/>
      <c r="DI12" s="632"/>
      <c r="DJ12" s="632"/>
      <c r="DK12" s="633"/>
      <c r="DL12" s="640">
        <v>8455524</v>
      </c>
      <c r="DM12" s="632"/>
      <c r="DN12" s="632"/>
      <c r="DO12" s="632"/>
      <c r="DP12" s="632"/>
      <c r="DQ12" s="632"/>
      <c r="DR12" s="632"/>
      <c r="DS12" s="632"/>
      <c r="DT12" s="632"/>
      <c r="DU12" s="632"/>
      <c r="DV12" s="632"/>
      <c r="DW12" s="632"/>
      <c r="DX12" s="641"/>
    </row>
    <row r="13" spans="2:138" ht="11.25" customHeight="1" x14ac:dyDescent="0.15">
      <c r="B13" s="628" t="s">
        <v>222</v>
      </c>
      <c r="C13" s="629"/>
      <c r="D13" s="629"/>
      <c r="E13" s="629"/>
      <c r="F13" s="629"/>
      <c r="G13" s="629"/>
      <c r="H13" s="629"/>
      <c r="I13" s="629"/>
      <c r="J13" s="629"/>
      <c r="K13" s="629"/>
      <c r="L13" s="629"/>
      <c r="M13" s="629"/>
      <c r="N13" s="629"/>
      <c r="O13" s="629"/>
      <c r="P13" s="629"/>
      <c r="Q13" s="630"/>
      <c r="R13" s="631" t="s">
        <v>206</v>
      </c>
      <c r="S13" s="632"/>
      <c r="T13" s="632"/>
      <c r="U13" s="632"/>
      <c r="V13" s="632"/>
      <c r="W13" s="632"/>
      <c r="X13" s="632"/>
      <c r="Y13" s="633"/>
      <c r="Z13" s="634" t="s">
        <v>206</v>
      </c>
      <c r="AA13" s="634"/>
      <c r="AB13" s="634"/>
      <c r="AC13" s="634"/>
      <c r="AD13" s="635" t="s">
        <v>131</v>
      </c>
      <c r="AE13" s="635"/>
      <c r="AF13" s="635"/>
      <c r="AG13" s="635"/>
      <c r="AH13" s="635"/>
      <c r="AI13" s="635"/>
      <c r="AJ13" s="635"/>
      <c r="AK13" s="635"/>
      <c r="AL13" s="636" t="s">
        <v>131</v>
      </c>
      <c r="AM13" s="637"/>
      <c r="AN13" s="637"/>
      <c r="AO13" s="638"/>
      <c r="AP13" s="628" t="s">
        <v>223</v>
      </c>
      <c r="AQ13" s="629"/>
      <c r="AR13" s="629"/>
      <c r="AS13" s="629"/>
      <c r="AT13" s="629"/>
      <c r="AU13" s="629"/>
      <c r="AV13" s="629"/>
      <c r="AW13" s="629"/>
      <c r="AX13" s="629"/>
      <c r="AY13" s="629"/>
      <c r="AZ13" s="629"/>
      <c r="BA13" s="629"/>
      <c r="BB13" s="629"/>
      <c r="BC13" s="630"/>
      <c r="BD13" s="631">
        <v>491981</v>
      </c>
      <c r="BE13" s="632"/>
      <c r="BF13" s="632"/>
      <c r="BG13" s="632"/>
      <c r="BH13" s="632"/>
      <c r="BI13" s="632"/>
      <c r="BJ13" s="632"/>
      <c r="BK13" s="633"/>
      <c r="BL13" s="634">
        <v>0.5</v>
      </c>
      <c r="BM13" s="634"/>
      <c r="BN13" s="634"/>
      <c r="BO13" s="634"/>
      <c r="BP13" s="635" t="s">
        <v>206</v>
      </c>
      <c r="BQ13" s="635"/>
      <c r="BR13" s="635"/>
      <c r="BS13" s="635"/>
      <c r="BT13" s="635"/>
      <c r="BU13" s="635"/>
      <c r="BV13" s="635"/>
      <c r="BW13" s="639"/>
      <c r="BY13" s="628" t="s">
        <v>224</v>
      </c>
      <c r="BZ13" s="629"/>
      <c r="CA13" s="629"/>
      <c r="CB13" s="629"/>
      <c r="CC13" s="629"/>
      <c r="CD13" s="629"/>
      <c r="CE13" s="629"/>
      <c r="CF13" s="629"/>
      <c r="CG13" s="629"/>
      <c r="CH13" s="629"/>
      <c r="CI13" s="629"/>
      <c r="CJ13" s="629"/>
      <c r="CK13" s="629"/>
      <c r="CL13" s="630"/>
      <c r="CM13" s="631">
        <v>53980116</v>
      </c>
      <c r="CN13" s="632"/>
      <c r="CO13" s="632"/>
      <c r="CP13" s="632"/>
      <c r="CQ13" s="632"/>
      <c r="CR13" s="632"/>
      <c r="CS13" s="632"/>
      <c r="CT13" s="633"/>
      <c r="CU13" s="634">
        <v>12.4</v>
      </c>
      <c r="CV13" s="634"/>
      <c r="CW13" s="634"/>
      <c r="CX13" s="634"/>
      <c r="CY13" s="640">
        <v>47340049</v>
      </c>
      <c r="CZ13" s="632"/>
      <c r="DA13" s="632"/>
      <c r="DB13" s="632"/>
      <c r="DC13" s="632"/>
      <c r="DD13" s="632"/>
      <c r="DE13" s="632"/>
      <c r="DF13" s="632"/>
      <c r="DG13" s="632"/>
      <c r="DH13" s="632"/>
      <c r="DI13" s="632"/>
      <c r="DJ13" s="632"/>
      <c r="DK13" s="633"/>
      <c r="DL13" s="640">
        <v>12073604</v>
      </c>
      <c r="DM13" s="632"/>
      <c r="DN13" s="632"/>
      <c r="DO13" s="632"/>
      <c r="DP13" s="632"/>
      <c r="DQ13" s="632"/>
      <c r="DR13" s="632"/>
      <c r="DS13" s="632"/>
      <c r="DT13" s="632"/>
      <c r="DU13" s="632"/>
      <c r="DV13" s="632"/>
      <c r="DW13" s="632"/>
      <c r="DX13" s="641"/>
    </row>
    <row r="14" spans="2:138" ht="11.25" customHeight="1" x14ac:dyDescent="0.15">
      <c r="B14" s="628" t="s">
        <v>225</v>
      </c>
      <c r="C14" s="629"/>
      <c r="D14" s="629"/>
      <c r="E14" s="629"/>
      <c r="F14" s="629"/>
      <c r="G14" s="629"/>
      <c r="H14" s="629"/>
      <c r="I14" s="629"/>
      <c r="J14" s="629"/>
      <c r="K14" s="629"/>
      <c r="L14" s="629"/>
      <c r="M14" s="629"/>
      <c r="N14" s="629"/>
      <c r="O14" s="629"/>
      <c r="P14" s="629"/>
      <c r="Q14" s="630"/>
      <c r="R14" s="631">
        <v>299939</v>
      </c>
      <c r="S14" s="632"/>
      <c r="T14" s="632"/>
      <c r="U14" s="632"/>
      <c r="V14" s="632"/>
      <c r="W14" s="632"/>
      <c r="X14" s="632"/>
      <c r="Y14" s="633"/>
      <c r="Z14" s="634">
        <v>0.1</v>
      </c>
      <c r="AA14" s="634"/>
      <c r="AB14" s="634"/>
      <c r="AC14" s="634"/>
      <c r="AD14" s="635">
        <v>299939</v>
      </c>
      <c r="AE14" s="635"/>
      <c r="AF14" s="635"/>
      <c r="AG14" s="635"/>
      <c r="AH14" s="635"/>
      <c r="AI14" s="635"/>
      <c r="AJ14" s="635"/>
      <c r="AK14" s="635"/>
      <c r="AL14" s="636">
        <v>0.1</v>
      </c>
      <c r="AM14" s="637"/>
      <c r="AN14" s="637"/>
      <c r="AO14" s="638"/>
      <c r="AP14" s="628" t="s">
        <v>226</v>
      </c>
      <c r="AQ14" s="629"/>
      <c r="AR14" s="629"/>
      <c r="AS14" s="629"/>
      <c r="AT14" s="629"/>
      <c r="AU14" s="629"/>
      <c r="AV14" s="629"/>
      <c r="AW14" s="629"/>
      <c r="AX14" s="629"/>
      <c r="AY14" s="629"/>
      <c r="AZ14" s="629"/>
      <c r="BA14" s="629"/>
      <c r="BB14" s="629"/>
      <c r="BC14" s="630"/>
      <c r="BD14" s="631">
        <v>500099</v>
      </c>
      <c r="BE14" s="632"/>
      <c r="BF14" s="632"/>
      <c r="BG14" s="632"/>
      <c r="BH14" s="632"/>
      <c r="BI14" s="632"/>
      <c r="BJ14" s="632"/>
      <c r="BK14" s="633"/>
      <c r="BL14" s="634">
        <v>0.5</v>
      </c>
      <c r="BM14" s="634"/>
      <c r="BN14" s="634"/>
      <c r="BO14" s="634"/>
      <c r="BP14" s="635" t="s">
        <v>206</v>
      </c>
      <c r="BQ14" s="635"/>
      <c r="BR14" s="635"/>
      <c r="BS14" s="635"/>
      <c r="BT14" s="635"/>
      <c r="BU14" s="635"/>
      <c r="BV14" s="635"/>
      <c r="BW14" s="639"/>
      <c r="BY14" s="628" t="s">
        <v>227</v>
      </c>
      <c r="BZ14" s="629"/>
      <c r="CA14" s="629"/>
      <c r="CB14" s="629"/>
      <c r="CC14" s="629"/>
      <c r="CD14" s="629"/>
      <c r="CE14" s="629"/>
      <c r="CF14" s="629"/>
      <c r="CG14" s="629"/>
      <c r="CH14" s="629"/>
      <c r="CI14" s="629"/>
      <c r="CJ14" s="629"/>
      <c r="CK14" s="629"/>
      <c r="CL14" s="630"/>
      <c r="CM14" s="631">
        <v>20857375</v>
      </c>
      <c r="CN14" s="632"/>
      <c r="CO14" s="632"/>
      <c r="CP14" s="632"/>
      <c r="CQ14" s="632"/>
      <c r="CR14" s="632"/>
      <c r="CS14" s="632"/>
      <c r="CT14" s="633"/>
      <c r="CU14" s="634">
        <v>4.8</v>
      </c>
      <c r="CV14" s="634"/>
      <c r="CW14" s="634"/>
      <c r="CX14" s="634"/>
      <c r="CY14" s="640">
        <v>1291370</v>
      </c>
      <c r="CZ14" s="632"/>
      <c r="DA14" s="632"/>
      <c r="DB14" s="632"/>
      <c r="DC14" s="632"/>
      <c r="DD14" s="632"/>
      <c r="DE14" s="632"/>
      <c r="DF14" s="632"/>
      <c r="DG14" s="632"/>
      <c r="DH14" s="632"/>
      <c r="DI14" s="632"/>
      <c r="DJ14" s="632"/>
      <c r="DK14" s="633"/>
      <c r="DL14" s="640">
        <v>18855638</v>
      </c>
      <c r="DM14" s="632"/>
      <c r="DN14" s="632"/>
      <c r="DO14" s="632"/>
      <c r="DP14" s="632"/>
      <c r="DQ14" s="632"/>
      <c r="DR14" s="632"/>
      <c r="DS14" s="632"/>
      <c r="DT14" s="632"/>
      <c r="DU14" s="632"/>
      <c r="DV14" s="632"/>
      <c r="DW14" s="632"/>
      <c r="DX14" s="641"/>
    </row>
    <row r="15" spans="2:138" ht="11.25" customHeight="1" x14ac:dyDescent="0.15">
      <c r="B15" s="628" t="s">
        <v>228</v>
      </c>
      <c r="C15" s="629"/>
      <c r="D15" s="629"/>
      <c r="E15" s="629"/>
      <c r="F15" s="629"/>
      <c r="G15" s="629"/>
      <c r="H15" s="629"/>
      <c r="I15" s="629"/>
      <c r="J15" s="629"/>
      <c r="K15" s="629"/>
      <c r="L15" s="629"/>
      <c r="M15" s="629"/>
      <c r="N15" s="629"/>
      <c r="O15" s="629"/>
      <c r="P15" s="629"/>
      <c r="Q15" s="630"/>
      <c r="R15" s="631">
        <v>146544569</v>
      </c>
      <c r="S15" s="632"/>
      <c r="T15" s="632"/>
      <c r="U15" s="632"/>
      <c r="V15" s="632"/>
      <c r="W15" s="632"/>
      <c r="X15" s="632"/>
      <c r="Y15" s="633"/>
      <c r="Z15" s="634">
        <v>33.1</v>
      </c>
      <c r="AA15" s="634"/>
      <c r="AB15" s="634"/>
      <c r="AC15" s="634"/>
      <c r="AD15" s="635">
        <v>143674446</v>
      </c>
      <c r="AE15" s="635"/>
      <c r="AF15" s="635"/>
      <c r="AG15" s="635"/>
      <c r="AH15" s="635"/>
      <c r="AI15" s="635"/>
      <c r="AJ15" s="635"/>
      <c r="AK15" s="635"/>
      <c r="AL15" s="636">
        <v>59.9</v>
      </c>
      <c r="AM15" s="637"/>
      <c r="AN15" s="637"/>
      <c r="AO15" s="638"/>
      <c r="AP15" s="628" t="s">
        <v>229</v>
      </c>
      <c r="AQ15" s="629"/>
      <c r="AR15" s="629"/>
      <c r="AS15" s="629"/>
      <c r="AT15" s="629"/>
      <c r="AU15" s="629"/>
      <c r="AV15" s="629"/>
      <c r="AW15" s="629"/>
      <c r="AX15" s="629"/>
      <c r="AY15" s="629"/>
      <c r="AZ15" s="629"/>
      <c r="BA15" s="629"/>
      <c r="BB15" s="629"/>
      <c r="BC15" s="630"/>
      <c r="BD15" s="631">
        <v>17975945</v>
      </c>
      <c r="BE15" s="632"/>
      <c r="BF15" s="632"/>
      <c r="BG15" s="632"/>
      <c r="BH15" s="632"/>
      <c r="BI15" s="632"/>
      <c r="BJ15" s="632"/>
      <c r="BK15" s="633"/>
      <c r="BL15" s="634">
        <v>17.8</v>
      </c>
      <c r="BM15" s="634"/>
      <c r="BN15" s="634"/>
      <c r="BO15" s="634"/>
      <c r="BP15" s="635" t="s">
        <v>131</v>
      </c>
      <c r="BQ15" s="635"/>
      <c r="BR15" s="635"/>
      <c r="BS15" s="635"/>
      <c r="BT15" s="635"/>
      <c r="BU15" s="635"/>
      <c r="BV15" s="635"/>
      <c r="BW15" s="639"/>
      <c r="BY15" s="628" t="s">
        <v>230</v>
      </c>
      <c r="BZ15" s="629"/>
      <c r="CA15" s="629"/>
      <c r="CB15" s="629"/>
      <c r="CC15" s="629"/>
      <c r="CD15" s="629"/>
      <c r="CE15" s="629"/>
      <c r="CF15" s="629"/>
      <c r="CG15" s="629"/>
      <c r="CH15" s="629"/>
      <c r="CI15" s="629"/>
      <c r="CJ15" s="629"/>
      <c r="CK15" s="629"/>
      <c r="CL15" s="630"/>
      <c r="CM15" s="631" t="s">
        <v>206</v>
      </c>
      <c r="CN15" s="632"/>
      <c r="CO15" s="632"/>
      <c r="CP15" s="632"/>
      <c r="CQ15" s="632"/>
      <c r="CR15" s="632"/>
      <c r="CS15" s="632"/>
      <c r="CT15" s="633"/>
      <c r="CU15" s="634" t="s">
        <v>131</v>
      </c>
      <c r="CV15" s="634"/>
      <c r="CW15" s="634"/>
      <c r="CX15" s="634"/>
      <c r="CY15" s="640" t="s">
        <v>220</v>
      </c>
      <c r="CZ15" s="632"/>
      <c r="DA15" s="632"/>
      <c r="DB15" s="632"/>
      <c r="DC15" s="632"/>
      <c r="DD15" s="632"/>
      <c r="DE15" s="632"/>
      <c r="DF15" s="632"/>
      <c r="DG15" s="632"/>
      <c r="DH15" s="632"/>
      <c r="DI15" s="632"/>
      <c r="DJ15" s="632"/>
      <c r="DK15" s="633"/>
      <c r="DL15" s="640" t="s">
        <v>220</v>
      </c>
      <c r="DM15" s="632"/>
      <c r="DN15" s="632"/>
      <c r="DO15" s="632"/>
      <c r="DP15" s="632"/>
      <c r="DQ15" s="632"/>
      <c r="DR15" s="632"/>
      <c r="DS15" s="632"/>
      <c r="DT15" s="632"/>
      <c r="DU15" s="632"/>
      <c r="DV15" s="632"/>
      <c r="DW15" s="632"/>
      <c r="DX15" s="641"/>
    </row>
    <row r="16" spans="2:138" ht="11.25" customHeight="1" x14ac:dyDescent="0.15">
      <c r="B16" s="628" t="s">
        <v>231</v>
      </c>
      <c r="C16" s="629"/>
      <c r="D16" s="629"/>
      <c r="E16" s="629"/>
      <c r="F16" s="629"/>
      <c r="G16" s="629"/>
      <c r="H16" s="629"/>
      <c r="I16" s="629"/>
      <c r="J16" s="629"/>
      <c r="K16" s="629"/>
      <c r="L16" s="629"/>
      <c r="M16" s="629"/>
      <c r="N16" s="629"/>
      <c r="O16" s="629"/>
      <c r="P16" s="629"/>
      <c r="Q16" s="630"/>
      <c r="R16" s="631">
        <v>143674446</v>
      </c>
      <c r="S16" s="632"/>
      <c r="T16" s="632"/>
      <c r="U16" s="632"/>
      <c r="V16" s="632"/>
      <c r="W16" s="632"/>
      <c r="X16" s="632"/>
      <c r="Y16" s="633"/>
      <c r="Z16" s="636">
        <v>32.4</v>
      </c>
      <c r="AA16" s="637"/>
      <c r="AB16" s="637"/>
      <c r="AC16" s="642"/>
      <c r="AD16" s="640">
        <v>143674446</v>
      </c>
      <c r="AE16" s="632"/>
      <c r="AF16" s="632"/>
      <c r="AG16" s="632"/>
      <c r="AH16" s="632"/>
      <c r="AI16" s="632"/>
      <c r="AJ16" s="632"/>
      <c r="AK16" s="633"/>
      <c r="AL16" s="636">
        <v>59.9</v>
      </c>
      <c r="AM16" s="637"/>
      <c r="AN16" s="637"/>
      <c r="AO16" s="638"/>
      <c r="AP16" s="628" t="s">
        <v>232</v>
      </c>
      <c r="AQ16" s="629"/>
      <c r="AR16" s="629"/>
      <c r="AS16" s="629"/>
      <c r="AT16" s="629"/>
      <c r="AU16" s="629"/>
      <c r="AV16" s="629"/>
      <c r="AW16" s="629"/>
      <c r="AX16" s="629"/>
      <c r="AY16" s="629"/>
      <c r="AZ16" s="629"/>
      <c r="BA16" s="629"/>
      <c r="BB16" s="629"/>
      <c r="BC16" s="630"/>
      <c r="BD16" s="631">
        <v>909850</v>
      </c>
      <c r="BE16" s="632"/>
      <c r="BF16" s="632"/>
      <c r="BG16" s="632"/>
      <c r="BH16" s="632"/>
      <c r="BI16" s="632"/>
      <c r="BJ16" s="632"/>
      <c r="BK16" s="633"/>
      <c r="BL16" s="634">
        <v>0.9</v>
      </c>
      <c r="BM16" s="634"/>
      <c r="BN16" s="634"/>
      <c r="BO16" s="634"/>
      <c r="BP16" s="635" t="s">
        <v>220</v>
      </c>
      <c r="BQ16" s="635"/>
      <c r="BR16" s="635"/>
      <c r="BS16" s="635"/>
      <c r="BT16" s="635"/>
      <c r="BU16" s="635"/>
      <c r="BV16" s="635"/>
      <c r="BW16" s="639"/>
      <c r="BY16" s="628" t="s">
        <v>233</v>
      </c>
      <c r="BZ16" s="629"/>
      <c r="CA16" s="629"/>
      <c r="CB16" s="629"/>
      <c r="CC16" s="629"/>
      <c r="CD16" s="629"/>
      <c r="CE16" s="629"/>
      <c r="CF16" s="629"/>
      <c r="CG16" s="629"/>
      <c r="CH16" s="629"/>
      <c r="CI16" s="629"/>
      <c r="CJ16" s="629"/>
      <c r="CK16" s="629"/>
      <c r="CL16" s="630"/>
      <c r="CM16" s="631">
        <v>97438987</v>
      </c>
      <c r="CN16" s="632"/>
      <c r="CO16" s="632"/>
      <c r="CP16" s="632"/>
      <c r="CQ16" s="632"/>
      <c r="CR16" s="632"/>
      <c r="CS16" s="632"/>
      <c r="CT16" s="633"/>
      <c r="CU16" s="634">
        <v>22.5</v>
      </c>
      <c r="CV16" s="634"/>
      <c r="CW16" s="634"/>
      <c r="CX16" s="634"/>
      <c r="CY16" s="640">
        <v>4212395</v>
      </c>
      <c r="CZ16" s="632"/>
      <c r="DA16" s="632"/>
      <c r="DB16" s="632"/>
      <c r="DC16" s="632"/>
      <c r="DD16" s="632"/>
      <c r="DE16" s="632"/>
      <c r="DF16" s="632"/>
      <c r="DG16" s="632"/>
      <c r="DH16" s="632"/>
      <c r="DI16" s="632"/>
      <c r="DJ16" s="632"/>
      <c r="DK16" s="633"/>
      <c r="DL16" s="640">
        <v>72477709</v>
      </c>
      <c r="DM16" s="632"/>
      <c r="DN16" s="632"/>
      <c r="DO16" s="632"/>
      <c r="DP16" s="632"/>
      <c r="DQ16" s="632"/>
      <c r="DR16" s="632"/>
      <c r="DS16" s="632"/>
      <c r="DT16" s="632"/>
      <c r="DU16" s="632"/>
      <c r="DV16" s="632"/>
      <c r="DW16" s="632"/>
      <c r="DX16" s="641"/>
    </row>
    <row r="17" spans="2:128" ht="11.25" customHeight="1" x14ac:dyDescent="0.15">
      <c r="B17" s="628" t="s">
        <v>234</v>
      </c>
      <c r="C17" s="629"/>
      <c r="D17" s="629"/>
      <c r="E17" s="629"/>
      <c r="F17" s="629"/>
      <c r="G17" s="629"/>
      <c r="H17" s="629"/>
      <c r="I17" s="629"/>
      <c r="J17" s="629"/>
      <c r="K17" s="629"/>
      <c r="L17" s="629"/>
      <c r="M17" s="629"/>
      <c r="N17" s="629"/>
      <c r="O17" s="629"/>
      <c r="P17" s="629"/>
      <c r="Q17" s="630"/>
      <c r="R17" s="631">
        <v>2859666</v>
      </c>
      <c r="S17" s="632"/>
      <c r="T17" s="632"/>
      <c r="U17" s="632"/>
      <c r="V17" s="632"/>
      <c r="W17" s="632"/>
      <c r="X17" s="632"/>
      <c r="Y17" s="633"/>
      <c r="Z17" s="636">
        <v>0.6</v>
      </c>
      <c r="AA17" s="637"/>
      <c r="AB17" s="637"/>
      <c r="AC17" s="642"/>
      <c r="AD17" s="640" t="s">
        <v>131</v>
      </c>
      <c r="AE17" s="632"/>
      <c r="AF17" s="632"/>
      <c r="AG17" s="632"/>
      <c r="AH17" s="632"/>
      <c r="AI17" s="632"/>
      <c r="AJ17" s="632"/>
      <c r="AK17" s="633"/>
      <c r="AL17" s="636" t="s">
        <v>131</v>
      </c>
      <c r="AM17" s="637"/>
      <c r="AN17" s="637"/>
      <c r="AO17" s="638"/>
      <c r="AP17" s="628" t="s">
        <v>235</v>
      </c>
      <c r="AQ17" s="629"/>
      <c r="AR17" s="629"/>
      <c r="AS17" s="629"/>
      <c r="AT17" s="629"/>
      <c r="AU17" s="629"/>
      <c r="AV17" s="629"/>
      <c r="AW17" s="629"/>
      <c r="AX17" s="629"/>
      <c r="AY17" s="629"/>
      <c r="AZ17" s="629"/>
      <c r="BA17" s="629"/>
      <c r="BB17" s="629"/>
      <c r="BC17" s="630"/>
      <c r="BD17" s="631">
        <v>17066095</v>
      </c>
      <c r="BE17" s="632"/>
      <c r="BF17" s="632"/>
      <c r="BG17" s="632"/>
      <c r="BH17" s="632"/>
      <c r="BI17" s="632"/>
      <c r="BJ17" s="632"/>
      <c r="BK17" s="633"/>
      <c r="BL17" s="634">
        <v>16.899999999999999</v>
      </c>
      <c r="BM17" s="634"/>
      <c r="BN17" s="634"/>
      <c r="BO17" s="634"/>
      <c r="BP17" s="635" t="s">
        <v>206</v>
      </c>
      <c r="BQ17" s="635"/>
      <c r="BR17" s="635"/>
      <c r="BS17" s="635"/>
      <c r="BT17" s="635"/>
      <c r="BU17" s="635"/>
      <c r="BV17" s="635"/>
      <c r="BW17" s="639"/>
      <c r="BY17" s="628" t="s">
        <v>236</v>
      </c>
      <c r="BZ17" s="629"/>
      <c r="CA17" s="629"/>
      <c r="CB17" s="629"/>
      <c r="CC17" s="629"/>
      <c r="CD17" s="629"/>
      <c r="CE17" s="629"/>
      <c r="CF17" s="629"/>
      <c r="CG17" s="629"/>
      <c r="CH17" s="629"/>
      <c r="CI17" s="629"/>
      <c r="CJ17" s="629"/>
      <c r="CK17" s="629"/>
      <c r="CL17" s="630"/>
      <c r="CM17" s="631">
        <v>924289</v>
      </c>
      <c r="CN17" s="632"/>
      <c r="CO17" s="632"/>
      <c r="CP17" s="632"/>
      <c r="CQ17" s="632"/>
      <c r="CR17" s="632"/>
      <c r="CS17" s="632"/>
      <c r="CT17" s="633"/>
      <c r="CU17" s="634">
        <v>0.2</v>
      </c>
      <c r="CV17" s="634"/>
      <c r="CW17" s="634"/>
      <c r="CX17" s="634"/>
      <c r="CY17" s="640" t="s">
        <v>206</v>
      </c>
      <c r="CZ17" s="632"/>
      <c r="DA17" s="632"/>
      <c r="DB17" s="632"/>
      <c r="DC17" s="632"/>
      <c r="DD17" s="632"/>
      <c r="DE17" s="632"/>
      <c r="DF17" s="632"/>
      <c r="DG17" s="632"/>
      <c r="DH17" s="632"/>
      <c r="DI17" s="632"/>
      <c r="DJ17" s="632"/>
      <c r="DK17" s="633"/>
      <c r="DL17" s="640">
        <v>20939</v>
      </c>
      <c r="DM17" s="632"/>
      <c r="DN17" s="632"/>
      <c r="DO17" s="632"/>
      <c r="DP17" s="632"/>
      <c r="DQ17" s="632"/>
      <c r="DR17" s="632"/>
      <c r="DS17" s="632"/>
      <c r="DT17" s="632"/>
      <c r="DU17" s="632"/>
      <c r="DV17" s="632"/>
      <c r="DW17" s="632"/>
      <c r="DX17" s="641"/>
    </row>
    <row r="18" spans="2:128" ht="11.25" customHeight="1" x14ac:dyDescent="0.15">
      <c r="B18" s="628" t="s">
        <v>237</v>
      </c>
      <c r="C18" s="629"/>
      <c r="D18" s="629"/>
      <c r="E18" s="629"/>
      <c r="F18" s="629"/>
      <c r="G18" s="629"/>
      <c r="H18" s="629"/>
      <c r="I18" s="629"/>
      <c r="J18" s="629"/>
      <c r="K18" s="629"/>
      <c r="L18" s="629"/>
      <c r="M18" s="629"/>
      <c r="N18" s="629"/>
      <c r="O18" s="629"/>
      <c r="P18" s="629"/>
      <c r="Q18" s="630"/>
      <c r="R18" s="631">
        <v>10457</v>
      </c>
      <c r="S18" s="632"/>
      <c r="T18" s="632"/>
      <c r="U18" s="632"/>
      <c r="V18" s="632"/>
      <c r="W18" s="632"/>
      <c r="X18" s="632"/>
      <c r="Y18" s="633"/>
      <c r="Z18" s="636">
        <v>0</v>
      </c>
      <c r="AA18" s="637"/>
      <c r="AB18" s="637"/>
      <c r="AC18" s="642"/>
      <c r="AD18" s="640" t="s">
        <v>131</v>
      </c>
      <c r="AE18" s="632"/>
      <c r="AF18" s="632"/>
      <c r="AG18" s="632"/>
      <c r="AH18" s="632"/>
      <c r="AI18" s="632"/>
      <c r="AJ18" s="632"/>
      <c r="AK18" s="633"/>
      <c r="AL18" s="636" t="s">
        <v>220</v>
      </c>
      <c r="AM18" s="637"/>
      <c r="AN18" s="637"/>
      <c r="AO18" s="638"/>
      <c r="AP18" s="628" t="s">
        <v>238</v>
      </c>
      <c r="AQ18" s="629"/>
      <c r="AR18" s="629"/>
      <c r="AS18" s="629"/>
      <c r="AT18" s="629"/>
      <c r="AU18" s="629"/>
      <c r="AV18" s="629"/>
      <c r="AW18" s="629"/>
      <c r="AX18" s="629"/>
      <c r="AY18" s="629"/>
      <c r="AZ18" s="629"/>
      <c r="BA18" s="629"/>
      <c r="BB18" s="629"/>
      <c r="BC18" s="630"/>
      <c r="BD18" s="631">
        <v>29844574</v>
      </c>
      <c r="BE18" s="632"/>
      <c r="BF18" s="632"/>
      <c r="BG18" s="632"/>
      <c r="BH18" s="632"/>
      <c r="BI18" s="632"/>
      <c r="BJ18" s="632"/>
      <c r="BK18" s="633"/>
      <c r="BL18" s="634">
        <v>29.6</v>
      </c>
      <c r="BM18" s="634"/>
      <c r="BN18" s="634"/>
      <c r="BO18" s="634"/>
      <c r="BP18" s="635" t="s">
        <v>206</v>
      </c>
      <c r="BQ18" s="635"/>
      <c r="BR18" s="635"/>
      <c r="BS18" s="635"/>
      <c r="BT18" s="635"/>
      <c r="BU18" s="635"/>
      <c r="BV18" s="635"/>
      <c r="BW18" s="639"/>
      <c r="BY18" s="628" t="s">
        <v>239</v>
      </c>
      <c r="BZ18" s="629"/>
      <c r="CA18" s="629"/>
      <c r="CB18" s="629"/>
      <c r="CC18" s="629"/>
      <c r="CD18" s="629"/>
      <c r="CE18" s="629"/>
      <c r="CF18" s="629"/>
      <c r="CG18" s="629"/>
      <c r="CH18" s="629"/>
      <c r="CI18" s="629"/>
      <c r="CJ18" s="629"/>
      <c r="CK18" s="629"/>
      <c r="CL18" s="630"/>
      <c r="CM18" s="631">
        <v>65888608</v>
      </c>
      <c r="CN18" s="632"/>
      <c r="CO18" s="632"/>
      <c r="CP18" s="632"/>
      <c r="CQ18" s="632"/>
      <c r="CR18" s="632"/>
      <c r="CS18" s="632"/>
      <c r="CT18" s="633"/>
      <c r="CU18" s="634">
        <v>15.2</v>
      </c>
      <c r="CV18" s="634"/>
      <c r="CW18" s="634"/>
      <c r="CX18" s="634"/>
      <c r="CY18" s="640" t="s">
        <v>220</v>
      </c>
      <c r="CZ18" s="632"/>
      <c r="DA18" s="632"/>
      <c r="DB18" s="632"/>
      <c r="DC18" s="632"/>
      <c r="DD18" s="632"/>
      <c r="DE18" s="632"/>
      <c r="DF18" s="632"/>
      <c r="DG18" s="632"/>
      <c r="DH18" s="632"/>
      <c r="DI18" s="632"/>
      <c r="DJ18" s="632"/>
      <c r="DK18" s="633"/>
      <c r="DL18" s="640">
        <v>63861854</v>
      </c>
      <c r="DM18" s="632"/>
      <c r="DN18" s="632"/>
      <c r="DO18" s="632"/>
      <c r="DP18" s="632"/>
      <c r="DQ18" s="632"/>
      <c r="DR18" s="632"/>
      <c r="DS18" s="632"/>
      <c r="DT18" s="632"/>
      <c r="DU18" s="632"/>
      <c r="DV18" s="632"/>
      <c r="DW18" s="632"/>
      <c r="DX18" s="641"/>
    </row>
    <row r="19" spans="2:128" ht="11.25" customHeight="1" x14ac:dyDescent="0.15">
      <c r="B19" s="628" t="s">
        <v>240</v>
      </c>
      <c r="C19" s="629"/>
      <c r="D19" s="629"/>
      <c r="E19" s="629"/>
      <c r="F19" s="629"/>
      <c r="G19" s="629"/>
      <c r="H19" s="629"/>
      <c r="I19" s="629"/>
      <c r="J19" s="629"/>
      <c r="K19" s="629"/>
      <c r="L19" s="629"/>
      <c r="M19" s="629"/>
      <c r="N19" s="629"/>
      <c r="O19" s="629"/>
      <c r="P19" s="629"/>
      <c r="Q19" s="630"/>
      <c r="R19" s="631">
        <v>261063942</v>
      </c>
      <c r="S19" s="632"/>
      <c r="T19" s="632"/>
      <c r="U19" s="632"/>
      <c r="V19" s="632"/>
      <c r="W19" s="632"/>
      <c r="X19" s="632"/>
      <c r="Y19" s="633"/>
      <c r="Z19" s="636">
        <v>58.9</v>
      </c>
      <c r="AA19" s="637"/>
      <c r="AB19" s="637"/>
      <c r="AC19" s="642"/>
      <c r="AD19" s="640">
        <v>239103013</v>
      </c>
      <c r="AE19" s="632"/>
      <c r="AF19" s="632"/>
      <c r="AG19" s="632"/>
      <c r="AH19" s="632"/>
      <c r="AI19" s="632"/>
      <c r="AJ19" s="632"/>
      <c r="AK19" s="633"/>
      <c r="AL19" s="636">
        <v>99.6</v>
      </c>
      <c r="AM19" s="637"/>
      <c r="AN19" s="637"/>
      <c r="AO19" s="638"/>
      <c r="AP19" s="628" t="s">
        <v>241</v>
      </c>
      <c r="AQ19" s="629"/>
      <c r="AR19" s="629"/>
      <c r="AS19" s="629"/>
      <c r="AT19" s="629"/>
      <c r="AU19" s="629"/>
      <c r="AV19" s="629"/>
      <c r="AW19" s="629"/>
      <c r="AX19" s="629"/>
      <c r="AY19" s="629"/>
      <c r="AZ19" s="629"/>
      <c r="BA19" s="629"/>
      <c r="BB19" s="629"/>
      <c r="BC19" s="630"/>
      <c r="BD19" s="631">
        <v>1737718</v>
      </c>
      <c r="BE19" s="632"/>
      <c r="BF19" s="632"/>
      <c r="BG19" s="632"/>
      <c r="BH19" s="632"/>
      <c r="BI19" s="632"/>
      <c r="BJ19" s="632"/>
      <c r="BK19" s="633"/>
      <c r="BL19" s="634">
        <v>1.7</v>
      </c>
      <c r="BM19" s="634"/>
      <c r="BN19" s="634"/>
      <c r="BO19" s="634"/>
      <c r="BP19" s="635" t="s">
        <v>206</v>
      </c>
      <c r="BQ19" s="635"/>
      <c r="BR19" s="635"/>
      <c r="BS19" s="635"/>
      <c r="BT19" s="635"/>
      <c r="BU19" s="635"/>
      <c r="BV19" s="635"/>
      <c r="BW19" s="639"/>
      <c r="BY19" s="628" t="s">
        <v>242</v>
      </c>
      <c r="BZ19" s="629"/>
      <c r="CA19" s="629"/>
      <c r="CB19" s="629"/>
      <c r="CC19" s="629"/>
      <c r="CD19" s="629"/>
      <c r="CE19" s="629"/>
      <c r="CF19" s="629"/>
      <c r="CG19" s="629"/>
      <c r="CH19" s="629"/>
      <c r="CI19" s="629"/>
      <c r="CJ19" s="629"/>
      <c r="CK19" s="629"/>
      <c r="CL19" s="630"/>
      <c r="CM19" s="631" t="s">
        <v>206</v>
      </c>
      <c r="CN19" s="632"/>
      <c r="CO19" s="632"/>
      <c r="CP19" s="632"/>
      <c r="CQ19" s="632"/>
      <c r="CR19" s="632"/>
      <c r="CS19" s="632"/>
      <c r="CT19" s="633"/>
      <c r="CU19" s="634" t="s">
        <v>206</v>
      </c>
      <c r="CV19" s="634"/>
      <c r="CW19" s="634"/>
      <c r="CX19" s="634"/>
      <c r="CY19" s="640" t="s">
        <v>220</v>
      </c>
      <c r="CZ19" s="632"/>
      <c r="DA19" s="632"/>
      <c r="DB19" s="632"/>
      <c r="DC19" s="632"/>
      <c r="DD19" s="632"/>
      <c r="DE19" s="632"/>
      <c r="DF19" s="632"/>
      <c r="DG19" s="632"/>
      <c r="DH19" s="632"/>
      <c r="DI19" s="632"/>
      <c r="DJ19" s="632"/>
      <c r="DK19" s="633"/>
      <c r="DL19" s="640" t="s">
        <v>206</v>
      </c>
      <c r="DM19" s="632"/>
      <c r="DN19" s="632"/>
      <c r="DO19" s="632"/>
      <c r="DP19" s="632"/>
      <c r="DQ19" s="632"/>
      <c r="DR19" s="632"/>
      <c r="DS19" s="632"/>
      <c r="DT19" s="632"/>
      <c r="DU19" s="632"/>
      <c r="DV19" s="632"/>
      <c r="DW19" s="632"/>
      <c r="DX19" s="641"/>
    </row>
    <row r="20" spans="2:128" ht="11.25" customHeight="1" x14ac:dyDescent="0.15">
      <c r="B20" s="628" t="s">
        <v>243</v>
      </c>
      <c r="C20" s="629"/>
      <c r="D20" s="629"/>
      <c r="E20" s="629"/>
      <c r="F20" s="629"/>
      <c r="G20" s="629"/>
      <c r="H20" s="629"/>
      <c r="I20" s="629"/>
      <c r="J20" s="629"/>
      <c r="K20" s="629"/>
      <c r="L20" s="629"/>
      <c r="M20" s="629"/>
      <c r="N20" s="629"/>
      <c r="O20" s="629"/>
      <c r="P20" s="629"/>
      <c r="Q20" s="630"/>
      <c r="R20" s="631">
        <v>416491</v>
      </c>
      <c r="S20" s="632"/>
      <c r="T20" s="632"/>
      <c r="U20" s="632"/>
      <c r="V20" s="632"/>
      <c r="W20" s="632"/>
      <c r="X20" s="632"/>
      <c r="Y20" s="633"/>
      <c r="Z20" s="636">
        <v>0.1</v>
      </c>
      <c r="AA20" s="637"/>
      <c r="AB20" s="637"/>
      <c r="AC20" s="642"/>
      <c r="AD20" s="640">
        <v>416491</v>
      </c>
      <c r="AE20" s="632"/>
      <c r="AF20" s="632"/>
      <c r="AG20" s="632"/>
      <c r="AH20" s="632"/>
      <c r="AI20" s="632"/>
      <c r="AJ20" s="632"/>
      <c r="AK20" s="633"/>
      <c r="AL20" s="636">
        <v>0.2</v>
      </c>
      <c r="AM20" s="637"/>
      <c r="AN20" s="637"/>
      <c r="AO20" s="638"/>
      <c r="AP20" s="643" t="s">
        <v>244</v>
      </c>
      <c r="AQ20" s="644"/>
      <c r="AR20" s="644"/>
      <c r="AS20" s="644"/>
      <c r="AT20" s="644"/>
      <c r="AU20" s="644"/>
      <c r="AV20" s="644"/>
      <c r="AW20" s="644"/>
      <c r="AX20" s="644"/>
      <c r="AY20" s="644"/>
      <c r="AZ20" s="644"/>
      <c r="BA20" s="644"/>
      <c r="BB20" s="644"/>
      <c r="BC20" s="645"/>
      <c r="BD20" s="631">
        <v>1004318</v>
      </c>
      <c r="BE20" s="632"/>
      <c r="BF20" s="632"/>
      <c r="BG20" s="632"/>
      <c r="BH20" s="632"/>
      <c r="BI20" s="632"/>
      <c r="BJ20" s="632"/>
      <c r="BK20" s="633"/>
      <c r="BL20" s="634">
        <v>1</v>
      </c>
      <c r="BM20" s="634"/>
      <c r="BN20" s="634"/>
      <c r="BO20" s="634"/>
      <c r="BP20" s="635" t="s">
        <v>206</v>
      </c>
      <c r="BQ20" s="635"/>
      <c r="BR20" s="635"/>
      <c r="BS20" s="635"/>
      <c r="BT20" s="635"/>
      <c r="BU20" s="635"/>
      <c r="BV20" s="635"/>
      <c r="BW20" s="639"/>
      <c r="BY20" s="643" t="s">
        <v>245</v>
      </c>
      <c r="BZ20" s="644"/>
      <c r="CA20" s="644"/>
      <c r="CB20" s="644"/>
      <c r="CC20" s="644"/>
      <c r="CD20" s="644"/>
      <c r="CE20" s="644"/>
      <c r="CF20" s="644"/>
      <c r="CG20" s="644"/>
      <c r="CH20" s="644"/>
      <c r="CI20" s="644"/>
      <c r="CJ20" s="644"/>
      <c r="CK20" s="644"/>
      <c r="CL20" s="645"/>
      <c r="CM20" s="631" t="s">
        <v>131</v>
      </c>
      <c r="CN20" s="632"/>
      <c r="CO20" s="632"/>
      <c r="CP20" s="632"/>
      <c r="CQ20" s="632"/>
      <c r="CR20" s="632"/>
      <c r="CS20" s="632"/>
      <c r="CT20" s="633"/>
      <c r="CU20" s="634" t="s">
        <v>206</v>
      </c>
      <c r="CV20" s="634"/>
      <c r="CW20" s="634"/>
      <c r="CX20" s="634"/>
      <c r="CY20" s="640" t="s">
        <v>131</v>
      </c>
      <c r="CZ20" s="632"/>
      <c r="DA20" s="632"/>
      <c r="DB20" s="632"/>
      <c r="DC20" s="632"/>
      <c r="DD20" s="632"/>
      <c r="DE20" s="632"/>
      <c r="DF20" s="632"/>
      <c r="DG20" s="632"/>
      <c r="DH20" s="632"/>
      <c r="DI20" s="632"/>
      <c r="DJ20" s="632"/>
      <c r="DK20" s="633"/>
      <c r="DL20" s="640" t="s">
        <v>206</v>
      </c>
      <c r="DM20" s="632"/>
      <c r="DN20" s="632"/>
      <c r="DO20" s="632"/>
      <c r="DP20" s="632"/>
      <c r="DQ20" s="632"/>
      <c r="DR20" s="632"/>
      <c r="DS20" s="632"/>
      <c r="DT20" s="632"/>
      <c r="DU20" s="632"/>
      <c r="DV20" s="632"/>
      <c r="DW20" s="632"/>
      <c r="DX20" s="641"/>
    </row>
    <row r="21" spans="2:128" ht="11.25" customHeight="1" x14ac:dyDescent="0.15">
      <c r="B21" s="628" t="s">
        <v>246</v>
      </c>
      <c r="C21" s="629"/>
      <c r="D21" s="629"/>
      <c r="E21" s="629"/>
      <c r="F21" s="629"/>
      <c r="G21" s="629"/>
      <c r="H21" s="629"/>
      <c r="I21" s="629"/>
      <c r="J21" s="629"/>
      <c r="K21" s="629"/>
      <c r="L21" s="629"/>
      <c r="M21" s="629"/>
      <c r="N21" s="629"/>
      <c r="O21" s="629"/>
      <c r="P21" s="629"/>
      <c r="Q21" s="630"/>
      <c r="R21" s="631">
        <v>2402295</v>
      </c>
      <c r="S21" s="632"/>
      <c r="T21" s="632"/>
      <c r="U21" s="632"/>
      <c r="V21" s="632"/>
      <c r="W21" s="632"/>
      <c r="X21" s="632"/>
      <c r="Y21" s="633"/>
      <c r="Z21" s="636">
        <v>0.5</v>
      </c>
      <c r="AA21" s="637"/>
      <c r="AB21" s="637"/>
      <c r="AC21" s="642"/>
      <c r="AD21" s="640" t="s">
        <v>131</v>
      </c>
      <c r="AE21" s="632"/>
      <c r="AF21" s="632"/>
      <c r="AG21" s="632"/>
      <c r="AH21" s="632"/>
      <c r="AI21" s="632"/>
      <c r="AJ21" s="632"/>
      <c r="AK21" s="633"/>
      <c r="AL21" s="636" t="s">
        <v>206</v>
      </c>
      <c r="AM21" s="637"/>
      <c r="AN21" s="637"/>
      <c r="AO21" s="638"/>
      <c r="AP21" s="643" t="s">
        <v>247</v>
      </c>
      <c r="AQ21" s="644"/>
      <c r="AR21" s="644"/>
      <c r="AS21" s="644"/>
      <c r="AT21" s="644"/>
      <c r="AU21" s="644"/>
      <c r="AV21" s="644"/>
      <c r="AW21" s="644"/>
      <c r="AX21" s="644"/>
      <c r="AY21" s="644"/>
      <c r="AZ21" s="644"/>
      <c r="BA21" s="644"/>
      <c r="BB21" s="644"/>
      <c r="BC21" s="645"/>
      <c r="BD21" s="631">
        <v>284978</v>
      </c>
      <c r="BE21" s="632"/>
      <c r="BF21" s="632"/>
      <c r="BG21" s="632"/>
      <c r="BH21" s="632"/>
      <c r="BI21" s="632"/>
      <c r="BJ21" s="632"/>
      <c r="BK21" s="633"/>
      <c r="BL21" s="634">
        <v>0.3</v>
      </c>
      <c r="BM21" s="634"/>
      <c r="BN21" s="634"/>
      <c r="BO21" s="634"/>
      <c r="BP21" s="635" t="s">
        <v>220</v>
      </c>
      <c r="BQ21" s="635"/>
      <c r="BR21" s="635"/>
      <c r="BS21" s="635"/>
      <c r="BT21" s="635"/>
      <c r="BU21" s="635"/>
      <c r="BV21" s="635"/>
      <c r="BW21" s="639"/>
      <c r="BY21" s="643" t="s">
        <v>248</v>
      </c>
      <c r="BZ21" s="644"/>
      <c r="CA21" s="644"/>
      <c r="CB21" s="644"/>
      <c r="CC21" s="644"/>
      <c r="CD21" s="644"/>
      <c r="CE21" s="644"/>
      <c r="CF21" s="644"/>
      <c r="CG21" s="644"/>
      <c r="CH21" s="644"/>
      <c r="CI21" s="644"/>
      <c r="CJ21" s="644"/>
      <c r="CK21" s="644"/>
      <c r="CL21" s="645"/>
      <c r="CM21" s="631">
        <v>188931</v>
      </c>
      <c r="CN21" s="632"/>
      <c r="CO21" s="632"/>
      <c r="CP21" s="632"/>
      <c r="CQ21" s="632"/>
      <c r="CR21" s="632"/>
      <c r="CS21" s="632"/>
      <c r="CT21" s="633"/>
      <c r="CU21" s="634">
        <v>0</v>
      </c>
      <c r="CV21" s="634"/>
      <c r="CW21" s="634"/>
      <c r="CX21" s="634"/>
      <c r="CY21" s="640" t="s">
        <v>131</v>
      </c>
      <c r="CZ21" s="632"/>
      <c r="DA21" s="632"/>
      <c r="DB21" s="632"/>
      <c r="DC21" s="632"/>
      <c r="DD21" s="632"/>
      <c r="DE21" s="632"/>
      <c r="DF21" s="632"/>
      <c r="DG21" s="632"/>
      <c r="DH21" s="632"/>
      <c r="DI21" s="632"/>
      <c r="DJ21" s="632"/>
      <c r="DK21" s="633"/>
      <c r="DL21" s="640">
        <v>188931</v>
      </c>
      <c r="DM21" s="632"/>
      <c r="DN21" s="632"/>
      <c r="DO21" s="632"/>
      <c r="DP21" s="632"/>
      <c r="DQ21" s="632"/>
      <c r="DR21" s="632"/>
      <c r="DS21" s="632"/>
      <c r="DT21" s="632"/>
      <c r="DU21" s="632"/>
      <c r="DV21" s="632"/>
      <c r="DW21" s="632"/>
      <c r="DX21" s="641"/>
    </row>
    <row r="22" spans="2:128" ht="11.25" customHeight="1" x14ac:dyDescent="0.15">
      <c r="B22" s="628" t="s">
        <v>249</v>
      </c>
      <c r="C22" s="629"/>
      <c r="D22" s="629"/>
      <c r="E22" s="629"/>
      <c r="F22" s="629"/>
      <c r="G22" s="629"/>
      <c r="H22" s="629"/>
      <c r="I22" s="629"/>
      <c r="J22" s="629"/>
      <c r="K22" s="629"/>
      <c r="L22" s="629"/>
      <c r="M22" s="629"/>
      <c r="N22" s="629"/>
      <c r="O22" s="629"/>
      <c r="P22" s="629"/>
      <c r="Q22" s="630"/>
      <c r="R22" s="631">
        <v>4814725</v>
      </c>
      <c r="S22" s="632"/>
      <c r="T22" s="632"/>
      <c r="U22" s="632"/>
      <c r="V22" s="632"/>
      <c r="W22" s="632"/>
      <c r="X22" s="632"/>
      <c r="Y22" s="633"/>
      <c r="Z22" s="636">
        <v>1.1000000000000001</v>
      </c>
      <c r="AA22" s="637"/>
      <c r="AB22" s="637"/>
      <c r="AC22" s="642"/>
      <c r="AD22" s="640">
        <v>370651</v>
      </c>
      <c r="AE22" s="632"/>
      <c r="AF22" s="632"/>
      <c r="AG22" s="632"/>
      <c r="AH22" s="632"/>
      <c r="AI22" s="632"/>
      <c r="AJ22" s="632"/>
      <c r="AK22" s="633"/>
      <c r="AL22" s="636">
        <v>0.2</v>
      </c>
      <c r="AM22" s="637"/>
      <c r="AN22" s="637"/>
      <c r="AO22" s="638"/>
      <c r="AP22" s="643" t="s">
        <v>250</v>
      </c>
      <c r="AQ22" s="644"/>
      <c r="AR22" s="644"/>
      <c r="AS22" s="644"/>
      <c r="AT22" s="644"/>
      <c r="AU22" s="644"/>
      <c r="AV22" s="644"/>
      <c r="AW22" s="644"/>
      <c r="AX22" s="644"/>
      <c r="AY22" s="644"/>
      <c r="AZ22" s="644"/>
      <c r="BA22" s="644"/>
      <c r="BB22" s="644"/>
      <c r="BC22" s="645"/>
      <c r="BD22" s="631">
        <v>1063958</v>
      </c>
      <c r="BE22" s="632"/>
      <c r="BF22" s="632"/>
      <c r="BG22" s="632"/>
      <c r="BH22" s="632"/>
      <c r="BI22" s="632"/>
      <c r="BJ22" s="632"/>
      <c r="BK22" s="633"/>
      <c r="BL22" s="634">
        <v>1.1000000000000001</v>
      </c>
      <c r="BM22" s="634"/>
      <c r="BN22" s="634"/>
      <c r="BO22" s="634"/>
      <c r="BP22" s="635" t="s">
        <v>206</v>
      </c>
      <c r="BQ22" s="635"/>
      <c r="BR22" s="635"/>
      <c r="BS22" s="635"/>
      <c r="BT22" s="635"/>
      <c r="BU22" s="635"/>
      <c r="BV22" s="635"/>
      <c r="BW22" s="639"/>
      <c r="BY22" s="643" t="s">
        <v>251</v>
      </c>
      <c r="BZ22" s="644"/>
      <c r="CA22" s="644"/>
      <c r="CB22" s="644"/>
      <c r="CC22" s="644"/>
      <c r="CD22" s="644"/>
      <c r="CE22" s="644"/>
      <c r="CF22" s="644"/>
      <c r="CG22" s="644"/>
      <c r="CH22" s="644"/>
      <c r="CI22" s="644"/>
      <c r="CJ22" s="644"/>
      <c r="CK22" s="644"/>
      <c r="CL22" s="645"/>
      <c r="CM22" s="631">
        <v>292766</v>
      </c>
      <c r="CN22" s="632"/>
      <c r="CO22" s="632"/>
      <c r="CP22" s="632"/>
      <c r="CQ22" s="632"/>
      <c r="CR22" s="632"/>
      <c r="CS22" s="632"/>
      <c r="CT22" s="633"/>
      <c r="CU22" s="634">
        <v>0.1</v>
      </c>
      <c r="CV22" s="634"/>
      <c r="CW22" s="634"/>
      <c r="CX22" s="634"/>
      <c r="CY22" s="640" t="s">
        <v>220</v>
      </c>
      <c r="CZ22" s="632"/>
      <c r="DA22" s="632"/>
      <c r="DB22" s="632"/>
      <c r="DC22" s="632"/>
      <c r="DD22" s="632"/>
      <c r="DE22" s="632"/>
      <c r="DF22" s="632"/>
      <c r="DG22" s="632"/>
      <c r="DH22" s="632"/>
      <c r="DI22" s="632"/>
      <c r="DJ22" s="632"/>
      <c r="DK22" s="633"/>
      <c r="DL22" s="640">
        <v>292766</v>
      </c>
      <c r="DM22" s="632"/>
      <c r="DN22" s="632"/>
      <c r="DO22" s="632"/>
      <c r="DP22" s="632"/>
      <c r="DQ22" s="632"/>
      <c r="DR22" s="632"/>
      <c r="DS22" s="632"/>
      <c r="DT22" s="632"/>
      <c r="DU22" s="632"/>
      <c r="DV22" s="632"/>
      <c r="DW22" s="632"/>
      <c r="DX22" s="641"/>
    </row>
    <row r="23" spans="2:128" ht="11.25" customHeight="1" x14ac:dyDescent="0.15">
      <c r="B23" s="628" t="s">
        <v>252</v>
      </c>
      <c r="C23" s="629"/>
      <c r="D23" s="629"/>
      <c r="E23" s="629"/>
      <c r="F23" s="629"/>
      <c r="G23" s="629"/>
      <c r="H23" s="629"/>
      <c r="I23" s="629"/>
      <c r="J23" s="629"/>
      <c r="K23" s="629"/>
      <c r="L23" s="629"/>
      <c r="M23" s="629"/>
      <c r="N23" s="629"/>
      <c r="O23" s="629"/>
      <c r="P23" s="629"/>
      <c r="Q23" s="630"/>
      <c r="R23" s="631">
        <v>1549999</v>
      </c>
      <c r="S23" s="632"/>
      <c r="T23" s="632"/>
      <c r="U23" s="632"/>
      <c r="V23" s="632"/>
      <c r="W23" s="632"/>
      <c r="X23" s="632"/>
      <c r="Y23" s="633"/>
      <c r="Z23" s="636">
        <v>0.3</v>
      </c>
      <c r="AA23" s="637"/>
      <c r="AB23" s="637"/>
      <c r="AC23" s="642"/>
      <c r="AD23" s="640">
        <v>5</v>
      </c>
      <c r="AE23" s="632"/>
      <c r="AF23" s="632"/>
      <c r="AG23" s="632"/>
      <c r="AH23" s="632"/>
      <c r="AI23" s="632"/>
      <c r="AJ23" s="632"/>
      <c r="AK23" s="633"/>
      <c r="AL23" s="636">
        <v>0</v>
      </c>
      <c r="AM23" s="637"/>
      <c r="AN23" s="637"/>
      <c r="AO23" s="638"/>
      <c r="AP23" s="643" t="s">
        <v>253</v>
      </c>
      <c r="AQ23" s="644"/>
      <c r="AR23" s="644"/>
      <c r="AS23" s="644"/>
      <c r="AT23" s="644"/>
      <c r="AU23" s="644"/>
      <c r="AV23" s="644"/>
      <c r="AW23" s="644"/>
      <c r="AX23" s="644"/>
      <c r="AY23" s="644"/>
      <c r="AZ23" s="644"/>
      <c r="BA23" s="644"/>
      <c r="BB23" s="644"/>
      <c r="BC23" s="645"/>
      <c r="BD23" s="631">
        <v>9206507</v>
      </c>
      <c r="BE23" s="632"/>
      <c r="BF23" s="632"/>
      <c r="BG23" s="632"/>
      <c r="BH23" s="632"/>
      <c r="BI23" s="632"/>
      <c r="BJ23" s="632"/>
      <c r="BK23" s="633"/>
      <c r="BL23" s="634">
        <v>9.1</v>
      </c>
      <c r="BM23" s="634"/>
      <c r="BN23" s="634"/>
      <c r="BO23" s="634"/>
      <c r="BP23" s="635" t="s">
        <v>220</v>
      </c>
      <c r="BQ23" s="635"/>
      <c r="BR23" s="635"/>
      <c r="BS23" s="635"/>
      <c r="BT23" s="635"/>
      <c r="BU23" s="635"/>
      <c r="BV23" s="635"/>
      <c r="BW23" s="639"/>
      <c r="BY23" s="643" t="s">
        <v>254</v>
      </c>
      <c r="BZ23" s="644"/>
      <c r="CA23" s="644"/>
      <c r="CB23" s="644"/>
      <c r="CC23" s="644"/>
      <c r="CD23" s="644"/>
      <c r="CE23" s="644"/>
      <c r="CF23" s="644"/>
      <c r="CG23" s="644"/>
      <c r="CH23" s="644"/>
      <c r="CI23" s="644"/>
      <c r="CJ23" s="644"/>
      <c r="CK23" s="644"/>
      <c r="CL23" s="645"/>
      <c r="CM23" s="631">
        <v>296991</v>
      </c>
      <c r="CN23" s="632"/>
      <c r="CO23" s="632"/>
      <c r="CP23" s="632"/>
      <c r="CQ23" s="632"/>
      <c r="CR23" s="632"/>
      <c r="CS23" s="632"/>
      <c r="CT23" s="633"/>
      <c r="CU23" s="634">
        <v>0.1</v>
      </c>
      <c r="CV23" s="634"/>
      <c r="CW23" s="634"/>
      <c r="CX23" s="634"/>
      <c r="CY23" s="640" t="s">
        <v>206</v>
      </c>
      <c r="CZ23" s="632"/>
      <c r="DA23" s="632"/>
      <c r="DB23" s="632"/>
      <c r="DC23" s="632"/>
      <c r="DD23" s="632"/>
      <c r="DE23" s="632"/>
      <c r="DF23" s="632"/>
      <c r="DG23" s="632"/>
      <c r="DH23" s="632"/>
      <c r="DI23" s="632"/>
      <c r="DJ23" s="632"/>
      <c r="DK23" s="633"/>
      <c r="DL23" s="640">
        <v>296991</v>
      </c>
      <c r="DM23" s="632"/>
      <c r="DN23" s="632"/>
      <c r="DO23" s="632"/>
      <c r="DP23" s="632"/>
      <c r="DQ23" s="632"/>
      <c r="DR23" s="632"/>
      <c r="DS23" s="632"/>
      <c r="DT23" s="632"/>
      <c r="DU23" s="632"/>
      <c r="DV23" s="632"/>
      <c r="DW23" s="632"/>
      <c r="DX23" s="641"/>
    </row>
    <row r="24" spans="2:128" ht="11.25" customHeight="1" x14ac:dyDescent="0.15">
      <c r="B24" s="628" t="s">
        <v>255</v>
      </c>
      <c r="C24" s="629"/>
      <c r="D24" s="629"/>
      <c r="E24" s="629"/>
      <c r="F24" s="629"/>
      <c r="G24" s="629"/>
      <c r="H24" s="629"/>
      <c r="I24" s="629"/>
      <c r="J24" s="629"/>
      <c r="K24" s="629"/>
      <c r="L24" s="629"/>
      <c r="M24" s="629"/>
      <c r="N24" s="629"/>
      <c r="O24" s="629"/>
      <c r="P24" s="629"/>
      <c r="Q24" s="630"/>
      <c r="R24" s="631">
        <v>61169973</v>
      </c>
      <c r="S24" s="632"/>
      <c r="T24" s="632"/>
      <c r="U24" s="632"/>
      <c r="V24" s="632"/>
      <c r="W24" s="632"/>
      <c r="X24" s="632"/>
      <c r="Y24" s="633"/>
      <c r="Z24" s="636">
        <v>13.8</v>
      </c>
      <c r="AA24" s="637"/>
      <c r="AB24" s="637"/>
      <c r="AC24" s="642"/>
      <c r="AD24" s="640" t="s">
        <v>131</v>
      </c>
      <c r="AE24" s="632"/>
      <c r="AF24" s="632"/>
      <c r="AG24" s="632"/>
      <c r="AH24" s="632"/>
      <c r="AI24" s="632"/>
      <c r="AJ24" s="632"/>
      <c r="AK24" s="633"/>
      <c r="AL24" s="636" t="s">
        <v>206</v>
      </c>
      <c r="AM24" s="637"/>
      <c r="AN24" s="637"/>
      <c r="AO24" s="638"/>
      <c r="AP24" s="643" t="s">
        <v>256</v>
      </c>
      <c r="AQ24" s="644"/>
      <c r="AR24" s="644"/>
      <c r="AS24" s="644"/>
      <c r="AT24" s="644"/>
      <c r="AU24" s="644"/>
      <c r="AV24" s="644"/>
      <c r="AW24" s="644"/>
      <c r="AX24" s="644"/>
      <c r="AY24" s="644"/>
      <c r="AZ24" s="644"/>
      <c r="BA24" s="644"/>
      <c r="BB24" s="644"/>
      <c r="BC24" s="645"/>
      <c r="BD24" s="631">
        <v>10249777</v>
      </c>
      <c r="BE24" s="632"/>
      <c r="BF24" s="632"/>
      <c r="BG24" s="632"/>
      <c r="BH24" s="632"/>
      <c r="BI24" s="632"/>
      <c r="BJ24" s="632"/>
      <c r="BK24" s="633"/>
      <c r="BL24" s="634">
        <v>10.199999999999999</v>
      </c>
      <c r="BM24" s="634"/>
      <c r="BN24" s="634"/>
      <c r="BO24" s="634"/>
      <c r="BP24" s="635" t="s">
        <v>206</v>
      </c>
      <c r="BQ24" s="635"/>
      <c r="BR24" s="635"/>
      <c r="BS24" s="635"/>
      <c r="BT24" s="635"/>
      <c r="BU24" s="635"/>
      <c r="BV24" s="635"/>
      <c r="BW24" s="639"/>
      <c r="BY24" s="643" t="s">
        <v>257</v>
      </c>
      <c r="BZ24" s="644"/>
      <c r="CA24" s="644"/>
      <c r="CB24" s="644"/>
      <c r="CC24" s="644"/>
      <c r="CD24" s="644"/>
      <c r="CE24" s="644"/>
      <c r="CF24" s="644"/>
      <c r="CG24" s="644"/>
      <c r="CH24" s="644"/>
      <c r="CI24" s="644"/>
      <c r="CJ24" s="644"/>
      <c r="CK24" s="644"/>
      <c r="CL24" s="645"/>
      <c r="CM24" s="631" t="s">
        <v>220</v>
      </c>
      <c r="CN24" s="632"/>
      <c r="CO24" s="632"/>
      <c r="CP24" s="632"/>
      <c r="CQ24" s="632"/>
      <c r="CR24" s="632"/>
      <c r="CS24" s="632"/>
      <c r="CT24" s="633"/>
      <c r="CU24" s="634" t="s">
        <v>220</v>
      </c>
      <c r="CV24" s="634"/>
      <c r="CW24" s="634"/>
      <c r="CX24" s="634"/>
      <c r="CY24" s="640" t="s">
        <v>220</v>
      </c>
      <c r="CZ24" s="632"/>
      <c r="DA24" s="632"/>
      <c r="DB24" s="632"/>
      <c r="DC24" s="632"/>
      <c r="DD24" s="632"/>
      <c r="DE24" s="632"/>
      <c r="DF24" s="632"/>
      <c r="DG24" s="632"/>
      <c r="DH24" s="632"/>
      <c r="DI24" s="632"/>
      <c r="DJ24" s="632"/>
      <c r="DK24" s="633"/>
      <c r="DL24" s="640" t="s">
        <v>206</v>
      </c>
      <c r="DM24" s="632"/>
      <c r="DN24" s="632"/>
      <c r="DO24" s="632"/>
      <c r="DP24" s="632"/>
      <c r="DQ24" s="632"/>
      <c r="DR24" s="632"/>
      <c r="DS24" s="632"/>
      <c r="DT24" s="632"/>
      <c r="DU24" s="632"/>
      <c r="DV24" s="632"/>
      <c r="DW24" s="632"/>
      <c r="DX24" s="641"/>
    </row>
    <row r="25" spans="2:128" ht="11.25" customHeight="1" x14ac:dyDescent="0.15">
      <c r="B25" s="628" t="s">
        <v>258</v>
      </c>
      <c r="C25" s="629"/>
      <c r="D25" s="629"/>
      <c r="E25" s="629"/>
      <c r="F25" s="629"/>
      <c r="G25" s="629"/>
      <c r="H25" s="629"/>
      <c r="I25" s="629"/>
      <c r="J25" s="629"/>
      <c r="K25" s="629"/>
      <c r="L25" s="629"/>
      <c r="M25" s="629"/>
      <c r="N25" s="629"/>
      <c r="O25" s="629"/>
      <c r="P25" s="629"/>
      <c r="Q25" s="630"/>
      <c r="R25" s="631" t="s">
        <v>131</v>
      </c>
      <c r="S25" s="632"/>
      <c r="T25" s="632"/>
      <c r="U25" s="632"/>
      <c r="V25" s="632"/>
      <c r="W25" s="632"/>
      <c r="X25" s="632"/>
      <c r="Y25" s="633"/>
      <c r="Z25" s="636" t="s">
        <v>131</v>
      </c>
      <c r="AA25" s="637"/>
      <c r="AB25" s="637"/>
      <c r="AC25" s="642"/>
      <c r="AD25" s="640" t="s">
        <v>206</v>
      </c>
      <c r="AE25" s="632"/>
      <c r="AF25" s="632"/>
      <c r="AG25" s="632"/>
      <c r="AH25" s="632"/>
      <c r="AI25" s="632"/>
      <c r="AJ25" s="632"/>
      <c r="AK25" s="633"/>
      <c r="AL25" s="636" t="s">
        <v>206</v>
      </c>
      <c r="AM25" s="637"/>
      <c r="AN25" s="637"/>
      <c r="AO25" s="638"/>
      <c r="AP25" s="643" t="s">
        <v>259</v>
      </c>
      <c r="AQ25" s="644"/>
      <c r="AR25" s="644"/>
      <c r="AS25" s="644"/>
      <c r="AT25" s="644"/>
      <c r="AU25" s="644"/>
      <c r="AV25" s="644"/>
      <c r="AW25" s="644"/>
      <c r="AX25" s="644"/>
      <c r="AY25" s="644"/>
      <c r="AZ25" s="644"/>
      <c r="BA25" s="644"/>
      <c r="BB25" s="644"/>
      <c r="BC25" s="645"/>
      <c r="BD25" s="631">
        <v>231</v>
      </c>
      <c r="BE25" s="632"/>
      <c r="BF25" s="632"/>
      <c r="BG25" s="632"/>
      <c r="BH25" s="632"/>
      <c r="BI25" s="632"/>
      <c r="BJ25" s="632"/>
      <c r="BK25" s="633"/>
      <c r="BL25" s="634">
        <v>0</v>
      </c>
      <c r="BM25" s="634"/>
      <c r="BN25" s="634"/>
      <c r="BO25" s="634"/>
      <c r="BP25" s="635" t="s">
        <v>206</v>
      </c>
      <c r="BQ25" s="635"/>
      <c r="BR25" s="635"/>
      <c r="BS25" s="635"/>
      <c r="BT25" s="635"/>
      <c r="BU25" s="635"/>
      <c r="BV25" s="635"/>
      <c r="BW25" s="639"/>
      <c r="BY25" s="643" t="s">
        <v>260</v>
      </c>
      <c r="BZ25" s="644"/>
      <c r="CA25" s="644"/>
      <c r="CB25" s="644"/>
      <c r="CC25" s="644"/>
      <c r="CD25" s="644"/>
      <c r="CE25" s="644"/>
      <c r="CF25" s="644"/>
      <c r="CG25" s="644"/>
      <c r="CH25" s="644"/>
      <c r="CI25" s="644"/>
      <c r="CJ25" s="644"/>
      <c r="CK25" s="644"/>
      <c r="CL25" s="645"/>
      <c r="CM25" s="631" t="s">
        <v>220</v>
      </c>
      <c r="CN25" s="632"/>
      <c r="CO25" s="632"/>
      <c r="CP25" s="632"/>
      <c r="CQ25" s="632"/>
      <c r="CR25" s="632"/>
      <c r="CS25" s="632"/>
      <c r="CT25" s="633"/>
      <c r="CU25" s="634" t="s">
        <v>206</v>
      </c>
      <c r="CV25" s="634"/>
      <c r="CW25" s="634"/>
      <c r="CX25" s="634"/>
      <c r="CY25" s="640" t="s">
        <v>131</v>
      </c>
      <c r="CZ25" s="632"/>
      <c r="DA25" s="632"/>
      <c r="DB25" s="632"/>
      <c r="DC25" s="632"/>
      <c r="DD25" s="632"/>
      <c r="DE25" s="632"/>
      <c r="DF25" s="632"/>
      <c r="DG25" s="632"/>
      <c r="DH25" s="632"/>
      <c r="DI25" s="632"/>
      <c r="DJ25" s="632"/>
      <c r="DK25" s="633"/>
      <c r="DL25" s="640" t="s">
        <v>131</v>
      </c>
      <c r="DM25" s="632"/>
      <c r="DN25" s="632"/>
      <c r="DO25" s="632"/>
      <c r="DP25" s="632"/>
      <c r="DQ25" s="632"/>
      <c r="DR25" s="632"/>
      <c r="DS25" s="632"/>
      <c r="DT25" s="632"/>
      <c r="DU25" s="632"/>
      <c r="DV25" s="632"/>
      <c r="DW25" s="632"/>
      <c r="DX25" s="641"/>
    </row>
    <row r="26" spans="2:128" ht="11.25" customHeight="1" x14ac:dyDescent="0.15">
      <c r="B26" s="628" t="s">
        <v>261</v>
      </c>
      <c r="C26" s="629"/>
      <c r="D26" s="629"/>
      <c r="E26" s="629"/>
      <c r="F26" s="629"/>
      <c r="G26" s="629"/>
      <c r="H26" s="629"/>
      <c r="I26" s="629"/>
      <c r="J26" s="629"/>
      <c r="K26" s="629"/>
      <c r="L26" s="629"/>
      <c r="M26" s="629"/>
      <c r="N26" s="629"/>
      <c r="O26" s="629"/>
      <c r="P26" s="629"/>
      <c r="Q26" s="630"/>
      <c r="R26" s="631">
        <v>964122</v>
      </c>
      <c r="S26" s="632"/>
      <c r="T26" s="632"/>
      <c r="U26" s="632"/>
      <c r="V26" s="632"/>
      <c r="W26" s="632"/>
      <c r="X26" s="632"/>
      <c r="Y26" s="633"/>
      <c r="Z26" s="636">
        <v>0.2</v>
      </c>
      <c r="AA26" s="637"/>
      <c r="AB26" s="637"/>
      <c r="AC26" s="642"/>
      <c r="AD26" s="640">
        <v>36567</v>
      </c>
      <c r="AE26" s="632"/>
      <c r="AF26" s="632"/>
      <c r="AG26" s="632"/>
      <c r="AH26" s="632"/>
      <c r="AI26" s="632"/>
      <c r="AJ26" s="632"/>
      <c r="AK26" s="633"/>
      <c r="AL26" s="636">
        <v>0</v>
      </c>
      <c r="AM26" s="637"/>
      <c r="AN26" s="637"/>
      <c r="AO26" s="638"/>
      <c r="AP26" s="643" t="s">
        <v>262</v>
      </c>
      <c r="AQ26" s="644"/>
      <c r="AR26" s="644"/>
      <c r="AS26" s="644"/>
      <c r="AT26" s="644"/>
      <c r="AU26" s="644"/>
      <c r="AV26" s="644"/>
      <c r="AW26" s="644"/>
      <c r="AX26" s="644"/>
      <c r="AY26" s="644"/>
      <c r="AZ26" s="644"/>
      <c r="BA26" s="644"/>
      <c r="BB26" s="644"/>
      <c r="BC26" s="645"/>
      <c r="BD26" s="631" t="s">
        <v>206</v>
      </c>
      <c r="BE26" s="632"/>
      <c r="BF26" s="632"/>
      <c r="BG26" s="632"/>
      <c r="BH26" s="632"/>
      <c r="BI26" s="632"/>
      <c r="BJ26" s="632"/>
      <c r="BK26" s="633"/>
      <c r="BL26" s="634" t="s">
        <v>206</v>
      </c>
      <c r="BM26" s="634"/>
      <c r="BN26" s="634"/>
      <c r="BO26" s="634"/>
      <c r="BP26" s="635" t="s">
        <v>206</v>
      </c>
      <c r="BQ26" s="635"/>
      <c r="BR26" s="635"/>
      <c r="BS26" s="635"/>
      <c r="BT26" s="635"/>
      <c r="BU26" s="635"/>
      <c r="BV26" s="635"/>
      <c r="BW26" s="639"/>
      <c r="BY26" s="643" t="s">
        <v>263</v>
      </c>
      <c r="BZ26" s="644"/>
      <c r="CA26" s="644"/>
      <c r="CB26" s="644"/>
      <c r="CC26" s="644"/>
      <c r="CD26" s="644"/>
      <c r="CE26" s="644"/>
      <c r="CF26" s="644"/>
      <c r="CG26" s="644"/>
      <c r="CH26" s="644"/>
      <c r="CI26" s="644"/>
      <c r="CJ26" s="644"/>
      <c r="CK26" s="644"/>
      <c r="CL26" s="645"/>
      <c r="CM26" s="631">
        <v>14886585</v>
      </c>
      <c r="CN26" s="632"/>
      <c r="CO26" s="632"/>
      <c r="CP26" s="632"/>
      <c r="CQ26" s="632"/>
      <c r="CR26" s="632"/>
      <c r="CS26" s="632"/>
      <c r="CT26" s="633"/>
      <c r="CU26" s="634">
        <v>3.4</v>
      </c>
      <c r="CV26" s="634"/>
      <c r="CW26" s="634"/>
      <c r="CX26" s="634"/>
      <c r="CY26" s="640" t="s">
        <v>131</v>
      </c>
      <c r="CZ26" s="632"/>
      <c r="DA26" s="632"/>
      <c r="DB26" s="632"/>
      <c r="DC26" s="632"/>
      <c r="DD26" s="632"/>
      <c r="DE26" s="632"/>
      <c r="DF26" s="632"/>
      <c r="DG26" s="632"/>
      <c r="DH26" s="632"/>
      <c r="DI26" s="632"/>
      <c r="DJ26" s="632"/>
      <c r="DK26" s="633"/>
      <c r="DL26" s="640">
        <v>14886585</v>
      </c>
      <c r="DM26" s="632"/>
      <c r="DN26" s="632"/>
      <c r="DO26" s="632"/>
      <c r="DP26" s="632"/>
      <c r="DQ26" s="632"/>
      <c r="DR26" s="632"/>
      <c r="DS26" s="632"/>
      <c r="DT26" s="632"/>
      <c r="DU26" s="632"/>
      <c r="DV26" s="632"/>
      <c r="DW26" s="632"/>
      <c r="DX26" s="641"/>
    </row>
    <row r="27" spans="2:128" ht="11.25" customHeight="1" x14ac:dyDescent="0.15">
      <c r="B27" s="628" t="s">
        <v>264</v>
      </c>
      <c r="C27" s="629"/>
      <c r="D27" s="629"/>
      <c r="E27" s="629"/>
      <c r="F27" s="629"/>
      <c r="G27" s="629"/>
      <c r="H27" s="629"/>
      <c r="I27" s="629"/>
      <c r="J27" s="629"/>
      <c r="K27" s="629"/>
      <c r="L27" s="629"/>
      <c r="M27" s="629"/>
      <c r="N27" s="629"/>
      <c r="O27" s="629"/>
      <c r="P27" s="629"/>
      <c r="Q27" s="630"/>
      <c r="R27" s="631">
        <v>676489</v>
      </c>
      <c r="S27" s="632"/>
      <c r="T27" s="632"/>
      <c r="U27" s="632"/>
      <c r="V27" s="632"/>
      <c r="W27" s="632"/>
      <c r="X27" s="632"/>
      <c r="Y27" s="633"/>
      <c r="Z27" s="636">
        <v>0.2</v>
      </c>
      <c r="AA27" s="637"/>
      <c r="AB27" s="637"/>
      <c r="AC27" s="642"/>
      <c r="AD27" s="640" t="s">
        <v>131</v>
      </c>
      <c r="AE27" s="632"/>
      <c r="AF27" s="632"/>
      <c r="AG27" s="632"/>
      <c r="AH27" s="632"/>
      <c r="AI27" s="632"/>
      <c r="AJ27" s="632"/>
      <c r="AK27" s="633"/>
      <c r="AL27" s="636" t="s">
        <v>220</v>
      </c>
      <c r="AM27" s="637"/>
      <c r="AN27" s="637"/>
      <c r="AO27" s="638"/>
      <c r="AP27" s="643" t="s">
        <v>265</v>
      </c>
      <c r="AQ27" s="644"/>
      <c r="AR27" s="644"/>
      <c r="AS27" s="644"/>
      <c r="AT27" s="644"/>
      <c r="AU27" s="644"/>
      <c r="AV27" s="644"/>
      <c r="AW27" s="644"/>
      <c r="AX27" s="644"/>
      <c r="AY27" s="644"/>
      <c r="AZ27" s="644"/>
      <c r="BA27" s="644"/>
      <c r="BB27" s="644"/>
      <c r="BC27" s="645"/>
      <c r="BD27" s="631">
        <v>1765664</v>
      </c>
      <c r="BE27" s="632"/>
      <c r="BF27" s="632"/>
      <c r="BG27" s="632"/>
      <c r="BH27" s="632"/>
      <c r="BI27" s="632"/>
      <c r="BJ27" s="632"/>
      <c r="BK27" s="633"/>
      <c r="BL27" s="634">
        <v>1.8</v>
      </c>
      <c r="BM27" s="634"/>
      <c r="BN27" s="634"/>
      <c r="BO27" s="634"/>
      <c r="BP27" s="635" t="s">
        <v>206</v>
      </c>
      <c r="BQ27" s="635"/>
      <c r="BR27" s="635"/>
      <c r="BS27" s="635"/>
      <c r="BT27" s="635"/>
      <c r="BU27" s="635"/>
      <c r="BV27" s="635"/>
      <c r="BW27" s="639"/>
      <c r="BY27" s="643" t="s">
        <v>266</v>
      </c>
      <c r="BZ27" s="644"/>
      <c r="CA27" s="644"/>
      <c r="CB27" s="644"/>
      <c r="CC27" s="644"/>
      <c r="CD27" s="644"/>
      <c r="CE27" s="644"/>
      <c r="CF27" s="644"/>
      <c r="CG27" s="644"/>
      <c r="CH27" s="644"/>
      <c r="CI27" s="644"/>
      <c r="CJ27" s="644"/>
      <c r="CK27" s="644"/>
      <c r="CL27" s="645"/>
      <c r="CM27" s="631">
        <v>202044</v>
      </c>
      <c r="CN27" s="632"/>
      <c r="CO27" s="632"/>
      <c r="CP27" s="632"/>
      <c r="CQ27" s="632"/>
      <c r="CR27" s="632"/>
      <c r="CS27" s="632"/>
      <c r="CT27" s="633"/>
      <c r="CU27" s="634">
        <v>0</v>
      </c>
      <c r="CV27" s="634"/>
      <c r="CW27" s="634"/>
      <c r="CX27" s="634"/>
      <c r="CY27" s="640" t="s">
        <v>131</v>
      </c>
      <c r="CZ27" s="632"/>
      <c r="DA27" s="632"/>
      <c r="DB27" s="632"/>
      <c r="DC27" s="632"/>
      <c r="DD27" s="632"/>
      <c r="DE27" s="632"/>
      <c r="DF27" s="632"/>
      <c r="DG27" s="632"/>
      <c r="DH27" s="632"/>
      <c r="DI27" s="632"/>
      <c r="DJ27" s="632"/>
      <c r="DK27" s="633"/>
      <c r="DL27" s="640">
        <v>202044</v>
      </c>
      <c r="DM27" s="632"/>
      <c r="DN27" s="632"/>
      <c r="DO27" s="632"/>
      <c r="DP27" s="632"/>
      <c r="DQ27" s="632"/>
      <c r="DR27" s="632"/>
      <c r="DS27" s="632"/>
      <c r="DT27" s="632"/>
      <c r="DU27" s="632"/>
      <c r="DV27" s="632"/>
      <c r="DW27" s="632"/>
      <c r="DX27" s="641"/>
    </row>
    <row r="28" spans="2:128" ht="11.25" customHeight="1" x14ac:dyDescent="0.15">
      <c r="B28" s="628" t="s">
        <v>267</v>
      </c>
      <c r="C28" s="629"/>
      <c r="D28" s="629"/>
      <c r="E28" s="629"/>
      <c r="F28" s="629"/>
      <c r="G28" s="629"/>
      <c r="H28" s="629"/>
      <c r="I28" s="629"/>
      <c r="J28" s="629"/>
      <c r="K28" s="629"/>
      <c r="L28" s="629"/>
      <c r="M28" s="629"/>
      <c r="N28" s="629"/>
      <c r="O28" s="629"/>
      <c r="P28" s="629"/>
      <c r="Q28" s="630"/>
      <c r="R28" s="631">
        <v>13318587</v>
      </c>
      <c r="S28" s="632"/>
      <c r="T28" s="632"/>
      <c r="U28" s="632"/>
      <c r="V28" s="632"/>
      <c r="W28" s="632"/>
      <c r="X28" s="632"/>
      <c r="Y28" s="633"/>
      <c r="Z28" s="636">
        <v>3</v>
      </c>
      <c r="AA28" s="637"/>
      <c r="AB28" s="637"/>
      <c r="AC28" s="642"/>
      <c r="AD28" s="640" t="s">
        <v>131</v>
      </c>
      <c r="AE28" s="632"/>
      <c r="AF28" s="632"/>
      <c r="AG28" s="632"/>
      <c r="AH28" s="632"/>
      <c r="AI28" s="632"/>
      <c r="AJ28" s="632"/>
      <c r="AK28" s="633"/>
      <c r="AL28" s="636" t="s">
        <v>220</v>
      </c>
      <c r="AM28" s="637"/>
      <c r="AN28" s="637"/>
      <c r="AO28" s="638"/>
      <c r="AP28" s="643" t="s">
        <v>268</v>
      </c>
      <c r="AQ28" s="644"/>
      <c r="AR28" s="644"/>
      <c r="AS28" s="644"/>
      <c r="AT28" s="644"/>
      <c r="AU28" s="644"/>
      <c r="AV28" s="644"/>
      <c r="AW28" s="644"/>
      <c r="AX28" s="644"/>
      <c r="AY28" s="644"/>
      <c r="AZ28" s="644"/>
      <c r="BA28" s="644"/>
      <c r="BB28" s="644"/>
      <c r="BC28" s="645"/>
      <c r="BD28" s="631">
        <v>112146</v>
      </c>
      <c r="BE28" s="632"/>
      <c r="BF28" s="632"/>
      <c r="BG28" s="632"/>
      <c r="BH28" s="632"/>
      <c r="BI28" s="632"/>
      <c r="BJ28" s="632"/>
      <c r="BK28" s="633"/>
      <c r="BL28" s="634">
        <v>0.1</v>
      </c>
      <c r="BM28" s="634"/>
      <c r="BN28" s="634"/>
      <c r="BO28" s="634"/>
      <c r="BP28" s="635" t="s">
        <v>131</v>
      </c>
      <c r="BQ28" s="635"/>
      <c r="BR28" s="635"/>
      <c r="BS28" s="635"/>
      <c r="BT28" s="635"/>
      <c r="BU28" s="635"/>
      <c r="BV28" s="635"/>
      <c r="BW28" s="639"/>
      <c r="BY28" s="643" t="s">
        <v>269</v>
      </c>
      <c r="BZ28" s="644"/>
      <c r="CA28" s="644"/>
      <c r="CB28" s="644"/>
      <c r="CC28" s="644"/>
      <c r="CD28" s="644"/>
      <c r="CE28" s="644"/>
      <c r="CF28" s="644"/>
      <c r="CG28" s="644"/>
      <c r="CH28" s="644"/>
      <c r="CI28" s="644"/>
      <c r="CJ28" s="644"/>
      <c r="CK28" s="644"/>
      <c r="CL28" s="645"/>
      <c r="CM28" s="631" t="s">
        <v>220</v>
      </c>
      <c r="CN28" s="632"/>
      <c r="CO28" s="632"/>
      <c r="CP28" s="632"/>
      <c r="CQ28" s="632"/>
      <c r="CR28" s="632"/>
      <c r="CS28" s="632"/>
      <c r="CT28" s="633"/>
      <c r="CU28" s="634" t="s">
        <v>206</v>
      </c>
      <c r="CV28" s="634"/>
      <c r="CW28" s="634"/>
      <c r="CX28" s="634"/>
      <c r="CY28" s="640" t="s">
        <v>220</v>
      </c>
      <c r="CZ28" s="632"/>
      <c r="DA28" s="632"/>
      <c r="DB28" s="632"/>
      <c r="DC28" s="632"/>
      <c r="DD28" s="632"/>
      <c r="DE28" s="632"/>
      <c r="DF28" s="632"/>
      <c r="DG28" s="632"/>
      <c r="DH28" s="632"/>
      <c r="DI28" s="632"/>
      <c r="DJ28" s="632"/>
      <c r="DK28" s="633"/>
      <c r="DL28" s="640" t="s">
        <v>206</v>
      </c>
      <c r="DM28" s="632"/>
      <c r="DN28" s="632"/>
      <c r="DO28" s="632"/>
      <c r="DP28" s="632"/>
      <c r="DQ28" s="632"/>
      <c r="DR28" s="632"/>
      <c r="DS28" s="632"/>
      <c r="DT28" s="632"/>
      <c r="DU28" s="632"/>
      <c r="DV28" s="632"/>
      <c r="DW28" s="632"/>
      <c r="DX28" s="641"/>
    </row>
    <row r="29" spans="2:128" ht="11.25" customHeight="1" x14ac:dyDescent="0.15">
      <c r="B29" s="628" t="s">
        <v>270</v>
      </c>
      <c r="C29" s="629"/>
      <c r="D29" s="629"/>
      <c r="E29" s="629"/>
      <c r="F29" s="629"/>
      <c r="G29" s="629"/>
      <c r="H29" s="629"/>
      <c r="I29" s="629"/>
      <c r="J29" s="629"/>
      <c r="K29" s="629"/>
      <c r="L29" s="629"/>
      <c r="M29" s="629"/>
      <c r="N29" s="629"/>
      <c r="O29" s="629"/>
      <c r="P29" s="629"/>
      <c r="Q29" s="630"/>
      <c r="R29" s="631">
        <v>9906671</v>
      </c>
      <c r="S29" s="632"/>
      <c r="T29" s="632"/>
      <c r="U29" s="632"/>
      <c r="V29" s="632"/>
      <c r="W29" s="632"/>
      <c r="X29" s="632"/>
      <c r="Y29" s="633"/>
      <c r="Z29" s="636">
        <v>2.2000000000000002</v>
      </c>
      <c r="AA29" s="637"/>
      <c r="AB29" s="637"/>
      <c r="AC29" s="642"/>
      <c r="AD29" s="640" t="s">
        <v>131</v>
      </c>
      <c r="AE29" s="632"/>
      <c r="AF29" s="632"/>
      <c r="AG29" s="632"/>
      <c r="AH29" s="632"/>
      <c r="AI29" s="632"/>
      <c r="AJ29" s="632"/>
      <c r="AK29" s="633"/>
      <c r="AL29" s="636" t="s">
        <v>206</v>
      </c>
      <c r="AM29" s="637"/>
      <c r="AN29" s="637"/>
      <c r="AO29" s="638"/>
      <c r="AP29" s="643" t="s">
        <v>271</v>
      </c>
      <c r="AQ29" s="644"/>
      <c r="AR29" s="644"/>
      <c r="AS29" s="644"/>
      <c r="AT29" s="644"/>
      <c r="AU29" s="644"/>
      <c r="AV29" s="644"/>
      <c r="AW29" s="644"/>
      <c r="AX29" s="644"/>
      <c r="AY29" s="644"/>
      <c r="AZ29" s="644"/>
      <c r="BA29" s="644"/>
      <c r="BB29" s="644"/>
      <c r="BC29" s="645"/>
      <c r="BD29" s="631">
        <v>9595</v>
      </c>
      <c r="BE29" s="632"/>
      <c r="BF29" s="632"/>
      <c r="BG29" s="632"/>
      <c r="BH29" s="632"/>
      <c r="BI29" s="632"/>
      <c r="BJ29" s="632"/>
      <c r="BK29" s="633"/>
      <c r="BL29" s="634">
        <v>0</v>
      </c>
      <c r="BM29" s="634"/>
      <c r="BN29" s="634"/>
      <c r="BO29" s="634"/>
      <c r="BP29" s="635" t="s">
        <v>206</v>
      </c>
      <c r="BQ29" s="635"/>
      <c r="BR29" s="635"/>
      <c r="BS29" s="635"/>
      <c r="BT29" s="635"/>
      <c r="BU29" s="635"/>
      <c r="BV29" s="635"/>
      <c r="BW29" s="639"/>
      <c r="BY29" s="643" t="s">
        <v>272</v>
      </c>
      <c r="BZ29" s="644"/>
      <c r="CA29" s="644"/>
      <c r="CB29" s="644"/>
      <c r="CC29" s="644"/>
      <c r="CD29" s="644"/>
      <c r="CE29" s="644"/>
      <c r="CF29" s="644"/>
      <c r="CG29" s="644"/>
      <c r="CH29" s="644"/>
      <c r="CI29" s="644"/>
      <c r="CJ29" s="644"/>
      <c r="CK29" s="644"/>
      <c r="CL29" s="645"/>
      <c r="CM29" s="631">
        <v>727815</v>
      </c>
      <c r="CN29" s="632"/>
      <c r="CO29" s="632"/>
      <c r="CP29" s="632"/>
      <c r="CQ29" s="632"/>
      <c r="CR29" s="632"/>
      <c r="CS29" s="632"/>
      <c r="CT29" s="633"/>
      <c r="CU29" s="634">
        <v>0.2</v>
      </c>
      <c r="CV29" s="634"/>
      <c r="CW29" s="634"/>
      <c r="CX29" s="634"/>
      <c r="CY29" s="640" t="s">
        <v>131</v>
      </c>
      <c r="CZ29" s="632"/>
      <c r="DA29" s="632"/>
      <c r="DB29" s="632"/>
      <c r="DC29" s="632"/>
      <c r="DD29" s="632"/>
      <c r="DE29" s="632"/>
      <c r="DF29" s="632"/>
      <c r="DG29" s="632"/>
      <c r="DH29" s="632"/>
      <c r="DI29" s="632"/>
      <c r="DJ29" s="632"/>
      <c r="DK29" s="633"/>
      <c r="DL29" s="640">
        <v>727815</v>
      </c>
      <c r="DM29" s="632"/>
      <c r="DN29" s="632"/>
      <c r="DO29" s="632"/>
      <c r="DP29" s="632"/>
      <c r="DQ29" s="632"/>
      <c r="DR29" s="632"/>
      <c r="DS29" s="632"/>
      <c r="DT29" s="632"/>
      <c r="DU29" s="632"/>
      <c r="DV29" s="632"/>
      <c r="DW29" s="632"/>
      <c r="DX29" s="641"/>
    </row>
    <row r="30" spans="2:128" ht="11.25" customHeight="1" x14ac:dyDescent="0.15">
      <c r="B30" s="628" t="s">
        <v>273</v>
      </c>
      <c r="C30" s="629"/>
      <c r="D30" s="629"/>
      <c r="E30" s="629"/>
      <c r="F30" s="629"/>
      <c r="G30" s="629"/>
      <c r="H30" s="629"/>
      <c r="I30" s="629"/>
      <c r="J30" s="629"/>
      <c r="K30" s="629"/>
      <c r="L30" s="629"/>
      <c r="M30" s="629"/>
      <c r="N30" s="629"/>
      <c r="O30" s="629"/>
      <c r="P30" s="629"/>
      <c r="Q30" s="630"/>
      <c r="R30" s="631">
        <v>31861823</v>
      </c>
      <c r="S30" s="632"/>
      <c r="T30" s="632"/>
      <c r="U30" s="632"/>
      <c r="V30" s="632"/>
      <c r="W30" s="632"/>
      <c r="X30" s="632"/>
      <c r="Y30" s="633"/>
      <c r="Z30" s="636">
        <v>7.2</v>
      </c>
      <c r="AA30" s="637"/>
      <c r="AB30" s="637"/>
      <c r="AC30" s="642"/>
      <c r="AD30" s="640">
        <v>62851</v>
      </c>
      <c r="AE30" s="632"/>
      <c r="AF30" s="632"/>
      <c r="AG30" s="632"/>
      <c r="AH30" s="632"/>
      <c r="AI30" s="632"/>
      <c r="AJ30" s="632"/>
      <c r="AK30" s="633"/>
      <c r="AL30" s="636">
        <v>0</v>
      </c>
      <c r="AM30" s="637"/>
      <c r="AN30" s="637"/>
      <c r="AO30" s="638"/>
      <c r="AP30" s="643" t="s">
        <v>274</v>
      </c>
      <c r="AQ30" s="644"/>
      <c r="AR30" s="644"/>
      <c r="AS30" s="644"/>
      <c r="AT30" s="644"/>
      <c r="AU30" s="644"/>
      <c r="AV30" s="644"/>
      <c r="AW30" s="644"/>
      <c r="AX30" s="644"/>
      <c r="AY30" s="644"/>
      <c r="AZ30" s="644"/>
      <c r="BA30" s="644"/>
      <c r="BB30" s="644"/>
      <c r="BC30" s="645"/>
      <c r="BD30" s="631">
        <v>9595</v>
      </c>
      <c r="BE30" s="632"/>
      <c r="BF30" s="632"/>
      <c r="BG30" s="632"/>
      <c r="BH30" s="632"/>
      <c r="BI30" s="632"/>
      <c r="BJ30" s="632"/>
      <c r="BK30" s="633"/>
      <c r="BL30" s="634">
        <v>0</v>
      </c>
      <c r="BM30" s="634"/>
      <c r="BN30" s="634"/>
      <c r="BO30" s="634"/>
      <c r="BP30" s="635" t="s">
        <v>206</v>
      </c>
      <c r="BQ30" s="635"/>
      <c r="BR30" s="635"/>
      <c r="BS30" s="635"/>
      <c r="BT30" s="635"/>
      <c r="BU30" s="635"/>
      <c r="BV30" s="635"/>
      <c r="BW30" s="639"/>
      <c r="BY30" s="643" t="s">
        <v>275</v>
      </c>
      <c r="BZ30" s="649"/>
      <c r="CA30" s="649"/>
      <c r="CB30" s="649"/>
      <c r="CC30" s="649"/>
      <c r="CD30" s="649"/>
      <c r="CE30" s="649"/>
      <c r="CF30" s="649"/>
      <c r="CG30" s="649"/>
      <c r="CH30" s="649"/>
      <c r="CI30" s="649"/>
      <c r="CJ30" s="649"/>
      <c r="CK30" s="649"/>
      <c r="CL30" s="645"/>
      <c r="CM30" s="631" t="s">
        <v>206</v>
      </c>
      <c r="CN30" s="632"/>
      <c r="CO30" s="632"/>
      <c r="CP30" s="632"/>
      <c r="CQ30" s="632"/>
      <c r="CR30" s="632"/>
      <c r="CS30" s="632"/>
      <c r="CT30" s="633"/>
      <c r="CU30" s="634" t="s">
        <v>206</v>
      </c>
      <c r="CV30" s="634"/>
      <c r="CW30" s="634"/>
      <c r="CX30" s="634"/>
      <c r="CY30" s="640" t="s">
        <v>206</v>
      </c>
      <c r="CZ30" s="632"/>
      <c r="DA30" s="632"/>
      <c r="DB30" s="632"/>
      <c r="DC30" s="632"/>
      <c r="DD30" s="632"/>
      <c r="DE30" s="632"/>
      <c r="DF30" s="632"/>
      <c r="DG30" s="632"/>
      <c r="DH30" s="632"/>
      <c r="DI30" s="632"/>
      <c r="DJ30" s="632"/>
      <c r="DK30" s="633"/>
      <c r="DL30" s="640" t="s">
        <v>131</v>
      </c>
      <c r="DM30" s="632"/>
      <c r="DN30" s="632"/>
      <c r="DO30" s="632"/>
      <c r="DP30" s="632"/>
      <c r="DQ30" s="632"/>
      <c r="DR30" s="632"/>
      <c r="DS30" s="632"/>
      <c r="DT30" s="632"/>
      <c r="DU30" s="632"/>
      <c r="DV30" s="632"/>
      <c r="DW30" s="632"/>
      <c r="DX30" s="641"/>
    </row>
    <row r="31" spans="2:128" ht="11.25" customHeight="1" x14ac:dyDescent="0.15">
      <c r="B31" s="628" t="s">
        <v>276</v>
      </c>
      <c r="C31" s="629"/>
      <c r="D31" s="629"/>
      <c r="E31" s="629"/>
      <c r="F31" s="629"/>
      <c r="G31" s="629"/>
      <c r="H31" s="629"/>
      <c r="I31" s="629"/>
      <c r="J31" s="629"/>
      <c r="K31" s="629"/>
      <c r="L31" s="629"/>
      <c r="M31" s="629"/>
      <c r="N31" s="629"/>
      <c r="O31" s="629"/>
      <c r="P31" s="629"/>
      <c r="Q31" s="630"/>
      <c r="R31" s="631">
        <v>55114702</v>
      </c>
      <c r="S31" s="632"/>
      <c r="T31" s="632"/>
      <c r="U31" s="632"/>
      <c r="V31" s="632"/>
      <c r="W31" s="632"/>
      <c r="X31" s="632"/>
      <c r="Y31" s="633"/>
      <c r="Z31" s="636">
        <v>12.4</v>
      </c>
      <c r="AA31" s="637"/>
      <c r="AB31" s="637"/>
      <c r="AC31" s="642"/>
      <c r="AD31" s="640" t="s">
        <v>206</v>
      </c>
      <c r="AE31" s="632"/>
      <c r="AF31" s="632"/>
      <c r="AG31" s="632"/>
      <c r="AH31" s="632"/>
      <c r="AI31" s="632"/>
      <c r="AJ31" s="632"/>
      <c r="AK31" s="633"/>
      <c r="AL31" s="636" t="s">
        <v>206</v>
      </c>
      <c r="AM31" s="637"/>
      <c r="AN31" s="637"/>
      <c r="AO31" s="638"/>
      <c r="AP31" s="643" t="s">
        <v>277</v>
      </c>
      <c r="AQ31" s="644"/>
      <c r="AR31" s="644"/>
      <c r="AS31" s="644"/>
      <c r="AT31" s="644"/>
      <c r="AU31" s="644"/>
      <c r="AV31" s="644"/>
      <c r="AW31" s="644"/>
      <c r="AX31" s="644"/>
      <c r="AY31" s="644"/>
      <c r="AZ31" s="644"/>
      <c r="BA31" s="644"/>
      <c r="BB31" s="644"/>
      <c r="BC31" s="645"/>
      <c r="BD31" s="631">
        <v>102551</v>
      </c>
      <c r="BE31" s="632"/>
      <c r="BF31" s="632"/>
      <c r="BG31" s="632"/>
      <c r="BH31" s="632"/>
      <c r="BI31" s="632"/>
      <c r="BJ31" s="632"/>
      <c r="BK31" s="633"/>
      <c r="BL31" s="634">
        <v>0.1</v>
      </c>
      <c r="BM31" s="634"/>
      <c r="BN31" s="634"/>
      <c r="BO31" s="634"/>
      <c r="BP31" s="635" t="s">
        <v>220</v>
      </c>
      <c r="BQ31" s="635"/>
      <c r="BR31" s="635"/>
      <c r="BS31" s="635"/>
      <c r="BT31" s="635"/>
      <c r="BU31" s="635"/>
      <c r="BV31" s="635"/>
      <c r="BW31" s="639"/>
      <c r="BY31" s="628" t="s">
        <v>278</v>
      </c>
      <c r="BZ31" s="629"/>
      <c r="CA31" s="629"/>
      <c r="CB31" s="629"/>
      <c r="CC31" s="629"/>
      <c r="CD31" s="629"/>
      <c r="CE31" s="629"/>
      <c r="CF31" s="629"/>
      <c r="CG31" s="629"/>
      <c r="CH31" s="629"/>
      <c r="CI31" s="629"/>
      <c r="CJ31" s="629"/>
      <c r="CK31" s="629"/>
      <c r="CL31" s="630"/>
      <c r="CM31" s="631" t="s">
        <v>220</v>
      </c>
      <c r="CN31" s="632"/>
      <c r="CO31" s="632"/>
      <c r="CP31" s="632"/>
      <c r="CQ31" s="632"/>
      <c r="CR31" s="632"/>
      <c r="CS31" s="632"/>
      <c r="CT31" s="633"/>
      <c r="CU31" s="634" t="s">
        <v>131</v>
      </c>
      <c r="CV31" s="634"/>
      <c r="CW31" s="634"/>
      <c r="CX31" s="634"/>
      <c r="CY31" s="640" t="s">
        <v>131</v>
      </c>
      <c r="CZ31" s="632"/>
      <c r="DA31" s="632"/>
      <c r="DB31" s="632"/>
      <c r="DC31" s="632"/>
      <c r="DD31" s="632"/>
      <c r="DE31" s="632"/>
      <c r="DF31" s="632"/>
      <c r="DG31" s="632"/>
      <c r="DH31" s="632"/>
      <c r="DI31" s="632"/>
      <c r="DJ31" s="632"/>
      <c r="DK31" s="633"/>
      <c r="DL31" s="640" t="s">
        <v>131</v>
      </c>
      <c r="DM31" s="632"/>
      <c r="DN31" s="632"/>
      <c r="DO31" s="632"/>
      <c r="DP31" s="632"/>
      <c r="DQ31" s="632"/>
      <c r="DR31" s="632"/>
      <c r="DS31" s="632"/>
      <c r="DT31" s="632"/>
      <c r="DU31" s="632"/>
      <c r="DV31" s="632"/>
      <c r="DW31" s="632"/>
      <c r="DX31" s="641"/>
    </row>
    <row r="32" spans="2:128" ht="11.25" customHeight="1" x14ac:dyDescent="0.15">
      <c r="B32" s="628" t="s">
        <v>279</v>
      </c>
      <c r="C32" s="629"/>
      <c r="D32" s="629"/>
      <c r="E32" s="629"/>
      <c r="F32" s="629"/>
      <c r="G32" s="629"/>
      <c r="H32" s="629"/>
      <c r="I32" s="629"/>
      <c r="J32" s="629"/>
      <c r="K32" s="629"/>
      <c r="L32" s="629"/>
      <c r="M32" s="629"/>
      <c r="N32" s="629"/>
      <c r="O32" s="629"/>
      <c r="P32" s="629"/>
      <c r="Q32" s="630"/>
      <c r="R32" s="631" t="s">
        <v>206</v>
      </c>
      <c r="S32" s="632"/>
      <c r="T32" s="632"/>
      <c r="U32" s="632"/>
      <c r="V32" s="632"/>
      <c r="W32" s="632"/>
      <c r="X32" s="632"/>
      <c r="Y32" s="633"/>
      <c r="Z32" s="636" t="s">
        <v>206</v>
      </c>
      <c r="AA32" s="637"/>
      <c r="AB32" s="637"/>
      <c r="AC32" s="642"/>
      <c r="AD32" s="640" t="s">
        <v>206</v>
      </c>
      <c r="AE32" s="632"/>
      <c r="AF32" s="632"/>
      <c r="AG32" s="632"/>
      <c r="AH32" s="632"/>
      <c r="AI32" s="632"/>
      <c r="AJ32" s="632"/>
      <c r="AK32" s="633"/>
      <c r="AL32" s="636" t="s">
        <v>220</v>
      </c>
      <c r="AM32" s="637"/>
      <c r="AN32" s="637"/>
      <c r="AO32" s="638"/>
      <c r="AP32" s="643" t="s">
        <v>280</v>
      </c>
      <c r="AQ32" s="644"/>
      <c r="AR32" s="644"/>
      <c r="AS32" s="644"/>
      <c r="AT32" s="644"/>
      <c r="AU32" s="644"/>
      <c r="AV32" s="644"/>
      <c r="AW32" s="644"/>
      <c r="AX32" s="644"/>
      <c r="AY32" s="644"/>
      <c r="AZ32" s="644"/>
      <c r="BA32" s="644"/>
      <c r="BB32" s="644"/>
      <c r="BC32" s="645"/>
      <c r="BD32" s="631">
        <v>300</v>
      </c>
      <c r="BE32" s="632"/>
      <c r="BF32" s="632"/>
      <c r="BG32" s="632"/>
      <c r="BH32" s="632"/>
      <c r="BI32" s="632"/>
      <c r="BJ32" s="632"/>
      <c r="BK32" s="633"/>
      <c r="BL32" s="634">
        <v>0</v>
      </c>
      <c r="BM32" s="634"/>
      <c r="BN32" s="634"/>
      <c r="BO32" s="634"/>
      <c r="BP32" s="635" t="s">
        <v>206</v>
      </c>
      <c r="BQ32" s="635"/>
      <c r="BR32" s="635"/>
      <c r="BS32" s="635"/>
      <c r="BT32" s="635"/>
      <c r="BU32" s="635"/>
      <c r="BV32" s="635"/>
      <c r="BW32" s="639"/>
      <c r="BY32" s="646" t="s">
        <v>281</v>
      </c>
      <c r="BZ32" s="647"/>
      <c r="CA32" s="647"/>
      <c r="CB32" s="647"/>
      <c r="CC32" s="647"/>
      <c r="CD32" s="647"/>
      <c r="CE32" s="647"/>
      <c r="CF32" s="647"/>
      <c r="CG32" s="647"/>
      <c r="CH32" s="647"/>
      <c r="CI32" s="647"/>
      <c r="CJ32" s="647"/>
      <c r="CK32" s="647"/>
      <c r="CL32" s="648"/>
      <c r="CM32" s="631">
        <v>433789513</v>
      </c>
      <c r="CN32" s="632"/>
      <c r="CO32" s="632"/>
      <c r="CP32" s="632"/>
      <c r="CQ32" s="632"/>
      <c r="CR32" s="632"/>
      <c r="CS32" s="632"/>
      <c r="CT32" s="633"/>
      <c r="CU32" s="634">
        <v>100</v>
      </c>
      <c r="CV32" s="634"/>
      <c r="CW32" s="634"/>
      <c r="CX32" s="634"/>
      <c r="CY32" s="640">
        <v>89438703</v>
      </c>
      <c r="CZ32" s="632"/>
      <c r="DA32" s="632"/>
      <c r="DB32" s="632"/>
      <c r="DC32" s="632"/>
      <c r="DD32" s="632"/>
      <c r="DE32" s="632"/>
      <c r="DF32" s="632"/>
      <c r="DG32" s="632"/>
      <c r="DH32" s="632"/>
      <c r="DI32" s="632"/>
      <c r="DJ32" s="632"/>
      <c r="DK32" s="633"/>
      <c r="DL32" s="640">
        <v>293398962</v>
      </c>
      <c r="DM32" s="632"/>
      <c r="DN32" s="632"/>
      <c r="DO32" s="632"/>
      <c r="DP32" s="632"/>
      <c r="DQ32" s="632"/>
      <c r="DR32" s="632"/>
      <c r="DS32" s="632"/>
      <c r="DT32" s="632"/>
      <c r="DU32" s="632"/>
      <c r="DV32" s="632"/>
      <c r="DW32" s="632"/>
      <c r="DX32" s="641"/>
    </row>
    <row r="33" spans="2:128" ht="11.25" customHeight="1" x14ac:dyDescent="0.15">
      <c r="B33" s="628" t="s">
        <v>282</v>
      </c>
      <c r="C33" s="629"/>
      <c r="D33" s="629"/>
      <c r="E33" s="629"/>
      <c r="F33" s="629"/>
      <c r="G33" s="629"/>
      <c r="H33" s="629"/>
      <c r="I33" s="629"/>
      <c r="J33" s="629"/>
      <c r="K33" s="629"/>
      <c r="L33" s="629"/>
      <c r="M33" s="629"/>
      <c r="N33" s="629"/>
      <c r="O33" s="629"/>
      <c r="P33" s="629"/>
      <c r="Q33" s="630"/>
      <c r="R33" s="631">
        <v>19982000</v>
      </c>
      <c r="S33" s="632"/>
      <c r="T33" s="632"/>
      <c r="U33" s="632"/>
      <c r="V33" s="632"/>
      <c r="W33" s="632"/>
      <c r="X33" s="632"/>
      <c r="Y33" s="633"/>
      <c r="Z33" s="636">
        <v>4.5</v>
      </c>
      <c r="AA33" s="637"/>
      <c r="AB33" s="637"/>
      <c r="AC33" s="642"/>
      <c r="AD33" s="640" t="s">
        <v>220</v>
      </c>
      <c r="AE33" s="632"/>
      <c r="AF33" s="632"/>
      <c r="AG33" s="632"/>
      <c r="AH33" s="632"/>
      <c r="AI33" s="632"/>
      <c r="AJ33" s="632"/>
      <c r="AK33" s="633"/>
      <c r="AL33" s="636" t="s">
        <v>220</v>
      </c>
      <c r="AM33" s="637"/>
      <c r="AN33" s="637"/>
      <c r="AO33" s="638"/>
      <c r="AP33" s="628" t="s">
        <v>148</v>
      </c>
      <c r="AQ33" s="629"/>
      <c r="AR33" s="629"/>
      <c r="AS33" s="629"/>
      <c r="AT33" s="629"/>
      <c r="AU33" s="629"/>
      <c r="AV33" s="629"/>
      <c r="AW33" s="629"/>
      <c r="AX33" s="629"/>
      <c r="AY33" s="629"/>
      <c r="AZ33" s="629"/>
      <c r="BA33" s="629"/>
      <c r="BB33" s="629"/>
      <c r="BC33" s="630"/>
      <c r="BD33" s="631">
        <v>100802437</v>
      </c>
      <c r="BE33" s="632"/>
      <c r="BF33" s="632"/>
      <c r="BG33" s="632"/>
      <c r="BH33" s="632"/>
      <c r="BI33" s="632"/>
      <c r="BJ33" s="632"/>
      <c r="BK33" s="633"/>
      <c r="BL33" s="634">
        <v>100</v>
      </c>
      <c r="BM33" s="634"/>
      <c r="BN33" s="634"/>
      <c r="BO33" s="634"/>
      <c r="BP33" s="635">
        <v>627459</v>
      </c>
      <c r="BQ33" s="635"/>
      <c r="BR33" s="635"/>
      <c r="BS33" s="635"/>
      <c r="BT33" s="635"/>
      <c r="BU33" s="635"/>
      <c r="BV33" s="635"/>
      <c r="BW33" s="639"/>
      <c r="BY33" s="613" t="s">
        <v>283</v>
      </c>
      <c r="BZ33" s="614"/>
      <c r="CA33" s="614"/>
      <c r="CB33" s="614"/>
      <c r="CC33" s="614"/>
      <c r="CD33" s="614"/>
      <c r="CE33" s="614"/>
      <c r="CF33" s="614"/>
      <c r="CG33" s="614"/>
      <c r="CH33" s="614"/>
      <c r="CI33" s="614"/>
      <c r="CJ33" s="614"/>
      <c r="CK33" s="614"/>
      <c r="CL33" s="614"/>
      <c r="CM33" s="614"/>
      <c r="CN33" s="614"/>
      <c r="CO33" s="614"/>
      <c r="CP33" s="614"/>
      <c r="CQ33" s="614"/>
      <c r="CR33" s="614"/>
      <c r="CS33" s="614"/>
      <c r="CT33" s="614"/>
      <c r="CU33" s="614"/>
      <c r="CV33" s="614"/>
      <c r="CW33" s="614"/>
      <c r="CX33" s="614"/>
      <c r="CY33" s="614"/>
      <c r="CZ33" s="614"/>
      <c r="DA33" s="614"/>
      <c r="DB33" s="614"/>
      <c r="DC33" s="614"/>
      <c r="DD33" s="614"/>
      <c r="DE33" s="614"/>
      <c r="DF33" s="614"/>
      <c r="DG33" s="614"/>
      <c r="DH33" s="614"/>
      <c r="DI33" s="614"/>
      <c r="DJ33" s="614"/>
      <c r="DK33" s="614"/>
      <c r="DL33" s="614"/>
      <c r="DM33" s="614"/>
      <c r="DN33" s="614"/>
      <c r="DO33" s="614"/>
      <c r="DP33" s="614"/>
      <c r="DQ33" s="614"/>
      <c r="DR33" s="614"/>
      <c r="DS33" s="614"/>
      <c r="DT33" s="614"/>
      <c r="DU33" s="614"/>
      <c r="DV33" s="614"/>
      <c r="DW33" s="614"/>
      <c r="DX33" s="615"/>
    </row>
    <row r="34" spans="2:128" ht="11.25" customHeight="1" x14ac:dyDescent="0.15">
      <c r="B34" s="646" t="s">
        <v>284</v>
      </c>
      <c r="C34" s="647"/>
      <c r="D34" s="647"/>
      <c r="E34" s="647"/>
      <c r="F34" s="647"/>
      <c r="G34" s="647"/>
      <c r="H34" s="647"/>
      <c r="I34" s="647"/>
      <c r="J34" s="647"/>
      <c r="K34" s="647"/>
      <c r="L34" s="647"/>
      <c r="M34" s="647"/>
      <c r="N34" s="647"/>
      <c r="O34" s="647"/>
      <c r="P34" s="647"/>
      <c r="Q34" s="648"/>
      <c r="R34" s="631">
        <v>443259819</v>
      </c>
      <c r="S34" s="632"/>
      <c r="T34" s="632"/>
      <c r="U34" s="632"/>
      <c r="V34" s="632"/>
      <c r="W34" s="632"/>
      <c r="X34" s="632"/>
      <c r="Y34" s="633"/>
      <c r="Z34" s="634">
        <v>100</v>
      </c>
      <c r="AA34" s="634"/>
      <c r="AB34" s="634"/>
      <c r="AC34" s="634"/>
      <c r="AD34" s="635">
        <v>239989578</v>
      </c>
      <c r="AE34" s="635"/>
      <c r="AF34" s="635"/>
      <c r="AG34" s="635"/>
      <c r="AH34" s="635"/>
      <c r="AI34" s="635"/>
      <c r="AJ34" s="635"/>
      <c r="AK34" s="635"/>
      <c r="AL34" s="636">
        <v>100</v>
      </c>
      <c r="AM34" s="637"/>
      <c r="AN34" s="637"/>
      <c r="AO34" s="638"/>
      <c r="AP34" s="646"/>
      <c r="AQ34" s="647"/>
      <c r="AR34" s="647"/>
      <c r="AS34" s="647"/>
      <c r="AT34" s="647"/>
      <c r="AU34" s="647"/>
      <c r="AV34" s="647"/>
      <c r="AW34" s="647"/>
      <c r="AX34" s="647"/>
      <c r="AY34" s="647"/>
      <c r="AZ34" s="647"/>
      <c r="BA34" s="647"/>
      <c r="BB34" s="647"/>
      <c r="BC34" s="648"/>
      <c r="BD34" s="631"/>
      <c r="BE34" s="632"/>
      <c r="BF34" s="632"/>
      <c r="BG34" s="632"/>
      <c r="BH34" s="632"/>
      <c r="BI34" s="632"/>
      <c r="BJ34" s="632"/>
      <c r="BK34" s="633"/>
      <c r="BL34" s="634"/>
      <c r="BM34" s="634"/>
      <c r="BN34" s="634"/>
      <c r="BO34" s="634"/>
      <c r="BP34" s="635"/>
      <c r="BQ34" s="635"/>
      <c r="BR34" s="635"/>
      <c r="BS34" s="635"/>
      <c r="BT34" s="635"/>
      <c r="BU34" s="635"/>
      <c r="BV34" s="635"/>
      <c r="BW34" s="639"/>
      <c r="BY34" s="613" t="s">
        <v>190</v>
      </c>
      <c r="BZ34" s="614"/>
      <c r="CA34" s="614"/>
      <c r="CB34" s="614"/>
      <c r="CC34" s="614"/>
      <c r="CD34" s="614"/>
      <c r="CE34" s="614"/>
      <c r="CF34" s="614"/>
      <c r="CG34" s="614"/>
      <c r="CH34" s="614"/>
      <c r="CI34" s="614"/>
      <c r="CJ34" s="614"/>
      <c r="CK34" s="614"/>
      <c r="CL34" s="615"/>
      <c r="CM34" s="613" t="s">
        <v>285</v>
      </c>
      <c r="CN34" s="614"/>
      <c r="CO34" s="614"/>
      <c r="CP34" s="614"/>
      <c r="CQ34" s="614"/>
      <c r="CR34" s="614"/>
      <c r="CS34" s="614"/>
      <c r="CT34" s="615"/>
      <c r="CU34" s="613" t="s">
        <v>286</v>
      </c>
      <c r="CV34" s="614"/>
      <c r="CW34" s="614"/>
      <c r="CX34" s="615"/>
      <c r="CY34" s="613" t="s">
        <v>287</v>
      </c>
      <c r="CZ34" s="614"/>
      <c r="DA34" s="614"/>
      <c r="DB34" s="614"/>
      <c r="DC34" s="614"/>
      <c r="DD34" s="614"/>
      <c r="DE34" s="614"/>
      <c r="DF34" s="615"/>
      <c r="DG34" s="655" t="s">
        <v>288</v>
      </c>
      <c r="DH34" s="656"/>
      <c r="DI34" s="656"/>
      <c r="DJ34" s="656"/>
      <c r="DK34" s="656"/>
      <c r="DL34" s="656"/>
      <c r="DM34" s="656"/>
      <c r="DN34" s="656"/>
      <c r="DO34" s="656"/>
      <c r="DP34" s="656"/>
      <c r="DQ34" s="657"/>
      <c r="DR34" s="613" t="s">
        <v>289</v>
      </c>
      <c r="DS34" s="614"/>
      <c r="DT34" s="614"/>
      <c r="DU34" s="614"/>
      <c r="DV34" s="614"/>
      <c r="DW34" s="614"/>
      <c r="DX34" s="615"/>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17" t="s">
        <v>290</v>
      </c>
      <c r="BZ35" s="618"/>
      <c r="CA35" s="618"/>
      <c r="CB35" s="618"/>
      <c r="CC35" s="618"/>
      <c r="CD35" s="618"/>
      <c r="CE35" s="618"/>
      <c r="CF35" s="618"/>
      <c r="CG35" s="618"/>
      <c r="CH35" s="618"/>
      <c r="CI35" s="618"/>
      <c r="CJ35" s="618"/>
      <c r="CK35" s="618"/>
      <c r="CL35" s="619"/>
      <c r="CM35" s="620">
        <v>199720290</v>
      </c>
      <c r="CN35" s="621"/>
      <c r="CO35" s="621"/>
      <c r="CP35" s="621"/>
      <c r="CQ35" s="621"/>
      <c r="CR35" s="621"/>
      <c r="CS35" s="621"/>
      <c r="CT35" s="622"/>
      <c r="CU35" s="625">
        <v>46</v>
      </c>
      <c r="CV35" s="626"/>
      <c r="CW35" s="626"/>
      <c r="CX35" s="658"/>
      <c r="CY35" s="659">
        <v>174056916</v>
      </c>
      <c r="CZ35" s="621"/>
      <c r="DA35" s="621"/>
      <c r="DB35" s="621"/>
      <c r="DC35" s="621"/>
      <c r="DD35" s="621"/>
      <c r="DE35" s="621"/>
      <c r="DF35" s="622"/>
      <c r="DG35" s="659">
        <v>171975592</v>
      </c>
      <c r="DH35" s="621"/>
      <c r="DI35" s="621"/>
      <c r="DJ35" s="621"/>
      <c r="DK35" s="621"/>
      <c r="DL35" s="621"/>
      <c r="DM35" s="621"/>
      <c r="DN35" s="621"/>
      <c r="DO35" s="621"/>
      <c r="DP35" s="621"/>
      <c r="DQ35" s="622"/>
      <c r="DR35" s="625">
        <v>66.2</v>
      </c>
      <c r="DS35" s="626"/>
      <c r="DT35" s="626"/>
      <c r="DU35" s="626"/>
      <c r="DV35" s="626"/>
      <c r="DW35" s="626"/>
      <c r="DX35" s="627"/>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628" t="s">
        <v>291</v>
      </c>
      <c r="BZ36" s="629"/>
      <c r="CA36" s="629"/>
      <c r="CB36" s="629"/>
      <c r="CC36" s="629"/>
      <c r="CD36" s="629"/>
      <c r="CE36" s="629"/>
      <c r="CF36" s="629"/>
      <c r="CG36" s="629"/>
      <c r="CH36" s="629"/>
      <c r="CI36" s="629"/>
      <c r="CJ36" s="629"/>
      <c r="CK36" s="629"/>
      <c r="CL36" s="630"/>
      <c r="CM36" s="631">
        <v>123081457</v>
      </c>
      <c r="CN36" s="650"/>
      <c r="CO36" s="650"/>
      <c r="CP36" s="650"/>
      <c r="CQ36" s="650"/>
      <c r="CR36" s="650"/>
      <c r="CS36" s="650"/>
      <c r="CT36" s="651"/>
      <c r="CU36" s="636">
        <v>28.4</v>
      </c>
      <c r="CV36" s="652"/>
      <c r="CW36" s="652"/>
      <c r="CX36" s="653"/>
      <c r="CY36" s="640">
        <v>104354790</v>
      </c>
      <c r="CZ36" s="650"/>
      <c r="DA36" s="650"/>
      <c r="DB36" s="650"/>
      <c r="DC36" s="650"/>
      <c r="DD36" s="650"/>
      <c r="DE36" s="650"/>
      <c r="DF36" s="651"/>
      <c r="DG36" s="640">
        <v>102273466</v>
      </c>
      <c r="DH36" s="650"/>
      <c r="DI36" s="650"/>
      <c r="DJ36" s="650"/>
      <c r="DK36" s="650"/>
      <c r="DL36" s="650"/>
      <c r="DM36" s="650"/>
      <c r="DN36" s="650"/>
      <c r="DO36" s="650"/>
      <c r="DP36" s="650"/>
      <c r="DQ36" s="651"/>
      <c r="DR36" s="636">
        <v>39.299999999999997</v>
      </c>
      <c r="DS36" s="652"/>
      <c r="DT36" s="652"/>
      <c r="DU36" s="652"/>
      <c r="DV36" s="652"/>
      <c r="DW36" s="652"/>
      <c r="DX36" s="654"/>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13" t="s">
        <v>292</v>
      </c>
      <c r="AQ37" s="614"/>
      <c r="AR37" s="614"/>
      <c r="AS37" s="614"/>
      <c r="AT37" s="614"/>
      <c r="AU37" s="614"/>
      <c r="AV37" s="614"/>
      <c r="AW37" s="614"/>
      <c r="AX37" s="614"/>
      <c r="AY37" s="614"/>
      <c r="AZ37" s="614"/>
      <c r="BA37" s="614"/>
      <c r="BB37" s="614"/>
      <c r="BC37" s="615"/>
      <c r="BD37" s="613" t="s">
        <v>293</v>
      </c>
      <c r="BE37" s="614"/>
      <c r="BF37" s="614"/>
      <c r="BG37" s="614"/>
      <c r="BH37" s="614"/>
      <c r="BI37" s="614"/>
      <c r="BJ37" s="614"/>
      <c r="BK37" s="614"/>
      <c r="BL37" s="614"/>
      <c r="BM37" s="615"/>
      <c r="BN37" s="613" t="s">
        <v>294</v>
      </c>
      <c r="BO37" s="614"/>
      <c r="BP37" s="614"/>
      <c r="BQ37" s="614"/>
      <c r="BR37" s="614"/>
      <c r="BS37" s="614"/>
      <c r="BT37" s="614"/>
      <c r="BU37" s="614"/>
      <c r="BV37" s="614"/>
      <c r="BW37" s="615"/>
      <c r="BY37" s="628" t="s">
        <v>295</v>
      </c>
      <c r="BZ37" s="629"/>
      <c r="CA37" s="629"/>
      <c r="CB37" s="629"/>
      <c r="CC37" s="629"/>
      <c r="CD37" s="629"/>
      <c r="CE37" s="629"/>
      <c r="CF37" s="629"/>
      <c r="CG37" s="629"/>
      <c r="CH37" s="629"/>
      <c r="CI37" s="629"/>
      <c r="CJ37" s="629"/>
      <c r="CK37" s="629"/>
      <c r="CL37" s="630"/>
      <c r="CM37" s="631">
        <v>89280503</v>
      </c>
      <c r="CN37" s="632"/>
      <c r="CO37" s="632"/>
      <c r="CP37" s="632"/>
      <c r="CQ37" s="632"/>
      <c r="CR37" s="632"/>
      <c r="CS37" s="632"/>
      <c r="CT37" s="633"/>
      <c r="CU37" s="636">
        <v>20.6</v>
      </c>
      <c r="CV37" s="652"/>
      <c r="CW37" s="652"/>
      <c r="CX37" s="653"/>
      <c r="CY37" s="640">
        <v>73718270</v>
      </c>
      <c r="CZ37" s="650"/>
      <c r="DA37" s="650"/>
      <c r="DB37" s="650"/>
      <c r="DC37" s="650"/>
      <c r="DD37" s="650"/>
      <c r="DE37" s="650"/>
      <c r="DF37" s="651"/>
      <c r="DG37" s="640">
        <v>73718270</v>
      </c>
      <c r="DH37" s="650"/>
      <c r="DI37" s="650"/>
      <c r="DJ37" s="650"/>
      <c r="DK37" s="650"/>
      <c r="DL37" s="650"/>
      <c r="DM37" s="650"/>
      <c r="DN37" s="650"/>
      <c r="DO37" s="650"/>
      <c r="DP37" s="650"/>
      <c r="DQ37" s="651"/>
      <c r="DR37" s="636">
        <v>28.4</v>
      </c>
      <c r="DS37" s="652"/>
      <c r="DT37" s="652"/>
      <c r="DU37" s="652"/>
      <c r="DV37" s="652"/>
      <c r="DW37" s="652"/>
      <c r="DX37" s="654"/>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60" t="s">
        <v>296</v>
      </c>
      <c r="AQ38" s="661"/>
      <c r="AR38" s="661"/>
      <c r="AS38" s="661"/>
      <c r="AT38" s="666" t="s">
        <v>297</v>
      </c>
      <c r="AU38" s="206"/>
      <c r="AV38" s="206"/>
      <c r="AW38" s="206"/>
      <c r="AX38" s="617" t="s">
        <v>148</v>
      </c>
      <c r="AY38" s="618"/>
      <c r="AZ38" s="618"/>
      <c r="BA38" s="618"/>
      <c r="BB38" s="618"/>
      <c r="BC38" s="619"/>
      <c r="BD38" s="669">
        <v>99.2</v>
      </c>
      <c r="BE38" s="670"/>
      <c r="BF38" s="670"/>
      <c r="BG38" s="670"/>
      <c r="BH38" s="670"/>
      <c r="BI38" s="670">
        <v>98.7</v>
      </c>
      <c r="BJ38" s="670"/>
      <c r="BK38" s="670"/>
      <c r="BL38" s="670"/>
      <c r="BM38" s="671"/>
      <c r="BN38" s="669">
        <v>99.4</v>
      </c>
      <c r="BO38" s="670"/>
      <c r="BP38" s="670"/>
      <c r="BQ38" s="670"/>
      <c r="BR38" s="670"/>
      <c r="BS38" s="670">
        <v>98.8</v>
      </c>
      <c r="BT38" s="670"/>
      <c r="BU38" s="670"/>
      <c r="BV38" s="670"/>
      <c r="BW38" s="671"/>
      <c r="BY38" s="628" t="s">
        <v>298</v>
      </c>
      <c r="BZ38" s="629"/>
      <c r="CA38" s="629"/>
      <c r="CB38" s="629"/>
      <c r="CC38" s="629"/>
      <c r="CD38" s="629"/>
      <c r="CE38" s="629"/>
      <c r="CF38" s="629"/>
      <c r="CG38" s="629"/>
      <c r="CH38" s="629"/>
      <c r="CI38" s="629"/>
      <c r="CJ38" s="629"/>
      <c r="CK38" s="629"/>
      <c r="CL38" s="630"/>
      <c r="CM38" s="631">
        <v>10751727</v>
      </c>
      <c r="CN38" s="650"/>
      <c r="CO38" s="650"/>
      <c r="CP38" s="650"/>
      <c r="CQ38" s="650"/>
      <c r="CR38" s="650"/>
      <c r="CS38" s="650"/>
      <c r="CT38" s="651"/>
      <c r="CU38" s="636">
        <v>2.5</v>
      </c>
      <c r="CV38" s="652"/>
      <c r="CW38" s="652"/>
      <c r="CX38" s="653"/>
      <c r="CY38" s="640">
        <v>5841774</v>
      </c>
      <c r="CZ38" s="650"/>
      <c r="DA38" s="650"/>
      <c r="DB38" s="650"/>
      <c r="DC38" s="650"/>
      <c r="DD38" s="650"/>
      <c r="DE38" s="650"/>
      <c r="DF38" s="651"/>
      <c r="DG38" s="640">
        <v>5841774</v>
      </c>
      <c r="DH38" s="650"/>
      <c r="DI38" s="650"/>
      <c r="DJ38" s="650"/>
      <c r="DK38" s="650"/>
      <c r="DL38" s="650"/>
      <c r="DM38" s="650"/>
      <c r="DN38" s="650"/>
      <c r="DO38" s="650"/>
      <c r="DP38" s="650"/>
      <c r="DQ38" s="651"/>
      <c r="DR38" s="636">
        <v>2.2000000000000002</v>
      </c>
      <c r="DS38" s="652"/>
      <c r="DT38" s="652"/>
      <c r="DU38" s="652"/>
      <c r="DV38" s="652"/>
      <c r="DW38" s="652"/>
      <c r="DX38" s="654"/>
    </row>
    <row r="39" spans="2:128" ht="11.25" customHeight="1" x14ac:dyDescent="0.15">
      <c r="AP39" s="662"/>
      <c r="AQ39" s="663"/>
      <c r="AR39" s="663"/>
      <c r="AS39" s="663"/>
      <c r="AT39" s="667"/>
      <c r="AU39" s="195" t="s">
        <v>299</v>
      </c>
      <c r="AV39" s="195"/>
      <c r="AW39" s="195"/>
      <c r="AX39" s="628" t="s">
        <v>300</v>
      </c>
      <c r="AY39" s="629"/>
      <c r="AZ39" s="629"/>
      <c r="BA39" s="629"/>
      <c r="BB39" s="629"/>
      <c r="BC39" s="630"/>
      <c r="BD39" s="675">
        <v>99.1</v>
      </c>
      <c r="BE39" s="676"/>
      <c r="BF39" s="676"/>
      <c r="BG39" s="676"/>
      <c r="BH39" s="676"/>
      <c r="BI39" s="676">
        <v>97.5</v>
      </c>
      <c r="BJ39" s="676"/>
      <c r="BK39" s="676"/>
      <c r="BL39" s="676"/>
      <c r="BM39" s="677"/>
      <c r="BN39" s="675">
        <v>99</v>
      </c>
      <c r="BO39" s="676"/>
      <c r="BP39" s="676"/>
      <c r="BQ39" s="676"/>
      <c r="BR39" s="676"/>
      <c r="BS39" s="676">
        <v>97.1</v>
      </c>
      <c r="BT39" s="676"/>
      <c r="BU39" s="676"/>
      <c r="BV39" s="676"/>
      <c r="BW39" s="677"/>
      <c r="BY39" s="628" t="s">
        <v>301</v>
      </c>
      <c r="BZ39" s="629"/>
      <c r="CA39" s="629"/>
      <c r="CB39" s="629"/>
      <c r="CC39" s="629"/>
      <c r="CD39" s="629"/>
      <c r="CE39" s="629"/>
      <c r="CF39" s="629"/>
      <c r="CG39" s="629"/>
      <c r="CH39" s="629"/>
      <c r="CI39" s="629"/>
      <c r="CJ39" s="629"/>
      <c r="CK39" s="629"/>
      <c r="CL39" s="630"/>
      <c r="CM39" s="631">
        <v>65887106</v>
      </c>
      <c r="CN39" s="632"/>
      <c r="CO39" s="632"/>
      <c r="CP39" s="632"/>
      <c r="CQ39" s="632"/>
      <c r="CR39" s="632"/>
      <c r="CS39" s="632"/>
      <c r="CT39" s="633"/>
      <c r="CU39" s="636">
        <v>15.2</v>
      </c>
      <c r="CV39" s="652"/>
      <c r="CW39" s="652"/>
      <c r="CX39" s="653"/>
      <c r="CY39" s="640">
        <v>63860352</v>
      </c>
      <c r="CZ39" s="650"/>
      <c r="DA39" s="650"/>
      <c r="DB39" s="650"/>
      <c r="DC39" s="650"/>
      <c r="DD39" s="650"/>
      <c r="DE39" s="650"/>
      <c r="DF39" s="651"/>
      <c r="DG39" s="640">
        <v>63860352</v>
      </c>
      <c r="DH39" s="650"/>
      <c r="DI39" s="650"/>
      <c r="DJ39" s="650"/>
      <c r="DK39" s="650"/>
      <c r="DL39" s="650"/>
      <c r="DM39" s="650"/>
      <c r="DN39" s="650"/>
      <c r="DO39" s="650"/>
      <c r="DP39" s="650"/>
      <c r="DQ39" s="651"/>
      <c r="DR39" s="636">
        <v>24.6</v>
      </c>
      <c r="DS39" s="652"/>
      <c r="DT39" s="652"/>
      <c r="DU39" s="652"/>
      <c r="DV39" s="652"/>
      <c r="DW39" s="652"/>
      <c r="DX39" s="654"/>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64"/>
      <c r="AQ40" s="665"/>
      <c r="AR40" s="665"/>
      <c r="AS40" s="665"/>
      <c r="AT40" s="668"/>
      <c r="AU40" s="208"/>
      <c r="AV40" s="208"/>
      <c r="AW40" s="208"/>
      <c r="AX40" s="646" t="s">
        <v>302</v>
      </c>
      <c r="AY40" s="647"/>
      <c r="AZ40" s="647"/>
      <c r="BA40" s="647"/>
      <c r="BB40" s="647"/>
      <c r="BC40" s="648"/>
      <c r="BD40" s="672">
        <v>99.8</v>
      </c>
      <c r="BE40" s="673"/>
      <c r="BF40" s="673"/>
      <c r="BG40" s="673"/>
      <c r="BH40" s="673"/>
      <c r="BI40" s="673">
        <v>99.7</v>
      </c>
      <c r="BJ40" s="673"/>
      <c r="BK40" s="673"/>
      <c r="BL40" s="673"/>
      <c r="BM40" s="674"/>
      <c r="BN40" s="672">
        <v>99.9</v>
      </c>
      <c r="BO40" s="673"/>
      <c r="BP40" s="673"/>
      <c r="BQ40" s="673"/>
      <c r="BR40" s="673"/>
      <c r="BS40" s="673">
        <v>99.7</v>
      </c>
      <c r="BT40" s="673"/>
      <c r="BU40" s="673"/>
      <c r="BV40" s="673"/>
      <c r="BW40" s="674"/>
      <c r="BY40" s="678" t="s">
        <v>303</v>
      </c>
      <c r="BZ40" s="679"/>
      <c r="CA40" s="628" t="s">
        <v>304</v>
      </c>
      <c r="CB40" s="629"/>
      <c r="CC40" s="629"/>
      <c r="CD40" s="629"/>
      <c r="CE40" s="629"/>
      <c r="CF40" s="629"/>
      <c r="CG40" s="629"/>
      <c r="CH40" s="629"/>
      <c r="CI40" s="629"/>
      <c r="CJ40" s="629"/>
      <c r="CK40" s="629"/>
      <c r="CL40" s="630"/>
      <c r="CM40" s="631">
        <v>65886523</v>
      </c>
      <c r="CN40" s="650"/>
      <c r="CO40" s="650"/>
      <c r="CP40" s="650"/>
      <c r="CQ40" s="650"/>
      <c r="CR40" s="650"/>
      <c r="CS40" s="650"/>
      <c r="CT40" s="651"/>
      <c r="CU40" s="636">
        <v>15.2</v>
      </c>
      <c r="CV40" s="652"/>
      <c r="CW40" s="652"/>
      <c r="CX40" s="653"/>
      <c r="CY40" s="640">
        <v>63859769</v>
      </c>
      <c r="CZ40" s="650"/>
      <c r="DA40" s="650"/>
      <c r="DB40" s="650"/>
      <c r="DC40" s="650"/>
      <c r="DD40" s="650"/>
      <c r="DE40" s="650"/>
      <c r="DF40" s="651"/>
      <c r="DG40" s="640">
        <v>63859769</v>
      </c>
      <c r="DH40" s="650"/>
      <c r="DI40" s="650"/>
      <c r="DJ40" s="650"/>
      <c r="DK40" s="650"/>
      <c r="DL40" s="650"/>
      <c r="DM40" s="650"/>
      <c r="DN40" s="650"/>
      <c r="DO40" s="650"/>
      <c r="DP40" s="650"/>
      <c r="DQ40" s="651"/>
      <c r="DR40" s="636">
        <v>24.6</v>
      </c>
      <c r="DS40" s="652"/>
      <c r="DT40" s="652"/>
      <c r="DU40" s="652"/>
      <c r="DV40" s="652"/>
      <c r="DW40" s="652"/>
      <c r="DX40" s="654"/>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80"/>
      <c r="BZ41" s="681"/>
      <c r="CA41" s="628" t="s">
        <v>305</v>
      </c>
      <c r="CB41" s="629"/>
      <c r="CC41" s="629"/>
      <c r="CD41" s="629"/>
      <c r="CE41" s="629"/>
      <c r="CF41" s="629"/>
      <c r="CG41" s="629"/>
      <c r="CH41" s="629"/>
      <c r="CI41" s="629"/>
      <c r="CJ41" s="629"/>
      <c r="CK41" s="629"/>
      <c r="CL41" s="630"/>
      <c r="CM41" s="631">
        <v>61796486</v>
      </c>
      <c r="CN41" s="632"/>
      <c r="CO41" s="632"/>
      <c r="CP41" s="632"/>
      <c r="CQ41" s="632"/>
      <c r="CR41" s="632"/>
      <c r="CS41" s="632"/>
      <c r="CT41" s="633"/>
      <c r="CU41" s="636">
        <v>14.2</v>
      </c>
      <c r="CV41" s="652"/>
      <c r="CW41" s="652"/>
      <c r="CX41" s="653"/>
      <c r="CY41" s="640">
        <v>59980300</v>
      </c>
      <c r="CZ41" s="650"/>
      <c r="DA41" s="650"/>
      <c r="DB41" s="650"/>
      <c r="DC41" s="650"/>
      <c r="DD41" s="650"/>
      <c r="DE41" s="650"/>
      <c r="DF41" s="651"/>
      <c r="DG41" s="640">
        <v>59980300</v>
      </c>
      <c r="DH41" s="650"/>
      <c r="DI41" s="650"/>
      <c r="DJ41" s="650"/>
      <c r="DK41" s="650"/>
      <c r="DL41" s="650"/>
      <c r="DM41" s="650"/>
      <c r="DN41" s="650"/>
      <c r="DO41" s="650"/>
      <c r="DP41" s="650"/>
      <c r="DQ41" s="651"/>
      <c r="DR41" s="636">
        <v>23.1</v>
      </c>
      <c r="DS41" s="652"/>
      <c r="DT41" s="652"/>
      <c r="DU41" s="652"/>
      <c r="DV41" s="652"/>
      <c r="DW41" s="652"/>
      <c r="DX41" s="654"/>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84"/>
      <c r="AQ42" s="684"/>
      <c r="AR42" s="684"/>
      <c r="AS42" s="684"/>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Y42" s="680"/>
      <c r="BZ42" s="681"/>
      <c r="CA42" s="628" t="s">
        <v>306</v>
      </c>
      <c r="CB42" s="629"/>
      <c r="CC42" s="629"/>
      <c r="CD42" s="629"/>
      <c r="CE42" s="629"/>
      <c r="CF42" s="629"/>
      <c r="CG42" s="629"/>
      <c r="CH42" s="629"/>
      <c r="CI42" s="629"/>
      <c r="CJ42" s="629"/>
      <c r="CK42" s="629"/>
      <c r="CL42" s="630"/>
      <c r="CM42" s="631">
        <v>4090037</v>
      </c>
      <c r="CN42" s="650"/>
      <c r="CO42" s="650"/>
      <c r="CP42" s="650"/>
      <c r="CQ42" s="650"/>
      <c r="CR42" s="650"/>
      <c r="CS42" s="650"/>
      <c r="CT42" s="651"/>
      <c r="CU42" s="636">
        <v>0.9</v>
      </c>
      <c r="CV42" s="652"/>
      <c r="CW42" s="652"/>
      <c r="CX42" s="653"/>
      <c r="CY42" s="640">
        <v>3879469</v>
      </c>
      <c r="CZ42" s="650"/>
      <c r="DA42" s="650"/>
      <c r="DB42" s="650"/>
      <c r="DC42" s="650"/>
      <c r="DD42" s="650"/>
      <c r="DE42" s="650"/>
      <c r="DF42" s="651"/>
      <c r="DG42" s="640">
        <v>3879469</v>
      </c>
      <c r="DH42" s="650"/>
      <c r="DI42" s="650"/>
      <c r="DJ42" s="650"/>
      <c r="DK42" s="650"/>
      <c r="DL42" s="650"/>
      <c r="DM42" s="650"/>
      <c r="DN42" s="650"/>
      <c r="DO42" s="650"/>
      <c r="DP42" s="650"/>
      <c r="DQ42" s="651"/>
      <c r="DR42" s="636">
        <v>1.5</v>
      </c>
      <c r="DS42" s="652"/>
      <c r="DT42" s="652"/>
      <c r="DU42" s="652"/>
      <c r="DV42" s="652"/>
      <c r="DW42" s="652"/>
      <c r="DX42" s="654"/>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85"/>
      <c r="AQ43" s="685"/>
      <c r="AR43" s="685"/>
      <c r="AS43" s="685"/>
      <c r="AT43" s="201"/>
      <c r="AU43" s="201"/>
      <c r="AV43" s="201"/>
      <c r="AW43" s="201"/>
      <c r="AX43" s="201"/>
      <c r="AY43" s="201"/>
      <c r="AZ43" s="201"/>
      <c r="BA43" s="201"/>
      <c r="BB43" s="201"/>
      <c r="BC43" s="201"/>
      <c r="BD43" s="676"/>
      <c r="BE43" s="676"/>
      <c r="BF43" s="676"/>
      <c r="BG43" s="676"/>
      <c r="BH43" s="676"/>
      <c r="BI43" s="676"/>
      <c r="BJ43" s="676"/>
      <c r="BK43" s="676"/>
      <c r="BL43" s="676"/>
      <c r="BM43" s="676"/>
      <c r="BN43" s="676"/>
      <c r="BO43" s="676"/>
      <c r="BP43" s="676"/>
      <c r="BQ43" s="676"/>
      <c r="BR43" s="676"/>
      <c r="BS43" s="676"/>
      <c r="BT43" s="676"/>
      <c r="BU43" s="676"/>
      <c r="BV43" s="676"/>
      <c r="BW43" s="676"/>
      <c r="BY43" s="682"/>
      <c r="BZ43" s="683"/>
      <c r="CA43" s="628" t="s">
        <v>307</v>
      </c>
      <c r="CB43" s="629"/>
      <c r="CC43" s="629"/>
      <c r="CD43" s="629"/>
      <c r="CE43" s="629"/>
      <c r="CF43" s="629"/>
      <c r="CG43" s="629"/>
      <c r="CH43" s="629"/>
      <c r="CI43" s="629"/>
      <c r="CJ43" s="629"/>
      <c r="CK43" s="629"/>
      <c r="CL43" s="630"/>
      <c r="CM43" s="631">
        <v>583</v>
      </c>
      <c r="CN43" s="632"/>
      <c r="CO43" s="632"/>
      <c r="CP43" s="632"/>
      <c r="CQ43" s="632"/>
      <c r="CR43" s="632"/>
      <c r="CS43" s="632"/>
      <c r="CT43" s="633"/>
      <c r="CU43" s="636">
        <v>0</v>
      </c>
      <c r="CV43" s="652"/>
      <c r="CW43" s="652"/>
      <c r="CX43" s="653"/>
      <c r="CY43" s="640">
        <v>583</v>
      </c>
      <c r="CZ43" s="650"/>
      <c r="DA43" s="650"/>
      <c r="DB43" s="650"/>
      <c r="DC43" s="650"/>
      <c r="DD43" s="650"/>
      <c r="DE43" s="650"/>
      <c r="DF43" s="651"/>
      <c r="DG43" s="640">
        <v>583</v>
      </c>
      <c r="DH43" s="650"/>
      <c r="DI43" s="650"/>
      <c r="DJ43" s="650"/>
      <c r="DK43" s="650"/>
      <c r="DL43" s="650"/>
      <c r="DM43" s="650"/>
      <c r="DN43" s="650"/>
      <c r="DO43" s="650"/>
      <c r="DP43" s="650"/>
      <c r="DQ43" s="651"/>
      <c r="DR43" s="636">
        <v>0</v>
      </c>
      <c r="DS43" s="652"/>
      <c r="DT43" s="652"/>
      <c r="DU43" s="652"/>
      <c r="DV43" s="652"/>
      <c r="DW43" s="652"/>
      <c r="DX43" s="654"/>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85"/>
      <c r="AQ44" s="685"/>
      <c r="AR44" s="685"/>
      <c r="AS44" s="685"/>
      <c r="AT44" s="201"/>
      <c r="AU44" s="201"/>
      <c r="AV44" s="201"/>
      <c r="AW44" s="201"/>
      <c r="AX44" s="201"/>
      <c r="AY44" s="201"/>
      <c r="AZ44" s="201"/>
      <c r="BA44" s="201"/>
      <c r="BB44" s="201"/>
      <c r="BC44" s="201"/>
      <c r="BD44" s="676"/>
      <c r="BE44" s="676"/>
      <c r="BF44" s="676"/>
      <c r="BG44" s="676"/>
      <c r="BH44" s="676"/>
      <c r="BI44" s="676"/>
      <c r="BJ44" s="676"/>
      <c r="BK44" s="676"/>
      <c r="BL44" s="676"/>
      <c r="BM44" s="676"/>
      <c r="BN44" s="676"/>
      <c r="BO44" s="676"/>
      <c r="BP44" s="676"/>
      <c r="BQ44" s="676"/>
      <c r="BR44" s="676"/>
      <c r="BS44" s="676"/>
      <c r="BT44" s="676"/>
      <c r="BU44" s="676"/>
      <c r="BV44" s="676"/>
      <c r="BW44" s="676"/>
      <c r="BY44" s="628" t="s">
        <v>308</v>
      </c>
      <c r="BZ44" s="629"/>
      <c r="CA44" s="629"/>
      <c r="CB44" s="629"/>
      <c r="CC44" s="629"/>
      <c r="CD44" s="629"/>
      <c r="CE44" s="629"/>
      <c r="CF44" s="629"/>
      <c r="CG44" s="629"/>
      <c r="CH44" s="629"/>
      <c r="CI44" s="629"/>
      <c r="CJ44" s="629"/>
      <c r="CK44" s="629"/>
      <c r="CL44" s="630"/>
      <c r="CM44" s="631">
        <v>143706231</v>
      </c>
      <c r="CN44" s="650"/>
      <c r="CO44" s="650"/>
      <c r="CP44" s="650"/>
      <c r="CQ44" s="650"/>
      <c r="CR44" s="650"/>
      <c r="CS44" s="650"/>
      <c r="CT44" s="651"/>
      <c r="CU44" s="636">
        <v>33.1</v>
      </c>
      <c r="CV44" s="652"/>
      <c r="CW44" s="652"/>
      <c r="CX44" s="653"/>
      <c r="CY44" s="640">
        <v>100750646</v>
      </c>
      <c r="CZ44" s="650"/>
      <c r="DA44" s="650"/>
      <c r="DB44" s="650"/>
      <c r="DC44" s="650"/>
      <c r="DD44" s="650"/>
      <c r="DE44" s="650"/>
      <c r="DF44" s="651"/>
      <c r="DG44" s="640">
        <v>70585608</v>
      </c>
      <c r="DH44" s="650"/>
      <c r="DI44" s="650"/>
      <c r="DJ44" s="650"/>
      <c r="DK44" s="650"/>
      <c r="DL44" s="650"/>
      <c r="DM44" s="650"/>
      <c r="DN44" s="650"/>
      <c r="DO44" s="650"/>
      <c r="DP44" s="650"/>
      <c r="DQ44" s="651"/>
      <c r="DR44" s="636">
        <v>27.2</v>
      </c>
      <c r="DS44" s="652"/>
      <c r="DT44" s="652"/>
      <c r="DU44" s="652"/>
      <c r="DV44" s="652"/>
      <c r="DW44" s="652"/>
      <c r="DX44" s="654"/>
    </row>
    <row r="45" spans="2:128" ht="11.25" customHeight="1" x14ac:dyDescent="0.15">
      <c r="B45" s="195" t="s">
        <v>309</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628" t="s">
        <v>310</v>
      </c>
      <c r="BZ45" s="629"/>
      <c r="CA45" s="629"/>
      <c r="CB45" s="629"/>
      <c r="CC45" s="629"/>
      <c r="CD45" s="629"/>
      <c r="CE45" s="629"/>
      <c r="CF45" s="629"/>
      <c r="CG45" s="629"/>
      <c r="CH45" s="629"/>
      <c r="CI45" s="629"/>
      <c r="CJ45" s="629"/>
      <c r="CK45" s="629"/>
      <c r="CL45" s="630"/>
      <c r="CM45" s="631">
        <v>17701076</v>
      </c>
      <c r="CN45" s="632"/>
      <c r="CO45" s="632"/>
      <c r="CP45" s="632"/>
      <c r="CQ45" s="632"/>
      <c r="CR45" s="632"/>
      <c r="CS45" s="632"/>
      <c r="CT45" s="633"/>
      <c r="CU45" s="636">
        <v>4.0999999999999996</v>
      </c>
      <c r="CV45" s="652"/>
      <c r="CW45" s="652"/>
      <c r="CX45" s="653"/>
      <c r="CY45" s="640">
        <v>13211443</v>
      </c>
      <c r="CZ45" s="650"/>
      <c r="DA45" s="650"/>
      <c r="DB45" s="650"/>
      <c r="DC45" s="650"/>
      <c r="DD45" s="650"/>
      <c r="DE45" s="650"/>
      <c r="DF45" s="651"/>
      <c r="DG45" s="640">
        <v>9664877</v>
      </c>
      <c r="DH45" s="650"/>
      <c r="DI45" s="650"/>
      <c r="DJ45" s="650"/>
      <c r="DK45" s="650"/>
      <c r="DL45" s="650"/>
      <c r="DM45" s="650"/>
      <c r="DN45" s="650"/>
      <c r="DO45" s="650"/>
      <c r="DP45" s="650"/>
      <c r="DQ45" s="651"/>
      <c r="DR45" s="636">
        <v>3.7</v>
      </c>
      <c r="DS45" s="652"/>
      <c r="DT45" s="652"/>
      <c r="DU45" s="652"/>
      <c r="DV45" s="652"/>
      <c r="DW45" s="652"/>
      <c r="DX45" s="654"/>
    </row>
    <row r="46" spans="2:128" ht="11.25" customHeight="1" x14ac:dyDescent="0.15">
      <c r="B46" s="209" t="s">
        <v>311</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628" t="s">
        <v>312</v>
      </c>
      <c r="BZ46" s="629"/>
      <c r="CA46" s="629"/>
      <c r="CB46" s="629"/>
      <c r="CC46" s="629"/>
      <c r="CD46" s="629"/>
      <c r="CE46" s="629"/>
      <c r="CF46" s="629"/>
      <c r="CG46" s="629"/>
      <c r="CH46" s="629"/>
      <c r="CI46" s="629"/>
      <c r="CJ46" s="629"/>
      <c r="CK46" s="629"/>
      <c r="CL46" s="630"/>
      <c r="CM46" s="631">
        <v>1840326</v>
      </c>
      <c r="CN46" s="650"/>
      <c r="CO46" s="650"/>
      <c r="CP46" s="650"/>
      <c r="CQ46" s="650"/>
      <c r="CR46" s="650"/>
      <c r="CS46" s="650"/>
      <c r="CT46" s="651"/>
      <c r="CU46" s="636">
        <v>0.4</v>
      </c>
      <c r="CV46" s="652"/>
      <c r="CW46" s="652"/>
      <c r="CX46" s="653"/>
      <c r="CY46" s="640">
        <v>1011188</v>
      </c>
      <c r="CZ46" s="650"/>
      <c r="DA46" s="650"/>
      <c r="DB46" s="650"/>
      <c r="DC46" s="650"/>
      <c r="DD46" s="650"/>
      <c r="DE46" s="650"/>
      <c r="DF46" s="651"/>
      <c r="DG46" s="640">
        <v>1007322</v>
      </c>
      <c r="DH46" s="650"/>
      <c r="DI46" s="650"/>
      <c r="DJ46" s="650"/>
      <c r="DK46" s="650"/>
      <c r="DL46" s="650"/>
      <c r="DM46" s="650"/>
      <c r="DN46" s="650"/>
      <c r="DO46" s="650"/>
      <c r="DP46" s="650"/>
      <c r="DQ46" s="651"/>
      <c r="DR46" s="636">
        <v>0.4</v>
      </c>
      <c r="DS46" s="652"/>
      <c r="DT46" s="652"/>
      <c r="DU46" s="652"/>
      <c r="DV46" s="652"/>
      <c r="DW46" s="652"/>
      <c r="DX46" s="654"/>
    </row>
    <row r="47" spans="2:128" ht="11.25" customHeight="1" x14ac:dyDescent="0.15">
      <c r="B47" s="210" t="s">
        <v>313</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628" t="s">
        <v>314</v>
      </c>
      <c r="BZ47" s="629"/>
      <c r="CA47" s="629"/>
      <c r="CB47" s="629"/>
      <c r="CC47" s="629"/>
      <c r="CD47" s="629"/>
      <c r="CE47" s="629"/>
      <c r="CF47" s="629"/>
      <c r="CG47" s="629"/>
      <c r="CH47" s="629"/>
      <c r="CI47" s="629"/>
      <c r="CJ47" s="629"/>
      <c r="CK47" s="629"/>
      <c r="CL47" s="630"/>
      <c r="CM47" s="631">
        <v>89147439</v>
      </c>
      <c r="CN47" s="632"/>
      <c r="CO47" s="632"/>
      <c r="CP47" s="632"/>
      <c r="CQ47" s="632"/>
      <c r="CR47" s="632"/>
      <c r="CS47" s="632"/>
      <c r="CT47" s="633"/>
      <c r="CU47" s="636">
        <v>20.6</v>
      </c>
      <c r="CV47" s="652"/>
      <c r="CW47" s="652"/>
      <c r="CX47" s="653"/>
      <c r="CY47" s="640">
        <v>81217050</v>
      </c>
      <c r="CZ47" s="650"/>
      <c r="DA47" s="650"/>
      <c r="DB47" s="650"/>
      <c r="DC47" s="650"/>
      <c r="DD47" s="650"/>
      <c r="DE47" s="650"/>
      <c r="DF47" s="651"/>
      <c r="DG47" s="640">
        <v>59901906</v>
      </c>
      <c r="DH47" s="650"/>
      <c r="DI47" s="650"/>
      <c r="DJ47" s="650"/>
      <c r="DK47" s="650"/>
      <c r="DL47" s="650"/>
      <c r="DM47" s="650"/>
      <c r="DN47" s="650"/>
      <c r="DO47" s="650"/>
      <c r="DP47" s="650"/>
      <c r="DQ47" s="651"/>
      <c r="DR47" s="636">
        <v>23</v>
      </c>
      <c r="DS47" s="652"/>
      <c r="DT47" s="652"/>
      <c r="DU47" s="652"/>
      <c r="DV47" s="652"/>
      <c r="DW47" s="652"/>
      <c r="DX47" s="654"/>
    </row>
    <row r="48" spans="2:128" ht="11.25" customHeight="1" x14ac:dyDescent="0.15">
      <c r="AP48" s="685"/>
      <c r="AQ48" s="685"/>
      <c r="AR48" s="685"/>
      <c r="AS48" s="685"/>
      <c r="AT48" s="201"/>
      <c r="AU48" s="201"/>
      <c r="AV48" s="201"/>
      <c r="AW48" s="201"/>
      <c r="AX48" s="201"/>
      <c r="AY48" s="201"/>
      <c r="AZ48" s="201"/>
      <c r="BA48" s="201"/>
      <c r="BB48" s="201"/>
      <c r="BC48" s="201"/>
      <c r="BD48" s="676"/>
      <c r="BE48" s="676"/>
      <c r="BF48" s="676"/>
      <c r="BG48" s="676"/>
      <c r="BH48" s="676"/>
      <c r="BI48" s="676"/>
      <c r="BJ48" s="676"/>
      <c r="BK48" s="676"/>
      <c r="BL48" s="676"/>
      <c r="BM48" s="676"/>
      <c r="BN48" s="676"/>
      <c r="BO48" s="676"/>
      <c r="BP48" s="676"/>
      <c r="BQ48" s="676"/>
      <c r="BR48" s="676"/>
      <c r="BS48" s="676"/>
      <c r="BT48" s="676"/>
      <c r="BU48" s="676"/>
      <c r="BV48" s="676"/>
      <c r="BW48" s="676"/>
      <c r="BY48" s="628" t="s">
        <v>315</v>
      </c>
      <c r="BZ48" s="629"/>
      <c r="CA48" s="629"/>
      <c r="CB48" s="629"/>
      <c r="CC48" s="629"/>
      <c r="CD48" s="629"/>
      <c r="CE48" s="629"/>
      <c r="CF48" s="629"/>
      <c r="CG48" s="629"/>
      <c r="CH48" s="629"/>
      <c r="CI48" s="629"/>
      <c r="CJ48" s="629"/>
      <c r="CK48" s="629"/>
      <c r="CL48" s="630"/>
      <c r="CM48" s="631">
        <v>129887</v>
      </c>
      <c r="CN48" s="650"/>
      <c r="CO48" s="650"/>
      <c r="CP48" s="650"/>
      <c r="CQ48" s="650"/>
      <c r="CR48" s="650"/>
      <c r="CS48" s="650"/>
      <c r="CT48" s="651"/>
      <c r="CU48" s="636">
        <v>0</v>
      </c>
      <c r="CV48" s="652"/>
      <c r="CW48" s="652"/>
      <c r="CX48" s="653"/>
      <c r="CY48" s="640">
        <v>109919</v>
      </c>
      <c r="CZ48" s="650"/>
      <c r="DA48" s="650"/>
      <c r="DB48" s="650"/>
      <c r="DC48" s="650"/>
      <c r="DD48" s="650"/>
      <c r="DE48" s="650"/>
      <c r="DF48" s="651"/>
      <c r="DG48" s="640" t="s">
        <v>220</v>
      </c>
      <c r="DH48" s="650"/>
      <c r="DI48" s="650"/>
      <c r="DJ48" s="650"/>
      <c r="DK48" s="650"/>
      <c r="DL48" s="650"/>
      <c r="DM48" s="650"/>
      <c r="DN48" s="650"/>
      <c r="DO48" s="650"/>
      <c r="DP48" s="650"/>
      <c r="DQ48" s="651"/>
      <c r="DR48" s="636" t="s">
        <v>206</v>
      </c>
      <c r="DS48" s="652"/>
      <c r="DT48" s="652"/>
      <c r="DU48" s="652"/>
      <c r="DV48" s="652"/>
      <c r="DW48" s="652"/>
      <c r="DX48" s="654"/>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85"/>
      <c r="AQ49" s="685"/>
      <c r="AR49" s="685"/>
      <c r="AS49" s="685"/>
      <c r="AT49" s="201"/>
      <c r="AU49" s="201"/>
      <c r="AV49" s="201"/>
      <c r="AW49" s="201"/>
      <c r="AX49" s="201"/>
      <c r="AY49" s="201"/>
      <c r="AZ49" s="201"/>
      <c r="BA49" s="201"/>
      <c r="BB49" s="201"/>
      <c r="BC49" s="201"/>
      <c r="BD49" s="676"/>
      <c r="BE49" s="676"/>
      <c r="BF49" s="676"/>
      <c r="BG49" s="676"/>
      <c r="BH49" s="676"/>
      <c r="BI49" s="676"/>
      <c r="BJ49" s="676"/>
      <c r="BK49" s="676"/>
      <c r="BL49" s="676"/>
      <c r="BM49" s="676"/>
      <c r="BN49" s="676"/>
      <c r="BO49" s="676"/>
      <c r="BP49" s="676"/>
      <c r="BQ49" s="676"/>
      <c r="BR49" s="676"/>
      <c r="BS49" s="676"/>
      <c r="BT49" s="676"/>
      <c r="BU49" s="676"/>
      <c r="BV49" s="676"/>
      <c r="BW49" s="676"/>
      <c r="BY49" s="628" t="s">
        <v>316</v>
      </c>
      <c r="BZ49" s="629"/>
      <c r="CA49" s="629"/>
      <c r="CB49" s="629"/>
      <c r="CC49" s="629"/>
      <c r="CD49" s="629"/>
      <c r="CE49" s="629"/>
      <c r="CF49" s="629"/>
      <c r="CG49" s="629"/>
      <c r="CH49" s="629"/>
      <c r="CI49" s="629"/>
      <c r="CJ49" s="629"/>
      <c r="CK49" s="629"/>
      <c r="CL49" s="630"/>
      <c r="CM49" s="631">
        <v>8285973</v>
      </c>
      <c r="CN49" s="632"/>
      <c r="CO49" s="632"/>
      <c r="CP49" s="632"/>
      <c r="CQ49" s="632"/>
      <c r="CR49" s="632"/>
      <c r="CS49" s="632"/>
      <c r="CT49" s="633"/>
      <c r="CU49" s="636">
        <v>1.9</v>
      </c>
      <c r="CV49" s="652"/>
      <c r="CW49" s="652"/>
      <c r="CX49" s="653"/>
      <c r="CY49" s="640">
        <v>5154041</v>
      </c>
      <c r="CZ49" s="650"/>
      <c r="DA49" s="650"/>
      <c r="DB49" s="650"/>
      <c r="DC49" s="650"/>
      <c r="DD49" s="650"/>
      <c r="DE49" s="650"/>
      <c r="DF49" s="651"/>
      <c r="DG49" s="640" t="s">
        <v>131</v>
      </c>
      <c r="DH49" s="650"/>
      <c r="DI49" s="650"/>
      <c r="DJ49" s="650"/>
      <c r="DK49" s="650"/>
      <c r="DL49" s="650"/>
      <c r="DM49" s="650"/>
      <c r="DN49" s="650"/>
      <c r="DO49" s="650"/>
      <c r="DP49" s="650"/>
      <c r="DQ49" s="651"/>
      <c r="DR49" s="636" t="s">
        <v>220</v>
      </c>
      <c r="DS49" s="652"/>
      <c r="DT49" s="652"/>
      <c r="DU49" s="652"/>
      <c r="DV49" s="652"/>
      <c r="DW49" s="652"/>
      <c r="DX49" s="654"/>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85"/>
      <c r="AQ50" s="685"/>
      <c r="AR50" s="685"/>
      <c r="AS50" s="685"/>
      <c r="AT50" s="201"/>
      <c r="AU50" s="201"/>
      <c r="AV50" s="201"/>
      <c r="AW50" s="201"/>
      <c r="AX50" s="201"/>
      <c r="AY50" s="201"/>
      <c r="AZ50" s="201"/>
      <c r="BA50" s="201"/>
      <c r="BB50" s="201"/>
      <c r="BC50" s="201"/>
      <c r="BD50" s="676"/>
      <c r="BE50" s="676"/>
      <c r="BF50" s="676"/>
      <c r="BG50" s="676"/>
      <c r="BH50" s="676"/>
      <c r="BI50" s="676"/>
      <c r="BJ50" s="676"/>
      <c r="BK50" s="676"/>
      <c r="BL50" s="676"/>
      <c r="BM50" s="676"/>
      <c r="BN50" s="676"/>
      <c r="BO50" s="676"/>
      <c r="BP50" s="676"/>
      <c r="BQ50" s="676"/>
      <c r="BR50" s="676"/>
      <c r="BS50" s="676"/>
      <c r="BT50" s="676"/>
      <c r="BU50" s="676"/>
      <c r="BV50" s="676"/>
      <c r="BW50" s="676"/>
      <c r="BY50" s="628" t="s">
        <v>317</v>
      </c>
      <c r="BZ50" s="629"/>
      <c r="CA50" s="629"/>
      <c r="CB50" s="629"/>
      <c r="CC50" s="629"/>
      <c r="CD50" s="629"/>
      <c r="CE50" s="629"/>
      <c r="CF50" s="629"/>
      <c r="CG50" s="629"/>
      <c r="CH50" s="629"/>
      <c r="CI50" s="629"/>
      <c r="CJ50" s="629"/>
      <c r="CK50" s="629"/>
      <c r="CL50" s="630"/>
      <c r="CM50" s="631" t="s">
        <v>206</v>
      </c>
      <c r="CN50" s="650"/>
      <c r="CO50" s="650"/>
      <c r="CP50" s="650"/>
      <c r="CQ50" s="650"/>
      <c r="CR50" s="650"/>
      <c r="CS50" s="650"/>
      <c r="CT50" s="651"/>
      <c r="CU50" s="636" t="s">
        <v>131</v>
      </c>
      <c r="CV50" s="652"/>
      <c r="CW50" s="652"/>
      <c r="CX50" s="653"/>
      <c r="CY50" s="640" t="s">
        <v>131</v>
      </c>
      <c r="CZ50" s="650"/>
      <c r="DA50" s="650"/>
      <c r="DB50" s="650"/>
      <c r="DC50" s="650"/>
      <c r="DD50" s="650"/>
      <c r="DE50" s="650"/>
      <c r="DF50" s="651"/>
      <c r="DG50" s="640" t="s">
        <v>131</v>
      </c>
      <c r="DH50" s="650"/>
      <c r="DI50" s="650"/>
      <c r="DJ50" s="650"/>
      <c r="DK50" s="650"/>
      <c r="DL50" s="650"/>
      <c r="DM50" s="650"/>
      <c r="DN50" s="650"/>
      <c r="DO50" s="650"/>
      <c r="DP50" s="650"/>
      <c r="DQ50" s="651"/>
      <c r="DR50" s="636" t="s">
        <v>131</v>
      </c>
      <c r="DS50" s="652"/>
      <c r="DT50" s="652"/>
      <c r="DU50" s="652"/>
      <c r="DV50" s="652"/>
      <c r="DW50" s="652"/>
      <c r="DX50" s="654"/>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628" t="s">
        <v>318</v>
      </c>
      <c r="BZ51" s="629"/>
      <c r="CA51" s="629"/>
      <c r="CB51" s="629"/>
      <c r="CC51" s="629"/>
      <c r="CD51" s="629"/>
      <c r="CE51" s="629"/>
      <c r="CF51" s="629"/>
      <c r="CG51" s="629"/>
      <c r="CH51" s="629"/>
      <c r="CI51" s="629"/>
      <c r="CJ51" s="629"/>
      <c r="CK51" s="629"/>
      <c r="CL51" s="630"/>
      <c r="CM51" s="631">
        <v>26601530</v>
      </c>
      <c r="CN51" s="632"/>
      <c r="CO51" s="632"/>
      <c r="CP51" s="632"/>
      <c r="CQ51" s="632"/>
      <c r="CR51" s="632"/>
      <c r="CS51" s="632"/>
      <c r="CT51" s="633"/>
      <c r="CU51" s="636">
        <v>6.1</v>
      </c>
      <c r="CV51" s="652"/>
      <c r="CW51" s="652"/>
      <c r="CX51" s="653"/>
      <c r="CY51" s="640">
        <v>47005</v>
      </c>
      <c r="CZ51" s="650"/>
      <c r="DA51" s="650"/>
      <c r="DB51" s="650"/>
      <c r="DC51" s="650"/>
      <c r="DD51" s="650"/>
      <c r="DE51" s="650"/>
      <c r="DF51" s="651"/>
      <c r="DG51" s="640">
        <v>11503</v>
      </c>
      <c r="DH51" s="650"/>
      <c r="DI51" s="650"/>
      <c r="DJ51" s="650"/>
      <c r="DK51" s="650"/>
      <c r="DL51" s="650"/>
      <c r="DM51" s="650"/>
      <c r="DN51" s="650"/>
      <c r="DO51" s="650"/>
      <c r="DP51" s="650"/>
      <c r="DQ51" s="651"/>
      <c r="DR51" s="636">
        <v>0</v>
      </c>
      <c r="DS51" s="652"/>
      <c r="DT51" s="652"/>
      <c r="DU51" s="652"/>
      <c r="DV51" s="652"/>
      <c r="DW51" s="652"/>
      <c r="DX51" s="654"/>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84"/>
      <c r="AR52" s="684"/>
      <c r="AS52" s="684"/>
      <c r="AT52" s="684"/>
      <c r="AU52" s="684"/>
      <c r="AV52" s="684"/>
      <c r="AW52" s="684"/>
      <c r="AX52" s="684"/>
      <c r="AY52" s="684"/>
      <c r="AZ52" s="684"/>
      <c r="BA52" s="684"/>
      <c r="BB52" s="684"/>
      <c r="BC52" s="684"/>
      <c r="BD52" s="684"/>
      <c r="BE52" s="684"/>
      <c r="BF52" s="684"/>
      <c r="BG52" s="684"/>
      <c r="BH52" s="684"/>
      <c r="BI52" s="684"/>
      <c r="BJ52" s="684"/>
      <c r="BK52" s="684"/>
      <c r="BL52" s="684"/>
      <c r="BM52" s="684"/>
      <c r="BN52" s="684"/>
      <c r="BO52" s="684"/>
      <c r="BP52" s="684"/>
      <c r="BQ52" s="684"/>
      <c r="BR52" s="684"/>
      <c r="BS52" s="684"/>
      <c r="BT52" s="684"/>
      <c r="BU52" s="684"/>
      <c r="BV52" s="684"/>
      <c r="BW52" s="684"/>
      <c r="BY52" s="628" t="s">
        <v>319</v>
      </c>
      <c r="BZ52" s="629"/>
      <c r="CA52" s="629"/>
      <c r="CB52" s="629"/>
      <c r="CC52" s="629"/>
      <c r="CD52" s="629"/>
      <c r="CE52" s="629"/>
      <c r="CF52" s="629"/>
      <c r="CG52" s="629"/>
      <c r="CH52" s="629"/>
      <c r="CI52" s="629"/>
      <c r="CJ52" s="629"/>
      <c r="CK52" s="629"/>
      <c r="CL52" s="630"/>
      <c r="CM52" s="631" t="s">
        <v>131</v>
      </c>
      <c r="CN52" s="650"/>
      <c r="CO52" s="650"/>
      <c r="CP52" s="650"/>
      <c r="CQ52" s="650"/>
      <c r="CR52" s="650"/>
      <c r="CS52" s="650"/>
      <c r="CT52" s="651"/>
      <c r="CU52" s="636" t="s">
        <v>206</v>
      </c>
      <c r="CV52" s="652"/>
      <c r="CW52" s="652"/>
      <c r="CX52" s="653"/>
      <c r="CY52" s="640" t="s">
        <v>206</v>
      </c>
      <c r="CZ52" s="650"/>
      <c r="DA52" s="650"/>
      <c r="DB52" s="650"/>
      <c r="DC52" s="650"/>
      <c r="DD52" s="650"/>
      <c r="DE52" s="650"/>
      <c r="DF52" s="651"/>
      <c r="DG52" s="640" t="s">
        <v>206</v>
      </c>
      <c r="DH52" s="650"/>
      <c r="DI52" s="650"/>
      <c r="DJ52" s="650"/>
      <c r="DK52" s="650"/>
      <c r="DL52" s="650"/>
      <c r="DM52" s="650"/>
      <c r="DN52" s="650"/>
      <c r="DO52" s="650"/>
      <c r="DP52" s="650"/>
      <c r="DQ52" s="651"/>
      <c r="DR52" s="636" t="s">
        <v>206</v>
      </c>
      <c r="DS52" s="652"/>
      <c r="DT52" s="652"/>
      <c r="DU52" s="652"/>
      <c r="DV52" s="652"/>
      <c r="DW52" s="652"/>
      <c r="DX52" s="654"/>
    </row>
    <row r="53" spans="2:128" ht="11.25" customHeight="1" x14ac:dyDescent="0.15">
      <c r="B53" s="210"/>
      <c r="AP53" s="205"/>
      <c r="AQ53" s="201"/>
      <c r="AR53" s="201"/>
      <c r="AS53" s="201"/>
      <c r="AT53" s="201"/>
      <c r="AU53" s="201"/>
      <c r="AV53" s="201"/>
      <c r="AW53" s="201"/>
      <c r="AX53" s="201"/>
      <c r="AY53" s="201"/>
      <c r="AZ53" s="686"/>
      <c r="BA53" s="686"/>
      <c r="BB53" s="686"/>
      <c r="BC53" s="686"/>
      <c r="BD53" s="201"/>
      <c r="BE53" s="201"/>
      <c r="BF53" s="201"/>
      <c r="BG53" s="201"/>
      <c r="BH53" s="201"/>
      <c r="BI53" s="201"/>
      <c r="BJ53" s="201"/>
      <c r="BK53" s="201"/>
      <c r="BL53" s="201"/>
      <c r="BM53" s="201"/>
      <c r="BN53" s="201"/>
      <c r="BO53" s="201"/>
      <c r="BP53" s="201"/>
      <c r="BQ53" s="201"/>
      <c r="BR53" s="201"/>
      <c r="BS53" s="686"/>
      <c r="BT53" s="686"/>
      <c r="BU53" s="686"/>
      <c r="BV53" s="686"/>
      <c r="BW53" s="686"/>
      <c r="BY53" s="628" t="s">
        <v>320</v>
      </c>
      <c r="BZ53" s="629"/>
      <c r="CA53" s="629"/>
      <c r="CB53" s="629"/>
      <c r="CC53" s="629"/>
      <c r="CD53" s="629"/>
      <c r="CE53" s="629"/>
      <c r="CF53" s="629"/>
      <c r="CG53" s="629"/>
      <c r="CH53" s="629"/>
      <c r="CI53" s="629"/>
      <c r="CJ53" s="629"/>
      <c r="CK53" s="629"/>
      <c r="CL53" s="630"/>
      <c r="CM53" s="631">
        <v>90362992</v>
      </c>
      <c r="CN53" s="632"/>
      <c r="CO53" s="632"/>
      <c r="CP53" s="632"/>
      <c r="CQ53" s="632"/>
      <c r="CR53" s="632"/>
      <c r="CS53" s="632"/>
      <c r="CT53" s="633"/>
      <c r="CU53" s="636">
        <v>20.8</v>
      </c>
      <c r="CV53" s="652"/>
      <c r="CW53" s="652"/>
      <c r="CX53" s="653"/>
      <c r="CY53" s="640">
        <v>18591400</v>
      </c>
      <c r="CZ53" s="650"/>
      <c r="DA53" s="650"/>
      <c r="DB53" s="650"/>
      <c r="DC53" s="650"/>
      <c r="DD53" s="650"/>
      <c r="DE53" s="650"/>
      <c r="DF53" s="651"/>
      <c r="DG53" s="687"/>
      <c r="DH53" s="688"/>
      <c r="DI53" s="688"/>
      <c r="DJ53" s="688"/>
      <c r="DK53" s="688"/>
      <c r="DL53" s="688"/>
      <c r="DM53" s="688"/>
      <c r="DN53" s="688"/>
      <c r="DO53" s="688"/>
      <c r="DP53" s="688"/>
      <c r="DQ53" s="689"/>
      <c r="DR53" s="690"/>
      <c r="DS53" s="691"/>
      <c r="DT53" s="691"/>
      <c r="DU53" s="691"/>
      <c r="DV53" s="691"/>
      <c r="DW53" s="691"/>
      <c r="DX53" s="692"/>
    </row>
    <row r="54" spans="2:128" ht="11.25" customHeight="1" x14ac:dyDescent="0.15">
      <c r="AP54" s="201"/>
      <c r="AQ54" s="205"/>
      <c r="AR54" s="205"/>
      <c r="AS54" s="205"/>
      <c r="AT54" s="205"/>
      <c r="AU54" s="205"/>
      <c r="AV54" s="205"/>
      <c r="AW54" s="205"/>
      <c r="AX54" s="205"/>
      <c r="AY54" s="201"/>
      <c r="AZ54" s="686"/>
      <c r="BA54" s="686"/>
      <c r="BB54" s="686"/>
      <c r="BC54" s="686"/>
      <c r="BD54" s="201"/>
      <c r="BE54" s="201"/>
      <c r="BF54" s="201"/>
      <c r="BG54" s="201"/>
      <c r="BH54" s="201"/>
      <c r="BI54" s="201"/>
      <c r="BJ54" s="201"/>
      <c r="BK54" s="201"/>
      <c r="BL54" s="201"/>
      <c r="BM54" s="201"/>
      <c r="BN54" s="201"/>
      <c r="BO54" s="201"/>
      <c r="BP54" s="201"/>
      <c r="BQ54" s="201"/>
      <c r="BR54" s="201"/>
      <c r="BS54" s="686"/>
      <c r="BT54" s="686"/>
      <c r="BU54" s="686"/>
      <c r="BV54" s="686"/>
      <c r="BW54" s="686"/>
      <c r="BY54" s="628" t="s">
        <v>321</v>
      </c>
      <c r="BZ54" s="629"/>
      <c r="CA54" s="629"/>
      <c r="CB54" s="629"/>
      <c r="CC54" s="629"/>
      <c r="CD54" s="629"/>
      <c r="CE54" s="629"/>
      <c r="CF54" s="629"/>
      <c r="CG54" s="629"/>
      <c r="CH54" s="629"/>
      <c r="CI54" s="629"/>
      <c r="CJ54" s="629"/>
      <c r="CK54" s="629"/>
      <c r="CL54" s="630"/>
      <c r="CM54" s="631">
        <v>1188179</v>
      </c>
      <c r="CN54" s="632"/>
      <c r="CO54" s="632"/>
      <c r="CP54" s="632"/>
      <c r="CQ54" s="632"/>
      <c r="CR54" s="632"/>
      <c r="CS54" s="632"/>
      <c r="CT54" s="633"/>
      <c r="CU54" s="636">
        <v>0.3</v>
      </c>
      <c r="CV54" s="652"/>
      <c r="CW54" s="652"/>
      <c r="CX54" s="653"/>
      <c r="CY54" s="640">
        <v>227350</v>
      </c>
      <c r="CZ54" s="650"/>
      <c r="DA54" s="650"/>
      <c r="DB54" s="650"/>
      <c r="DC54" s="650"/>
      <c r="DD54" s="650"/>
      <c r="DE54" s="650"/>
      <c r="DF54" s="651"/>
      <c r="DG54" s="687"/>
      <c r="DH54" s="688"/>
      <c r="DI54" s="688"/>
      <c r="DJ54" s="688"/>
      <c r="DK54" s="688"/>
      <c r="DL54" s="688"/>
      <c r="DM54" s="688"/>
      <c r="DN54" s="688"/>
      <c r="DO54" s="688"/>
      <c r="DP54" s="688"/>
      <c r="DQ54" s="689"/>
      <c r="DR54" s="690"/>
      <c r="DS54" s="691"/>
      <c r="DT54" s="691"/>
      <c r="DU54" s="691"/>
      <c r="DV54" s="691"/>
      <c r="DW54" s="691"/>
      <c r="DX54" s="692"/>
    </row>
    <row r="55" spans="2:128" ht="11.25" customHeight="1" x14ac:dyDescent="0.15">
      <c r="AP55" s="201"/>
      <c r="AQ55" s="205"/>
      <c r="AR55" s="205"/>
      <c r="AS55" s="205"/>
      <c r="AT55" s="205"/>
      <c r="AU55" s="205"/>
      <c r="AV55" s="205"/>
      <c r="AW55" s="205"/>
      <c r="AX55" s="205"/>
      <c r="AY55" s="201"/>
      <c r="AZ55" s="686"/>
      <c r="BA55" s="686"/>
      <c r="BB55" s="686"/>
      <c r="BC55" s="686"/>
      <c r="BD55" s="201"/>
      <c r="BE55" s="201"/>
      <c r="BF55" s="201"/>
      <c r="BG55" s="201"/>
      <c r="BH55" s="201"/>
      <c r="BI55" s="201"/>
      <c r="BJ55" s="201"/>
      <c r="BK55" s="201"/>
      <c r="BL55" s="201"/>
      <c r="BM55" s="201"/>
      <c r="BN55" s="201"/>
      <c r="BO55" s="201"/>
      <c r="BP55" s="201"/>
      <c r="BQ55" s="201"/>
      <c r="BR55" s="201"/>
      <c r="BS55" s="686"/>
      <c r="BT55" s="686"/>
      <c r="BU55" s="686"/>
      <c r="BV55" s="686"/>
      <c r="BW55" s="686"/>
      <c r="BY55" s="678" t="s">
        <v>303</v>
      </c>
      <c r="BZ55" s="679"/>
      <c r="CA55" s="628" t="s">
        <v>322</v>
      </c>
      <c r="CB55" s="629"/>
      <c r="CC55" s="629"/>
      <c r="CD55" s="629"/>
      <c r="CE55" s="629"/>
      <c r="CF55" s="629"/>
      <c r="CG55" s="629"/>
      <c r="CH55" s="629"/>
      <c r="CI55" s="629"/>
      <c r="CJ55" s="629"/>
      <c r="CK55" s="629"/>
      <c r="CL55" s="630"/>
      <c r="CM55" s="631">
        <v>89438703</v>
      </c>
      <c r="CN55" s="632"/>
      <c r="CO55" s="632"/>
      <c r="CP55" s="632"/>
      <c r="CQ55" s="632"/>
      <c r="CR55" s="632"/>
      <c r="CS55" s="632"/>
      <c r="CT55" s="633"/>
      <c r="CU55" s="636">
        <v>20.6</v>
      </c>
      <c r="CV55" s="652"/>
      <c r="CW55" s="652"/>
      <c r="CX55" s="653"/>
      <c r="CY55" s="640">
        <v>18570461</v>
      </c>
      <c r="CZ55" s="650"/>
      <c r="DA55" s="650"/>
      <c r="DB55" s="650"/>
      <c r="DC55" s="650"/>
      <c r="DD55" s="650"/>
      <c r="DE55" s="650"/>
      <c r="DF55" s="651"/>
      <c r="DG55" s="687"/>
      <c r="DH55" s="688"/>
      <c r="DI55" s="688"/>
      <c r="DJ55" s="688"/>
      <c r="DK55" s="688"/>
      <c r="DL55" s="688"/>
      <c r="DM55" s="688"/>
      <c r="DN55" s="688"/>
      <c r="DO55" s="688"/>
      <c r="DP55" s="688"/>
      <c r="DQ55" s="689"/>
      <c r="DR55" s="690"/>
      <c r="DS55" s="691"/>
      <c r="DT55" s="691"/>
      <c r="DU55" s="691"/>
      <c r="DV55" s="691"/>
      <c r="DW55" s="691"/>
      <c r="DX55" s="692"/>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80"/>
      <c r="BZ56" s="681"/>
      <c r="CA56" s="628" t="s">
        <v>323</v>
      </c>
      <c r="CB56" s="629"/>
      <c r="CC56" s="629"/>
      <c r="CD56" s="629"/>
      <c r="CE56" s="629"/>
      <c r="CF56" s="629"/>
      <c r="CG56" s="629"/>
      <c r="CH56" s="629"/>
      <c r="CI56" s="629"/>
      <c r="CJ56" s="629"/>
      <c r="CK56" s="629"/>
      <c r="CL56" s="630"/>
      <c r="CM56" s="631">
        <v>49252611</v>
      </c>
      <c r="CN56" s="632"/>
      <c r="CO56" s="632"/>
      <c r="CP56" s="632"/>
      <c r="CQ56" s="632"/>
      <c r="CR56" s="632"/>
      <c r="CS56" s="632"/>
      <c r="CT56" s="633"/>
      <c r="CU56" s="636">
        <v>11.4</v>
      </c>
      <c r="CV56" s="652"/>
      <c r="CW56" s="652"/>
      <c r="CX56" s="653"/>
      <c r="CY56" s="640">
        <v>1494042</v>
      </c>
      <c r="CZ56" s="650"/>
      <c r="DA56" s="650"/>
      <c r="DB56" s="650"/>
      <c r="DC56" s="650"/>
      <c r="DD56" s="650"/>
      <c r="DE56" s="650"/>
      <c r="DF56" s="651"/>
      <c r="DG56" s="687"/>
      <c r="DH56" s="688"/>
      <c r="DI56" s="688"/>
      <c r="DJ56" s="688"/>
      <c r="DK56" s="688"/>
      <c r="DL56" s="688"/>
      <c r="DM56" s="688"/>
      <c r="DN56" s="688"/>
      <c r="DO56" s="688"/>
      <c r="DP56" s="688"/>
      <c r="DQ56" s="689"/>
      <c r="DR56" s="690"/>
      <c r="DS56" s="691"/>
      <c r="DT56" s="691"/>
      <c r="DU56" s="691"/>
      <c r="DV56" s="691"/>
      <c r="DW56" s="691"/>
      <c r="DX56" s="692"/>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80"/>
      <c r="BZ57" s="681"/>
      <c r="CA57" s="628" t="s">
        <v>324</v>
      </c>
      <c r="CB57" s="629"/>
      <c r="CC57" s="629"/>
      <c r="CD57" s="629"/>
      <c r="CE57" s="629"/>
      <c r="CF57" s="629"/>
      <c r="CG57" s="629"/>
      <c r="CH57" s="629"/>
      <c r="CI57" s="629"/>
      <c r="CJ57" s="629"/>
      <c r="CK57" s="629"/>
      <c r="CL57" s="630"/>
      <c r="CM57" s="631">
        <v>32981386</v>
      </c>
      <c r="CN57" s="632"/>
      <c r="CO57" s="632"/>
      <c r="CP57" s="632"/>
      <c r="CQ57" s="632"/>
      <c r="CR57" s="632"/>
      <c r="CS57" s="632"/>
      <c r="CT57" s="633"/>
      <c r="CU57" s="636">
        <v>7.6</v>
      </c>
      <c r="CV57" s="652"/>
      <c r="CW57" s="652"/>
      <c r="CX57" s="653"/>
      <c r="CY57" s="640">
        <v>15499639</v>
      </c>
      <c r="CZ57" s="650"/>
      <c r="DA57" s="650"/>
      <c r="DB57" s="650"/>
      <c r="DC57" s="650"/>
      <c r="DD57" s="650"/>
      <c r="DE57" s="650"/>
      <c r="DF57" s="651"/>
      <c r="DG57" s="687"/>
      <c r="DH57" s="688"/>
      <c r="DI57" s="688"/>
      <c r="DJ57" s="688"/>
      <c r="DK57" s="688"/>
      <c r="DL57" s="688"/>
      <c r="DM57" s="688"/>
      <c r="DN57" s="688"/>
      <c r="DO57" s="688"/>
      <c r="DP57" s="688"/>
      <c r="DQ57" s="689"/>
      <c r="DR57" s="690"/>
      <c r="DS57" s="691"/>
      <c r="DT57" s="691"/>
      <c r="DU57" s="691"/>
      <c r="DV57" s="691"/>
      <c r="DW57" s="691"/>
      <c r="DX57" s="692"/>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80"/>
      <c r="BZ58" s="681"/>
      <c r="CA58" s="628" t="s">
        <v>325</v>
      </c>
      <c r="CB58" s="629"/>
      <c r="CC58" s="629"/>
      <c r="CD58" s="629"/>
      <c r="CE58" s="629"/>
      <c r="CF58" s="629"/>
      <c r="CG58" s="629"/>
      <c r="CH58" s="629"/>
      <c r="CI58" s="629"/>
      <c r="CJ58" s="629"/>
      <c r="CK58" s="629"/>
      <c r="CL58" s="630"/>
      <c r="CM58" s="631">
        <v>924289</v>
      </c>
      <c r="CN58" s="632"/>
      <c r="CO58" s="632"/>
      <c r="CP58" s="632"/>
      <c r="CQ58" s="632"/>
      <c r="CR58" s="632"/>
      <c r="CS58" s="632"/>
      <c r="CT58" s="633"/>
      <c r="CU58" s="636">
        <v>0.2</v>
      </c>
      <c r="CV58" s="652"/>
      <c r="CW58" s="652"/>
      <c r="CX58" s="653"/>
      <c r="CY58" s="640">
        <v>20939</v>
      </c>
      <c r="CZ58" s="650"/>
      <c r="DA58" s="650"/>
      <c r="DB58" s="650"/>
      <c r="DC58" s="650"/>
      <c r="DD58" s="650"/>
      <c r="DE58" s="650"/>
      <c r="DF58" s="651"/>
      <c r="DG58" s="687"/>
      <c r="DH58" s="688"/>
      <c r="DI58" s="688"/>
      <c r="DJ58" s="688"/>
      <c r="DK58" s="688"/>
      <c r="DL58" s="688"/>
      <c r="DM58" s="688"/>
      <c r="DN58" s="688"/>
      <c r="DO58" s="688"/>
      <c r="DP58" s="688"/>
      <c r="DQ58" s="689"/>
      <c r="DR58" s="690"/>
      <c r="DS58" s="691"/>
      <c r="DT58" s="691"/>
      <c r="DU58" s="691"/>
      <c r="DV58" s="691"/>
      <c r="DW58" s="691"/>
      <c r="DX58" s="692"/>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82"/>
      <c r="BZ59" s="683"/>
      <c r="CA59" s="628" t="s">
        <v>326</v>
      </c>
      <c r="CB59" s="629"/>
      <c r="CC59" s="629"/>
      <c r="CD59" s="629"/>
      <c r="CE59" s="629"/>
      <c r="CF59" s="629"/>
      <c r="CG59" s="629"/>
      <c r="CH59" s="629"/>
      <c r="CI59" s="629"/>
      <c r="CJ59" s="629"/>
      <c r="CK59" s="629"/>
      <c r="CL59" s="630"/>
      <c r="CM59" s="631" t="s">
        <v>131</v>
      </c>
      <c r="CN59" s="632"/>
      <c r="CO59" s="632"/>
      <c r="CP59" s="632"/>
      <c r="CQ59" s="632"/>
      <c r="CR59" s="632"/>
      <c r="CS59" s="632"/>
      <c r="CT59" s="633"/>
      <c r="CU59" s="636" t="s">
        <v>220</v>
      </c>
      <c r="CV59" s="652"/>
      <c r="CW59" s="652"/>
      <c r="CX59" s="653"/>
      <c r="CY59" s="640" t="s">
        <v>206</v>
      </c>
      <c r="CZ59" s="650"/>
      <c r="DA59" s="650"/>
      <c r="DB59" s="650"/>
      <c r="DC59" s="650"/>
      <c r="DD59" s="650"/>
      <c r="DE59" s="650"/>
      <c r="DF59" s="651"/>
      <c r="DG59" s="687"/>
      <c r="DH59" s="688"/>
      <c r="DI59" s="688"/>
      <c r="DJ59" s="688"/>
      <c r="DK59" s="688"/>
      <c r="DL59" s="688"/>
      <c r="DM59" s="688"/>
      <c r="DN59" s="688"/>
      <c r="DO59" s="688"/>
      <c r="DP59" s="688"/>
      <c r="DQ59" s="689"/>
      <c r="DR59" s="690"/>
      <c r="DS59" s="691"/>
      <c r="DT59" s="691"/>
      <c r="DU59" s="691"/>
      <c r="DV59" s="691"/>
      <c r="DW59" s="691"/>
      <c r="DX59" s="692"/>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46" t="s">
        <v>327</v>
      </c>
      <c r="BZ60" s="647"/>
      <c r="CA60" s="647"/>
      <c r="CB60" s="647"/>
      <c r="CC60" s="647"/>
      <c r="CD60" s="647"/>
      <c r="CE60" s="647"/>
      <c r="CF60" s="647"/>
      <c r="CG60" s="647"/>
      <c r="CH60" s="647"/>
      <c r="CI60" s="647"/>
      <c r="CJ60" s="647"/>
      <c r="CK60" s="647"/>
      <c r="CL60" s="648"/>
      <c r="CM60" s="693">
        <v>433789513</v>
      </c>
      <c r="CN60" s="694"/>
      <c r="CO60" s="694"/>
      <c r="CP60" s="694"/>
      <c r="CQ60" s="694"/>
      <c r="CR60" s="694"/>
      <c r="CS60" s="694"/>
      <c r="CT60" s="695"/>
      <c r="CU60" s="696">
        <v>100</v>
      </c>
      <c r="CV60" s="697"/>
      <c r="CW60" s="697"/>
      <c r="CX60" s="698"/>
      <c r="CY60" s="699">
        <v>293398962</v>
      </c>
      <c r="CZ60" s="700"/>
      <c r="DA60" s="700"/>
      <c r="DB60" s="700"/>
      <c r="DC60" s="700"/>
      <c r="DD60" s="700"/>
      <c r="DE60" s="700"/>
      <c r="DF60" s="701"/>
      <c r="DG60" s="702"/>
      <c r="DH60" s="703"/>
      <c r="DI60" s="703"/>
      <c r="DJ60" s="703"/>
      <c r="DK60" s="703"/>
      <c r="DL60" s="703"/>
      <c r="DM60" s="703"/>
      <c r="DN60" s="703"/>
      <c r="DO60" s="703"/>
      <c r="DP60" s="703"/>
      <c r="DQ60" s="704"/>
      <c r="DR60" s="705"/>
      <c r="DS60" s="706"/>
      <c r="DT60" s="706"/>
      <c r="DU60" s="706"/>
      <c r="DV60" s="706"/>
      <c r="DW60" s="706"/>
      <c r="DX60" s="707"/>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L6FudNPJghhVC6IBZCqZfkMWdD1DXedZ0cBJmT89ga+mQF2fDVcG8/tvgua9lpzVQchKajQsWJjFHinpyDObZg==" saltValue="LjQup+UgBNLNViInGT395A=="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0" customWidth="1"/>
    <col min="131" max="131" width="1.625" style="260" customWidth="1"/>
    <col min="132" max="16384" width="9" style="260"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37" t="s">
        <v>329</v>
      </c>
      <c r="DK2" s="738"/>
      <c r="DL2" s="738"/>
      <c r="DM2" s="738"/>
      <c r="DN2" s="738"/>
      <c r="DO2" s="739"/>
      <c r="DP2" s="220"/>
      <c r="DQ2" s="737" t="s">
        <v>330</v>
      </c>
      <c r="DR2" s="738"/>
      <c r="DS2" s="738"/>
      <c r="DT2" s="738"/>
      <c r="DU2" s="738"/>
      <c r="DV2" s="738"/>
      <c r="DW2" s="738"/>
      <c r="DX2" s="738"/>
      <c r="DY2" s="738"/>
      <c r="DZ2" s="739"/>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740" t="s">
        <v>331</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23"/>
      <c r="BA4" s="223"/>
      <c r="BB4" s="223"/>
      <c r="BC4" s="223"/>
      <c r="BD4" s="223"/>
      <c r="BE4" s="224"/>
      <c r="BF4" s="224"/>
      <c r="BG4" s="224"/>
      <c r="BH4" s="224"/>
      <c r="BI4" s="224"/>
      <c r="BJ4" s="224"/>
      <c r="BK4" s="224"/>
      <c r="BL4" s="224"/>
      <c r="BM4" s="224"/>
      <c r="BN4" s="224"/>
      <c r="BO4" s="224"/>
      <c r="BP4" s="224"/>
      <c r="BQ4" s="223" t="s">
        <v>332</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731" t="s">
        <v>333</v>
      </c>
      <c r="B5" s="732"/>
      <c r="C5" s="732"/>
      <c r="D5" s="732"/>
      <c r="E5" s="732"/>
      <c r="F5" s="732"/>
      <c r="G5" s="732"/>
      <c r="H5" s="732"/>
      <c r="I5" s="732"/>
      <c r="J5" s="732"/>
      <c r="K5" s="732"/>
      <c r="L5" s="732"/>
      <c r="M5" s="732"/>
      <c r="N5" s="732"/>
      <c r="O5" s="732"/>
      <c r="P5" s="733"/>
      <c r="Q5" s="708" t="s">
        <v>334</v>
      </c>
      <c r="R5" s="709"/>
      <c r="S5" s="709"/>
      <c r="T5" s="709"/>
      <c r="U5" s="710"/>
      <c r="V5" s="708" t="s">
        <v>335</v>
      </c>
      <c r="W5" s="709"/>
      <c r="X5" s="709"/>
      <c r="Y5" s="709"/>
      <c r="Z5" s="710"/>
      <c r="AA5" s="708" t="s">
        <v>336</v>
      </c>
      <c r="AB5" s="709"/>
      <c r="AC5" s="709"/>
      <c r="AD5" s="709"/>
      <c r="AE5" s="709"/>
      <c r="AF5" s="741" t="s">
        <v>337</v>
      </c>
      <c r="AG5" s="709"/>
      <c r="AH5" s="709"/>
      <c r="AI5" s="709"/>
      <c r="AJ5" s="720"/>
      <c r="AK5" s="709" t="s">
        <v>338</v>
      </c>
      <c r="AL5" s="709"/>
      <c r="AM5" s="709"/>
      <c r="AN5" s="709"/>
      <c r="AO5" s="710"/>
      <c r="AP5" s="708" t="s">
        <v>339</v>
      </c>
      <c r="AQ5" s="709"/>
      <c r="AR5" s="709"/>
      <c r="AS5" s="709"/>
      <c r="AT5" s="710"/>
      <c r="AU5" s="708" t="s">
        <v>340</v>
      </c>
      <c r="AV5" s="709"/>
      <c r="AW5" s="709"/>
      <c r="AX5" s="709"/>
      <c r="AY5" s="720"/>
      <c r="AZ5" s="227"/>
      <c r="BA5" s="227"/>
      <c r="BB5" s="227"/>
      <c r="BC5" s="227"/>
      <c r="BD5" s="227"/>
      <c r="BE5" s="228"/>
      <c r="BF5" s="228"/>
      <c r="BG5" s="228"/>
      <c r="BH5" s="228"/>
      <c r="BI5" s="228"/>
      <c r="BJ5" s="228"/>
      <c r="BK5" s="228"/>
      <c r="BL5" s="228"/>
      <c r="BM5" s="228"/>
      <c r="BN5" s="228"/>
      <c r="BO5" s="228"/>
      <c r="BP5" s="228"/>
      <c r="BQ5" s="731" t="s">
        <v>341</v>
      </c>
      <c r="BR5" s="732"/>
      <c r="BS5" s="732"/>
      <c r="BT5" s="732"/>
      <c r="BU5" s="732"/>
      <c r="BV5" s="732"/>
      <c r="BW5" s="732"/>
      <c r="BX5" s="732"/>
      <c r="BY5" s="732"/>
      <c r="BZ5" s="732"/>
      <c r="CA5" s="732"/>
      <c r="CB5" s="732"/>
      <c r="CC5" s="732"/>
      <c r="CD5" s="732"/>
      <c r="CE5" s="732"/>
      <c r="CF5" s="732"/>
      <c r="CG5" s="733"/>
      <c r="CH5" s="708" t="s">
        <v>342</v>
      </c>
      <c r="CI5" s="709"/>
      <c r="CJ5" s="709"/>
      <c r="CK5" s="709"/>
      <c r="CL5" s="710"/>
      <c r="CM5" s="708" t="s">
        <v>343</v>
      </c>
      <c r="CN5" s="709"/>
      <c r="CO5" s="709"/>
      <c r="CP5" s="709"/>
      <c r="CQ5" s="710"/>
      <c r="CR5" s="708" t="s">
        <v>344</v>
      </c>
      <c r="CS5" s="709"/>
      <c r="CT5" s="709"/>
      <c r="CU5" s="709"/>
      <c r="CV5" s="710"/>
      <c r="CW5" s="708" t="s">
        <v>345</v>
      </c>
      <c r="CX5" s="709"/>
      <c r="CY5" s="709"/>
      <c r="CZ5" s="709"/>
      <c r="DA5" s="710"/>
      <c r="DB5" s="708" t="s">
        <v>346</v>
      </c>
      <c r="DC5" s="709"/>
      <c r="DD5" s="709"/>
      <c r="DE5" s="709"/>
      <c r="DF5" s="710"/>
      <c r="DG5" s="714" t="s">
        <v>347</v>
      </c>
      <c r="DH5" s="715"/>
      <c r="DI5" s="715"/>
      <c r="DJ5" s="715"/>
      <c r="DK5" s="716"/>
      <c r="DL5" s="714" t="s">
        <v>348</v>
      </c>
      <c r="DM5" s="715"/>
      <c r="DN5" s="715"/>
      <c r="DO5" s="715"/>
      <c r="DP5" s="716"/>
      <c r="DQ5" s="708" t="s">
        <v>349</v>
      </c>
      <c r="DR5" s="709"/>
      <c r="DS5" s="709"/>
      <c r="DT5" s="709"/>
      <c r="DU5" s="710"/>
      <c r="DV5" s="708" t="s">
        <v>340</v>
      </c>
      <c r="DW5" s="709"/>
      <c r="DX5" s="709"/>
      <c r="DY5" s="709"/>
      <c r="DZ5" s="720"/>
      <c r="EA5" s="225"/>
    </row>
    <row r="6" spans="1:131" s="226" customFormat="1" ht="26.25" customHeight="1" thickBot="1" x14ac:dyDescent="0.2">
      <c r="A6" s="734"/>
      <c r="B6" s="735"/>
      <c r="C6" s="735"/>
      <c r="D6" s="735"/>
      <c r="E6" s="735"/>
      <c r="F6" s="735"/>
      <c r="G6" s="735"/>
      <c r="H6" s="735"/>
      <c r="I6" s="735"/>
      <c r="J6" s="735"/>
      <c r="K6" s="735"/>
      <c r="L6" s="735"/>
      <c r="M6" s="735"/>
      <c r="N6" s="735"/>
      <c r="O6" s="735"/>
      <c r="P6" s="736"/>
      <c r="Q6" s="711"/>
      <c r="R6" s="712"/>
      <c r="S6" s="712"/>
      <c r="T6" s="712"/>
      <c r="U6" s="713"/>
      <c r="V6" s="711"/>
      <c r="W6" s="712"/>
      <c r="X6" s="712"/>
      <c r="Y6" s="712"/>
      <c r="Z6" s="713"/>
      <c r="AA6" s="711"/>
      <c r="AB6" s="712"/>
      <c r="AC6" s="712"/>
      <c r="AD6" s="712"/>
      <c r="AE6" s="712"/>
      <c r="AF6" s="742"/>
      <c r="AG6" s="712"/>
      <c r="AH6" s="712"/>
      <c r="AI6" s="712"/>
      <c r="AJ6" s="721"/>
      <c r="AK6" s="712"/>
      <c r="AL6" s="712"/>
      <c r="AM6" s="712"/>
      <c r="AN6" s="712"/>
      <c r="AO6" s="713"/>
      <c r="AP6" s="711"/>
      <c r="AQ6" s="712"/>
      <c r="AR6" s="712"/>
      <c r="AS6" s="712"/>
      <c r="AT6" s="713"/>
      <c r="AU6" s="711"/>
      <c r="AV6" s="712"/>
      <c r="AW6" s="712"/>
      <c r="AX6" s="712"/>
      <c r="AY6" s="721"/>
      <c r="AZ6" s="223"/>
      <c r="BA6" s="223"/>
      <c r="BB6" s="223"/>
      <c r="BC6" s="223"/>
      <c r="BD6" s="223"/>
      <c r="BE6" s="224"/>
      <c r="BF6" s="224"/>
      <c r="BG6" s="224"/>
      <c r="BH6" s="224"/>
      <c r="BI6" s="224"/>
      <c r="BJ6" s="224"/>
      <c r="BK6" s="224"/>
      <c r="BL6" s="224"/>
      <c r="BM6" s="224"/>
      <c r="BN6" s="224"/>
      <c r="BO6" s="224"/>
      <c r="BP6" s="224"/>
      <c r="BQ6" s="734"/>
      <c r="BR6" s="735"/>
      <c r="BS6" s="735"/>
      <c r="BT6" s="735"/>
      <c r="BU6" s="735"/>
      <c r="BV6" s="735"/>
      <c r="BW6" s="735"/>
      <c r="BX6" s="735"/>
      <c r="BY6" s="735"/>
      <c r="BZ6" s="735"/>
      <c r="CA6" s="735"/>
      <c r="CB6" s="735"/>
      <c r="CC6" s="735"/>
      <c r="CD6" s="735"/>
      <c r="CE6" s="735"/>
      <c r="CF6" s="735"/>
      <c r="CG6" s="736"/>
      <c r="CH6" s="711"/>
      <c r="CI6" s="712"/>
      <c r="CJ6" s="712"/>
      <c r="CK6" s="712"/>
      <c r="CL6" s="713"/>
      <c r="CM6" s="711"/>
      <c r="CN6" s="712"/>
      <c r="CO6" s="712"/>
      <c r="CP6" s="712"/>
      <c r="CQ6" s="713"/>
      <c r="CR6" s="711"/>
      <c r="CS6" s="712"/>
      <c r="CT6" s="712"/>
      <c r="CU6" s="712"/>
      <c r="CV6" s="713"/>
      <c r="CW6" s="711"/>
      <c r="CX6" s="712"/>
      <c r="CY6" s="712"/>
      <c r="CZ6" s="712"/>
      <c r="DA6" s="713"/>
      <c r="DB6" s="711"/>
      <c r="DC6" s="712"/>
      <c r="DD6" s="712"/>
      <c r="DE6" s="712"/>
      <c r="DF6" s="713"/>
      <c r="DG6" s="717"/>
      <c r="DH6" s="718"/>
      <c r="DI6" s="718"/>
      <c r="DJ6" s="718"/>
      <c r="DK6" s="719"/>
      <c r="DL6" s="717"/>
      <c r="DM6" s="718"/>
      <c r="DN6" s="718"/>
      <c r="DO6" s="718"/>
      <c r="DP6" s="719"/>
      <c r="DQ6" s="711"/>
      <c r="DR6" s="712"/>
      <c r="DS6" s="712"/>
      <c r="DT6" s="712"/>
      <c r="DU6" s="713"/>
      <c r="DV6" s="711"/>
      <c r="DW6" s="712"/>
      <c r="DX6" s="712"/>
      <c r="DY6" s="712"/>
      <c r="DZ6" s="721"/>
      <c r="EA6" s="225"/>
    </row>
    <row r="7" spans="1:131" s="226" customFormat="1" ht="26.25" customHeight="1" thickTop="1" x14ac:dyDescent="0.15">
      <c r="A7" s="229">
        <v>1</v>
      </c>
      <c r="B7" s="722" t="s">
        <v>350</v>
      </c>
      <c r="C7" s="723"/>
      <c r="D7" s="723"/>
      <c r="E7" s="723"/>
      <c r="F7" s="723"/>
      <c r="G7" s="723"/>
      <c r="H7" s="723"/>
      <c r="I7" s="723"/>
      <c r="J7" s="723"/>
      <c r="K7" s="723"/>
      <c r="L7" s="723"/>
      <c r="M7" s="723"/>
      <c r="N7" s="723"/>
      <c r="O7" s="723"/>
      <c r="P7" s="724"/>
      <c r="Q7" s="725">
        <v>453559</v>
      </c>
      <c r="R7" s="726"/>
      <c r="S7" s="726"/>
      <c r="T7" s="726"/>
      <c r="U7" s="726"/>
      <c r="V7" s="726">
        <v>445439</v>
      </c>
      <c r="W7" s="726"/>
      <c r="X7" s="726"/>
      <c r="Y7" s="726"/>
      <c r="Z7" s="726"/>
      <c r="AA7" s="726">
        <v>8120</v>
      </c>
      <c r="AB7" s="726"/>
      <c r="AC7" s="726"/>
      <c r="AD7" s="726"/>
      <c r="AE7" s="727"/>
      <c r="AF7" s="728">
        <v>4674</v>
      </c>
      <c r="AG7" s="729"/>
      <c r="AH7" s="729"/>
      <c r="AI7" s="729"/>
      <c r="AJ7" s="730"/>
      <c r="AK7" s="765">
        <v>13433</v>
      </c>
      <c r="AL7" s="766"/>
      <c r="AM7" s="766"/>
      <c r="AN7" s="766"/>
      <c r="AO7" s="766"/>
      <c r="AP7" s="766">
        <v>686093</v>
      </c>
      <c r="AQ7" s="766"/>
      <c r="AR7" s="766"/>
      <c r="AS7" s="766"/>
      <c r="AT7" s="766"/>
      <c r="AU7" s="767"/>
      <c r="AV7" s="767"/>
      <c r="AW7" s="767"/>
      <c r="AX7" s="767"/>
      <c r="AY7" s="768"/>
      <c r="AZ7" s="223"/>
      <c r="BA7" s="223"/>
      <c r="BB7" s="223"/>
      <c r="BC7" s="223"/>
      <c r="BD7" s="223"/>
      <c r="BE7" s="224"/>
      <c r="BF7" s="224"/>
      <c r="BG7" s="224"/>
      <c r="BH7" s="224"/>
      <c r="BI7" s="224"/>
      <c r="BJ7" s="224"/>
      <c r="BK7" s="224"/>
      <c r="BL7" s="224"/>
      <c r="BM7" s="224"/>
      <c r="BN7" s="224"/>
      <c r="BO7" s="224"/>
      <c r="BP7" s="224"/>
      <c r="BQ7" s="230">
        <v>1</v>
      </c>
      <c r="BR7" s="231"/>
      <c r="BS7" s="769" t="s">
        <v>543</v>
      </c>
      <c r="BT7" s="770"/>
      <c r="BU7" s="770"/>
      <c r="BV7" s="770"/>
      <c r="BW7" s="770"/>
      <c r="BX7" s="770"/>
      <c r="BY7" s="770"/>
      <c r="BZ7" s="770"/>
      <c r="CA7" s="770"/>
      <c r="CB7" s="770"/>
      <c r="CC7" s="770"/>
      <c r="CD7" s="770"/>
      <c r="CE7" s="770"/>
      <c r="CF7" s="770"/>
      <c r="CG7" s="771"/>
      <c r="CH7" s="762">
        <v>3</v>
      </c>
      <c r="CI7" s="763"/>
      <c r="CJ7" s="763"/>
      <c r="CK7" s="763"/>
      <c r="CL7" s="764"/>
      <c r="CM7" s="762">
        <v>343</v>
      </c>
      <c r="CN7" s="763"/>
      <c r="CO7" s="763"/>
      <c r="CP7" s="763"/>
      <c r="CQ7" s="764"/>
      <c r="CR7" s="762">
        <v>243</v>
      </c>
      <c r="CS7" s="763"/>
      <c r="CT7" s="763"/>
      <c r="CU7" s="763"/>
      <c r="CV7" s="764"/>
      <c r="CW7" s="762">
        <v>31</v>
      </c>
      <c r="CX7" s="763"/>
      <c r="CY7" s="763"/>
      <c r="CZ7" s="763"/>
      <c r="DA7" s="764"/>
      <c r="DB7" s="762" t="s">
        <v>544</v>
      </c>
      <c r="DC7" s="763"/>
      <c r="DD7" s="763"/>
      <c r="DE7" s="763"/>
      <c r="DF7" s="764"/>
      <c r="DG7" s="762" t="s">
        <v>544</v>
      </c>
      <c r="DH7" s="763"/>
      <c r="DI7" s="763"/>
      <c r="DJ7" s="763"/>
      <c r="DK7" s="764"/>
      <c r="DL7" s="762" t="s">
        <v>544</v>
      </c>
      <c r="DM7" s="763"/>
      <c r="DN7" s="763"/>
      <c r="DO7" s="763"/>
      <c r="DP7" s="764"/>
      <c r="DQ7" s="762" t="s">
        <v>544</v>
      </c>
      <c r="DR7" s="763"/>
      <c r="DS7" s="763"/>
      <c r="DT7" s="763"/>
      <c r="DU7" s="764"/>
      <c r="DV7" s="743"/>
      <c r="DW7" s="744"/>
      <c r="DX7" s="744"/>
      <c r="DY7" s="744"/>
      <c r="DZ7" s="745"/>
      <c r="EA7" s="225"/>
    </row>
    <row r="8" spans="1:131" s="226" customFormat="1" ht="26.25" customHeight="1" x14ac:dyDescent="0.15">
      <c r="A8" s="232">
        <v>2</v>
      </c>
      <c r="B8" s="746" t="s">
        <v>351</v>
      </c>
      <c r="C8" s="747"/>
      <c r="D8" s="747"/>
      <c r="E8" s="747"/>
      <c r="F8" s="747"/>
      <c r="G8" s="747"/>
      <c r="H8" s="747"/>
      <c r="I8" s="747"/>
      <c r="J8" s="747"/>
      <c r="K8" s="747"/>
      <c r="L8" s="747"/>
      <c r="M8" s="747"/>
      <c r="N8" s="747"/>
      <c r="O8" s="747"/>
      <c r="P8" s="748"/>
      <c r="Q8" s="749">
        <v>22</v>
      </c>
      <c r="R8" s="750"/>
      <c r="S8" s="750"/>
      <c r="T8" s="750"/>
      <c r="U8" s="750"/>
      <c r="V8" s="750">
        <v>22</v>
      </c>
      <c r="W8" s="750"/>
      <c r="X8" s="750"/>
      <c r="Y8" s="750"/>
      <c r="Z8" s="750"/>
      <c r="AA8" s="750" t="s">
        <v>480</v>
      </c>
      <c r="AB8" s="750"/>
      <c r="AC8" s="750"/>
      <c r="AD8" s="750"/>
      <c r="AE8" s="751"/>
      <c r="AF8" s="752" t="s">
        <v>206</v>
      </c>
      <c r="AG8" s="753"/>
      <c r="AH8" s="753"/>
      <c r="AI8" s="753"/>
      <c r="AJ8" s="754"/>
      <c r="AK8" s="755">
        <v>22</v>
      </c>
      <c r="AL8" s="756"/>
      <c r="AM8" s="756"/>
      <c r="AN8" s="756"/>
      <c r="AO8" s="756"/>
      <c r="AP8" s="756" t="s">
        <v>480</v>
      </c>
      <c r="AQ8" s="756"/>
      <c r="AR8" s="756"/>
      <c r="AS8" s="756"/>
      <c r="AT8" s="756"/>
      <c r="AU8" s="757"/>
      <c r="AV8" s="757"/>
      <c r="AW8" s="757"/>
      <c r="AX8" s="757"/>
      <c r="AY8" s="758"/>
      <c r="AZ8" s="223"/>
      <c r="BA8" s="223"/>
      <c r="BB8" s="223"/>
      <c r="BC8" s="223"/>
      <c r="BD8" s="223"/>
      <c r="BE8" s="224"/>
      <c r="BF8" s="224"/>
      <c r="BG8" s="224"/>
      <c r="BH8" s="224"/>
      <c r="BI8" s="224"/>
      <c r="BJ8" s="224"/>
      <c r="BK8" s="224"/>
      <c r="BL8" s="224"/>
      <c r="BM8" s="224"/>
      <c r="BN8" s="224"/>
      <c r="BO8" s="224"/>
      <c r="BP8" s="224"/>
      <c r="BQ8" s="233">
        <v>2</v>
      </c>
      <c r="BR8" s="234"/>
      <c r="BS8" s="759" t="s">
        <v>545</v>
      </c>
      <c r="BT8" s="760"/>
      <c r="BU8" s="760"/>
      <c r="BV8" s="760"/>
      <c r="BW8" s="760"/>
      <c r="BX8" s="760"/>
      <c r="BY8" s="760"/>
      <c r="BZ8" s="760"/>
      <c r="CA8" s="760"/>
      <c r="CB8" s="760"/>
      <c r="CC8" s="760"/>
      <c r="CD8" s="760"/>
      <c r="CE8" s="760"/>
      <c r="CF8" s="760"/>
      <c r="CG8" s="761"/>
      <c r="CH8" s="772">
        <v>5</v>
      </c>
      <c r="CI8" s="773"/>
      <c r="CJ8" s="773"/>
      <c r="CK8" s="773"/>
      <c r="CL8" s="774"/>
      <c r="CM8" s="772">
        <v>67</v>
      </c>
      <c r="CN8" s="773"/>
      <c r="CO8" s="773"/>
      <c r="CP8" s="773"/>
      <c r="CQ8" s="774"/>
      <c r="CR8" s="772">
        <v>20</v>
      </c>
      <c r="CS8" s="773"/>
      <c r="CT8" s="773"/>
      <c r="CU8" s="773"/>
      <c r="CV8" s="774"/>
      <c r="CW8" s="772" t="s">
        <v>544</v>
      </c>
      <c r="CX8" s="773"/>
      <c r="CY8" s="773"/>
      <c r="CZ8" s="773"/>
      <c r="DA8" s="774"/>
      <c r="DB8" s="772" t="s">
        <v>544</v>
      </c>
      <c r="DC8" s="773"/>
      <c r="DD8" s="773"/>
      <c r="DE8" s="773"/>
      <c r="DF8" s="774"/>
      <c r="DG8" s="772" t="s">
        <v>544</v>
      </c>
      <c r="DH8" s="773"/>
      <c r="DI8" s="773"/>
      <c r="DJ8" s="773"/>
      <c r="DK8" s="774"/>
      <c r="DL8" s="772" t="s">
        <v>544</v>
      </c>
      <c r="DM8" s="773"/>
      <c r="DN8" s="773"/>
      <c r="DO8" s="773"/>
      <c r="DP8" s="774"/>
      <c r="DQ8" s="772" t="s">
        <v>544</v>
      </c>
      <c r="DR8" s="773"/>
      <c r="DS8" s="773"/>
      <c r="DT8" s="773"/>
      <c r="DU8" s="774"/>
      <c r="DV8" s="775"/>
      <c r="DW8" s="776"/>
      <c r="DX8" s="776"/>
      <c r="DY8" s="776"/>
      <c r="DZ8" s="777"/>
      <c r="EA8" s="225"/>
    </row>
    <row r="9" spans="1:131" s="226" customFormat="1" ht="26.25" customHeight="1" x14ac:dyDescent="0.15">
      <c r="A9" s="232">
        <v>3</v>
      </c>
      <c r="B9" s="746" t="s">
        <v>352</v>
      </c>
      <c r="C9" s="747"/>
      <c r="D9" s="747"/>
      <c r="E9" s="747"/>
      <c r="F9" s="747"/>
      <c r="G9" s="747"/>
      <c r="H9" s="747"/>
      <c r="I9" s="747"/>
      <c r="J9" s="747"/>
      <c r="K9" s="747"/>
      <c r="L9" s="747"/>
      <c r="M9" s="747"/>
      <c r="N9" s="747"/>
      <c r="O9" s="747"/>
      <c r="P9" s="748"/>
      <c r="Q9" s="749">
        <v>335</v>
      </c>
      <c r="R9" s="750"/>
      <c r="S9" s="750"/>
      <c r="T9" s="750"/>
      <c r="U9" s="750"/>
      <c r="V9" s="750">
        <v>154</v>
      </c>
      <c r="W9" s="750"/>
      <c r="X9" s="750"/>
      <c r="Y9" s="750"/>
      <c r="Z9" s="750"/>
      <c r="AA9" s="750">
        <v>181</v>
      </c>
      <c r="AB9" s="750"/>
      <c r="AC9" s="750"/>
      <c r="AD9" s="750"/>
      <c r="AE9" s="751"/>
      <c r="AF9" s="752" t="s">
        <v>206</v>
      </c>
      <c r="AG9" s="753"/>
      <c r="AH9" s="753"/>
      <c r="AI9" s="753"/>
      <c r="AJ9" s="754"/>
      <c r="AK9" s="755">
        <v>8</v>
      </c>
      <c r="AL9" s="756"/>
      <c r="AM9" s="756"/>
      <c r="AN9" s="756"/>
      <c r="AO9" s="756"/>
      <c r="AP9" s="756">
        <v>149</v>
      </c>
      <c r="AQ9" s="756"/>
      <c r="AR9" s="756"/>
      <c r="AS9" s="756"/>
      <c r="AT9" s="756"/>
      <c r="AU9" s="757"/>
      <c r="AV9" s="757"/>
      <c r="AW9" s="757"/>
      <c r="AX9" s="757"/>
      <c r="AY9" s="758"/>
      <c r="AZ9" s="223"/>
      <c r="BA9" s="223"/>
      <c r="BB9" s="223"/>
      <c r="BC9" s="223"/>
      <c r="BD9" s="223"/>
      <c r="BE9" s="224"/>
      <c r="BF9" s="224"/>
      <c r="BG9" s="224"/>
      <c r="BH9" s="224"/>
      <c r="BI9" s="224"/>
      <c r="BJ9" s="224"/>
      <c r="BK9" s="224"/>
      <c r="BL9" s="224"/>
      <c r="BM9" s="224"/>
      <c r="BN9" s="224"/>
      <c r="BO9" s="224"/>
      <c r="BP9" s="224"/>
      <c r="BQ9" s="233">
        <v>3</v>
      </c>
      <c r="BR9" s="234"/>
      <c r="BS9" s="759" t="s">
        <v>546</v>
      </c>
      <c r="BT9" s="760"/>
      <c r="BU9" s="760"/>
      <c r="BV9" s="760"/>
      <c r="BW9" s="760"/>
      <c r="BX9" s="760"/>
      <c r="BY9" s="760"/>
      <c r="BZ9" s="760"/>
      <c r="CA9" s="760"/>
      <c r="CB9" s="760"/>
      <c r="CC9" s="760"/>
      <c r="CD9" s="760"/>
      <c r="CE9" s="760"/>
      <c r="CF9" s="760"/>
      <c r="CG9" s="761"/>
      <c r="CH9" s="772">
        <v>-3</v>
      </c>
      <c r="CI9" s="773"/>
      <c r="CJ9" s="773"/>
      <c r="CK9" s="773"/>
      <c r="CL9" s="774"/>
      <c r="CM9" s="772">
        <v>3379</v>
      </c>
      <c r="CN9" s="773"/>
      <c r="CO9" s="773"/>
      <c r="CP9" s="773"/>
      <c r="CQ9" s="774"/>
      <c r="CR9" s="772">
        <v>2880</v>
      </c>
      <c r="CS9" s="773"/>
      <c r="CT9" s="773"/>
      <c r="CU9" s="773"/>
      <c r="CV9" s="774"/>
      <c r="CW9" s="772" t="s">
        <v>544</v>
      </c>
      <c r="CX9" s="773"/>
      <c r="CY9" s="773"/>
      <c r="CZ9" s="773"/>
      <c r="DA9" s="774"/>
      <c r="DB9" s="772" t="s">
        <v>544</v>
      </c>
      <c r="DC9" s="773"/>
      <c r="DD9" s="773"/>
      <c r="DE9" s="773"/>
      <c r="DF9" s="774"/>
      <c r="DG9" s="772" t="s">
        <v>544</v>
      </c>
      <c r="DH9" s="773"/>
      <c r="DI9" s="773"/>
      <c r="DJ9" s="773"/>
      <c r="DK9" s="774"/>
      <c r="DL9" s="772" t="s">
        <v>544</v>
      </c>
      <c r="DM9" s="773"/>
      <c r="DN9" s="773"/>
      <c r="DO9" s="773"/>
      <c r="DP9" s="774"/>
      <c r="DQ9" s="772" t="s">
        <v>544</v>
      </c>
      <c r="DR9" s="773"/>
      <c r="DS9" s="773"/>
      <c r="DT9" s="773"/>
      <c r="DU9" s="774"/>
      <c r="DV9" s="775"/>
      <c r="DW9" s="776"/>
      <c r="DX9" s="776"/>
      <c r="DY9" s="776"/>
      <c r="DZ9" s="777"/>
      <c r="EA9" s="225"/>
    </row>
    <row r="10" spans="1:131" s="226" customFormat="1" ht="26.25" customHeight="1" x14ac:dyDescent="0.15">
      <c r="A10" s="232">
        <v>4</v>
      </c>
      <c r="B10" s="746" t="s">
        <v>353</v>
      </c>
      <c r="C10" s="747"/>
      <c r="D10" s="747"/>
      <c r="E10" s="747"/>
      <c r="F10" s="747"/>
      <c r="G10" s="747"/>
      <c r="H10" s="747"/>
      <c r="I10" s="747"/>
      <c r="J10" s="747"/>
      <c r="K10" s="747"/>
      <c r="L10" s="747"/>
      <c r="M10" s="747"/>
      <c r="N10" s="747"/>
      <c r="O10" s="747"/>
      <c r="P10" s="748"/>
      <c r="Q10" s="749">
        <v>137</v>
      </c>
      <c r="R10" s="750"/>
      <c r="S10" s="750"/>
      <c r="T10" s="750"/>
      <c r="U10" s="750"/>
      <c r="V10" s="750">
        <v>41</v>
      </c>
      <c r="W10" s="750"/>
      <c r="X10" s="750"/>
      <c r="Y10" s="750"/>
      <c r="Z10" s="750"/>
      <c r="AA10" s="750">
        <v>95</v>
      </c>
      <c r="AB10" s="750"/>
      <c r="AC10" s="750"/>
      <c r="AD10" s="750"/>
      <c r="AE10" s="751"/>
      <c r="AF10" s="752" t="s">
        <v>206</v>
      </c>
      <c r="AG10" s="753"/>
      <c r="AH10" s="753"/>
      <c r="AI10" s="753"/>
      <c r="AJ10" s="754"/>
      <c r="AK10" s="755">
        <v>1</v>
      </c>
      <c r="AL10" s="756"/>
      <c r="AM10" s="756"/>
      <c r="AN10" s="756"/>
      <c r="AO10" s="756"/>
      <c r="AP10" s="756">
        <v>219</v>
      </c>
      <c r="AQ10" s="756"/>
      <c r="AR10" s="756"/>
      <c r="AS10" s="756"/>
      <c r="AT10" s="756"/>
      <c r="AU10" s="757"/>
      <c r="AV10" s="757"/>
      <c r="AW10" s="757"/>
      <c r="AX10" s="757"/>
      <c r="AY10" s="758"/>
      <c r="AZ10" s="223"/>
      <c r="BA10" s="223"/>
      <c r="BB10" s="223"/>
      <c r="BC10" s="223"/>
      <c r="BD10" s="223"/>
      <c r="BE10" s="224"/>
      <c r="BF10" s="224"/>
      <c r="BG10" s="224"/>
      <c r="BH10" s="224"/>
      <c r="BI10" s="224"/>
      <c r="BJ10" s="224"/>
      <c r="BK10" s="224"/>
      <c r="BL10" s="224"/>
      <c r="BM10" s="224"/>
      <c r="BN10" s="224"/>
      <c r="BO10" s="224"/>
      <c r="BP10" s="224"/>
      <c r="BQ10" s="233">
        <v>4</v>
      </c>
      <c r="BR10" s="234"/>
      <c r="BS10" s="759" t="s">
        <v>547</v>
      </c>
      <c r="BT10" s="760"/>
      <c r="BU10" s="760"/>
      <c r="BV10" s="760"/>
      <c r="BW10" s="760"/>
      <c r="BX10" s="760"/>
      <c r="BY10" s="760"/>
      <c r="BZ10" s="760"/>
      <c r="CA10" s="760"/>
      <c r="CB10" s="760"/>
      <c r="CC10" s="760"/>
      <c r="CD10" s="760"/>
      <c r="CE10" s="760"/>
      <c r="CF10" s="760"/>
      <c r="CG10" s="761"/>
      <c r="CH10" s="772">
        <v>-3</v>
      </c>
      <c r="CI10" s="773"/>
      <c r="CJ10" s="773"/>
      <c r="CK10" s="773"/>
      <c r="CL10" s="774"/>
      <c r="CM10" s="772">
        <v>242</v>
      </c>
      <c r="CN10" s="773"/>
      <c r="CO10" s="773"/>
      <c r="CP10" s="773"/>
      <c r="CQ10" s="774"/>
      <c r="CR10" s="772">
        <v>200</v>
      </c>
      <c r="CS10" s="773"/>
      <c r="CT10" s="773"/>
      <c r="CU10" s="773"/>
      <c r="CV10" s="774"/>
      <c r="CW10" s="772">
        <v>34</v>
      </c>
      <c r="CX10" s="773"/>
      <c r="CY10" s="773"/>
      <c r="CZ10" s="773"/>
      <c r="DA10" s="774"/>
      <c r="DB10" s="772" t="s">
        <v>544</v>
      </c>
      <c r="DC10" s="773"/>
      <c r="DD10" s="773"/>
      <c r="DE10" s="773"/>
      <c r="DF10" s="774"/>
      <c r="DG10" s="772" t="s">
        <v>544</v>
      </c>
      <c r="DH10" s="773"/>
      <c r="DI10" s="773"/>
      <c r="DJ10" s="773"/>
      <c r="DK10" s="774"/>
      <c r="DL10" s="772" t="s">
        <v>544</v>
      </c>
      <c r="DM10" s="773"/>
      <c r="DN10" s="773"/>
      <c r="DO10" s="773"/>
      <c r="DP10" s="774"/>
      <c r="DQ10" s="772" t="s">
        <v>544</v>
      </c>
      <c r="DR10" s="773"/>
      <c r="DS10" s="773"/>
      <c r="DT10" s="773"/>
      <c r="DU10" s="774"/>
      <c r="DV10" s="775"/>
      <c r="DW10" s="776"/>
      <c r="DX10" s="776"/>
      <c r="DY10" s="776"/>
      <c r="DZ10" s="777"/>
      <c r="EA10" s="225"/>
    </row>
    <row r="11" spans="1:131" s="226" customFormat="1" ht="26.25" customHeight="1" x14ac:dyDescent="0.15">
      <c r="A11" s="232">
        <v>5</v>
      </c>
      <c r="B11" s="746" t="s">
        <v>354</v>
      </c>
      <c r="C11" s="747"/>
      <c r="D11" s="747"/>
      <c r="E11" s="747"/>
      <c r="F11" s="747"/>
      <c r="G11" s="747"/>
      <c r="H11" s="747"/>
      <c r="I11" s="747"/>
      <c r="J11" s="747"/>
      <c r="K11" s="747"/>
      <c r="L11" s="747"/>
      <c r="M11" s="747"/>
      <c r="N11" s="747"/>
      <c r="O11" s="747"/>
      <c r="P11" s="748"/>
      <c r="Q11" s="749">
        <v>290</v>
      </c>
      <c r="R11" s="750"/>
      <c r="S11" s="750"/>
      <c r="T11" s="750"/>
      <c r="U11" s="750"/>
      <c r="V11" s="750">
        <v>169</v>
      </c>
      <c r="W11" s="750"/>
      <c r="X11" s="750"/>
      <c r="Y11" s="750"/>
      <c r="Z11" s="750"/>
      <c r="AA11" s="750">
        <v>121</v>
      </c>
      <c r="AB11" s="750"/>
      <c r="AC11" s="750"/>
      <c r="AD11" s="750"/>
      <c r="AE11" s="751"/>
      <c r="AF11" s="752" t="s">
        <v>206</v>
      </c>
      <c r="AG11" s="753"/>
      <c r="AH11" s="753"/>
      <c r="AI11" s="753"/>
      <c r="AJ11" s="754"/>
      <c r="AK11" s="755">
        <v>13</v>
      </c>
      <c r="AL11" s="756"/>
      <c r="AM11" s="756"/>
      <c r="AN11" s="756"/>
      <c r="AO11" s="756"/>
      <c r="AP11" s="756">
        <v>4215</v>
      </c>
      <c r="AQ11" s="756"/>
      <c r="AR11" s="756"/>
      <c r="AS11" s="756"/>
      <c r="AT11" s="756"/>
      <c r="AU11" s="757"/>
      <c r="AV11" s="757"/>
      <c r="AW11" s="757"/>
      <c r="AX11" s="757"/>
      <c r="AY11" s="758"/>
      <c r="AZ11" s="223"/>
      <c r="BA11" s="223"/>
      <c r="BB11" s="223"/>
      <c r="BC11" s="223"/>
      <c r="BD11" s="223"/>
      <c r="BE11" s="224"/>
      <c r="BF11" s="224"/>
      <c r="BG11" s="224"/>
      <c r="BH11" s="224"/>
      <c r="BI11" s="224"/>
      <c r="BJ11" s="224"/>
      <c r="BK11" s="224"/>
      <c r="BL11" s="224"/>
      <c r="BM11" s="224"/>
      <c r="BN11" s="224"/>
      <c r="BO11" s="224"/>
      <c r="BP11" s="224"/>
      <c r="BQ11" s="233">
        <v>5</v>
      </c>
      <c r="BR11" s="234"/>
      <c r="BS11" s="759" t="s">
        <v>548</v>
      </c>
      <c r="BT11" s="760"/>
      <c r="BU11" s="760"/>
      <c r="BV11" s="760"/>
      <c r="BW11" s="760"/>
      <c r="BX11" s="760"/>
      <c r="BY11" s="760"/>
      <c r="BZ11" s="760"/>
      <c r="CA11" s="760"/>
      <c r="CB11" s="760"/>
      <c r="CC11" s="760"/>
      <c r="CD11" s="760"/>
      <c r="CE11" s="760"/>
      <c r="CF11" s="760"/>
      <c r="CG11" s="761"/>
      <c r="CH11" s="772" t="s">
        <v>544</v>
      </c>
      <c r="CI11" s="773"/>
      <c r="CJ11" s="773"/>
      <c r="CK11" s="773"/>
      <c r="CL11" s="774"/>
      <c r="CM11" s="772">
        <v>74</v>
      </c>
      <c r="CN11" s="773"/>
      <c r="CO11" s="773"/>
      <c r="CP11" s="773"/>
      <c r="CQ11" s="774"/>
      <c r="CR11" s="772">
        <v>42</v>
      </c>
      <c r="CS11" s="773"/>
      <c r="CT11" s="773"/>
      <c r="CU11" s="773"/>
      <c r="CV11" s="774"/>
      <c r="CW11" s="772">
        <v>5</v>
      </c>
      <c r="CX11" s="773"/>
      <c r="CY11" s="773"/>
      <c r="CZ11" s="773"/>
      <c r="DA11" s="774"/>
      <c r="DB11" s="772" t="s">
        <v>544</v>
      </c>
      <c r="DC11" s="773"/>
      <c r="DD11" s="773"/>
      <c r="DE11" s="773"/>
      <c r="DF11" s="774"/>
      <c r="DG11" s="772" t="s">
        <v>544</v>
      </c>
      <c r="DH11" s="773"/>
      <c r="DI11" s="773"/>
      <c r="DJ11" s="773"/>
      <c r="DK11" s="774"/>
      <c r="DL11" s="772" t="s">
        <v>544</v>
      </c>
      <c r="DM11" s="773"/>
      <c r="DN11" s="773"/>
      <c r="DO11" s="773"/>
      <c r="DP11" s="774"/>
      <c r="DQ11" s="772" t="s">
        <v>544</v>
      </c>
      <c r="DR11" s="773"/>
      <c r="DS11" s="773"/>
      <c r="DT11" s="773"/>
      <c r="DU11" s="774"/>
      <c r="DV11" s="775"/>
      <c r="DW11" s="776"/>
      <c r="DX11" s="776"/>
      <c r="DY11" s="776"/>
      <c r="DZ11" s="777"/>
      <c r="EA11" s="225"/>
    </row>
    <row r="12" spans="1:131" s="226" customFormat="1" ht="26.25" customHeight="1" x14ac:dyDescent="0.15">
      <c r="A12" s="232">
        <v>6</v>
      </c>
      <c r="B12" s="746" t="s">
        <v>355</v>
      </c>
      <c r="C12" s="747"/>
      <c r="D12" s="747"/>
      <c r="E12" s="747"/>
      <c r="F12" s="747"/>
      <c r="G12" s="747"/>
      <c r="H12" s="747"/>
      <c r="I12" s="747"/>
      <c r="J12" s="747"/>
      <c r="K12" s="747"/>
      <c r="L12" s="747"/>
      <c r="M12" s="747"/>
      <c r="N12" s="747"/>
      <c r="O12" s="747"/>
      <c r="P12" s="748"/>
      <c r="Q12" s="749">
        <v>6600</v>
      </c>
      <c r="R12" s="750"/>
      <c r="S12" s="750"/>
      <c r="T12" s="750"/>
      <c r="U12" s="750"/>
      <c r="V12" s="750">
        <v>6600</v>
      </c>
      <c r="W12" s="750"/>
      <c r="X12" s="750"/>
      <c r="Y12" s="750"/>
      <c r="Z12" s="750"/>
      <c r="AA12" s="750" t="s">
        <v>480</v>
      </c>
      <c r="AB12" s="750"/>
      <c r="AC12" s="750"/>
      <c r="AD12" s="750"/>
      <c r="AE12" s="751"/>
      <c r="AF12" s="752" t="s">
        <v>206</v>
      </c>
      <c r="AG12" s="753"/>
      <c r="AH12" s="753"/>
      <c r="AI12" s="753"/>
      <c r="AJ12" s="754"/>
      <c r="AK12" s="755">
        <v>6577</v>
      </c>
      <c r="AL12" s="756"/>
      <c r="AM12" s="756"/>
      <c r="AN12" s="756"/>
      <c r="AO12" s="756"/>
      <c r="AP12" s="756" t="s">
        <v>480</v>
      </c>
      <c r="AQ12" s="756"/>
      <c r="AR12" s="756"/>
      <c r="AS12" s="756"/>
      <c r="AT12" s="756"/>
      <c r="AU12" s="757"/>
      <c r="AV12" s="757"/>
      <c r="AW12" s="757"/>
      <c r="AX12" s="757"/>
      <c r="AY12" s="758"/>
      <c r="AZ12" s="223"/>
      <c r="BA12" s="223"/>
      <c r="BB12" s="223"/>
      <c r="BC12" s="223"/>
      <c r="BD12" s="223"/>
      <c r="BE12" s="224"/>
      <c r="BF12" s="224"/>
      <c r="BG12" s="224"/>
      <c r="BH12" s="224"/>
      <c r="BI12" s="224"/>
      <c r="BJ12" s="224"/>
      <c r="BK12" s="224"/>
      <c r="BL12" s="224"/>
      <c r="BM12" s="224"/>
      <c r="BN12" s="224"/>
      <c r="BO12" s="224"/>
      <c r="BP12" s="224"/>
      <c r="BQ12" s="233">
        <v>6</v>
      </c>
      <c r="BR12" s="234"/>
      <c r="BS12" s="759" t="s">
        <v>549</v>
      </c>
      <c r="BT12" s="760"/>
      <c r="BU12" s="760"/>
      <c r="BV12" s="760"/>
      <c r="BW12" s="760"/>
      <c r="BX12" s="760"/>
      <c r="BY12" s="760"/>
      <c r="BZ12" s="760"/>
      <c r="CA12" s="760"/>
      <c r="CB12" s="760"/>
      <c r="CC12" s="760"/>
      <c r="CD12" s="760"/>
      <c r="CE12" s="760"/>
      <c r="CF12" s="760"/>
      <c r="CG12" s="761"/>
      <c r="CH12" s="772" t="s">
        <v>544</v>
      </c>
      <c r="CI12" s="773"/>
      <c r="CJ12" s="773"/>
      <c r="CK12" s="773"/>
      <c r="CL12" s="774"/>
      <c r="CM12" s="772">
        <v>27</v>
      </c>
      <c r="CN12" s="773"/>
      <c r="CO12" s="773"/>
      <c r="CP12" s="773"/>
      <c r="CQ12" s="774"/>
      <c r="CR12" s="772">
        <v>10</v>
      </c>
      <c r="CS12" s="773"/>
      <c r="CT12" s="773"/>
      <c r="CU12" s="773"/>
      <c r="CV12" s="774"/>
      <c r="CW12" s="772" t="s">
        <v>544</v>
      </c>
      <c r="CX12" s="773"/>
      <c r="CY12" s="773"/>
      <c r="CZ12" s="773"/>
      <c r="DA12" s="774"/>
      <c r="DB12" s="772" t="s">
        <v>544</v>
      </c>
      <c r="DC12" s="773"/>
      <c r="DD12" s="773"/>
      <c r="DE12" s="773"/>
      <c r="DF12" s="774"/>
      <c r="DG12" s="772" t="s">
        <v>544</v>
      </c>
      <c r="DH12" s="773"/>
      <c r="DI12" s="773"/>
      <c r="DJ12" s="773"/>
      <c r="DK12" s="774"/>
      <c r="DL12" s="772" t="s">
        <v>544</v>
      </c>
      <c r="DM12" s="773"/>
      <c r="DN12" s="773"/>
      <c r="DO12" s="773"/>
      <c r="DP12" s="774"/>
      <c r="DQ12" s="772" t="s">
        <v>544</v>
      </c>
      <c r="DR12" s="773"/>
      <c r="DS12" s="773"/>
      <c r="DT12" s="773"/>
      <c r="DU12" s="774"/>
      <c r="DV12" s="775"/>
      <c r="DW12" s="776"/>
      <c r="DX12" s="776"/>
      <c r="DY12" s="776"/>
      <c r="DZ12" s="777"/>
      <c r="EA12" s="225"/>
    </row>
    <row r="13" spans="1:131" s="226" customFormat="1" ht="26.25" customHeight="1" x14ac:dyDescent="0.15">
      <c r="A13" s="232">
        <v>7</v>
      </c>
      <c r="B13" s="746" t="s">
        <v>356</v>
      </c>
      <c r="C13" s="747"/>
      <c r="D13" s="747"/>
      <c r="E13" s="747"/>
      <c r="F13" s="747"/>
      <c r="G13" s="747"/>
      <c r="H13" s="747"/>
      <c r="I13" s="747"/>
      <c r="J13" s="747"/>
      <c r="K13" s="747"/>
      <c r="L13" s="747"/>
      <c r="M13" s="747"/>
      <c r="N13" s="747"/>
      <c r="O13" s="747"/>
      <c r="P13" s="748"/>
      <c r="Q13" s="749">
        <v>2984</v>
      </c>
      <c r="R13" s="750"/>
      <c r="S13" s="750"/>
      <c r="T13" s="750"/>
      <c r="U13" s="750"/>
      <c r="V13" s="750">
        <v>2913</v>
      </c>
      <c r="W13" s="750"/>
      <c r="X13" s="750"/>
      <c r="Y13" s="750"/>
      <c r="Z13" s="750"/>
      <c r="AA13" s="750">
        <v>71</v>
      </c>
      <c r="AB13" s="750"/>
      <c r="AC13" s="750"/>
      <c r="AD13" s="750"/>
      <c r="AE13" s="751"/>
      <c r="AF13" s="752">
        <v>71</v>
      </c>
      <c r="AG13" s="753"/>
      <c r="AH13" s="753"/>
      <c r="AI13" s="753"/>
      <c r="AJ13" s="754"/>
      <c r="AK13" s="755" t="s">
        <v>480</v>
      </c>
      <c r="AL13" s="756"/>
      <c r="AM13" s="756"/>
      <c r="AN13" s="756"/>
      <c r="AO13" s="756"/>
      <c r="AP13" s="756" t="s">
        <v>480</v>
      </c>
      <c r="AQ13" s="756"/>
      <c r="AR13" s="756"/>
      <c r="AS13" s="756"/>
      <c r="AT13" s="756"/>
      <c r="AU13" s="757"/>
      <c r="AV13" s="757"/>
      <c r="AW13" s="757"/>
      <c r="AX13" s="757"/>
      <c r="AY13" s="758"/>
      <c r="AZ13" s="223"/>
      <c r="BA13" s="223"/>
      <c r="BB13" s="223"/>
      <c r="BC13" s="223"/>
      <c r="BD13" s="223"/>
      <c r="BE13" s="224"/>
      <c r="BF13" s="224"/>
      <c r="BG13" s="224"/>
      <c r="BH13" s="224"/>
      <c r="BI13" s="224"/>
      <c r="BJ13" s="224"/>
      <c r="BK13" s="224"/>
      <c r="BL13" s="224"/>
      <c r="BM13" s="224"/>
      <c r="BN13" s="224"/>
      <c r="BO13" s="224"/>
      <c r="BP13" s="224"/>
      <c r="BQ13" s="233">
        <v>7</v>
      </c>
      <c r="BR13" s="234"/>
      <c r="BS13" s="759" t="s">
        <v>550</v>
      </c>
      <c r="BT13" s="760"/>
      <c r="BU13" s="760"/>
      <c r="BV13" s="760"/>
      <c r="BW13" s="760"/>
      <c r="BX13" s="760"/>
      <c r="BY13" s="760"/>
      <c r="BZ13" s="760"/>
      <c r="CA13" s="760"/>
      <c r="CB13" s="760"/>
      <c r="CC13" s="760"/>
      <c r="CD13" s="760"/>
      <c r="CE13" s="760"/>
      <c r="CF13" s="760"/>
      <c r="CG13" s="761"/>
      <c r="CH13" s="772" t="s">
        <v>544</v>
      </c>
      <c r="CI13" s="773"/>
      <c r="CJ13" s="773"/>
      <c r="CK13" s="773"/>
      <c r="CL13" s="774"/>
      <c r="CM13" s="772">
        <v>280</v>
      </c>
      <c r="CN13" s="773"/>
      <c r="CO13" s="773"/>
      <c r="CP13" s="773"/>
      <c r="CQ13" s="774"/>
      <c r="CR13" s="772">
        <v>179</v>
      </c>
      <c r="CS13" s="773"/>
      <c r="CT13" s="773"/>
      <c r="CU13" s="773"/>
      <c r="CV13" s="774"/>
      <c r="CW13" s="772" t="s">
        <v>544</v>
      </c>
      <c r="CX13" s="773"/>
      <c r="CY13" s="773"/>
      <c r="CZ13" s="773"/>
      <c r="DA13" s="774"/>
      <c r="DB13" s="772" t="s">
        <v>544</v>
      </c>
      <c r="DC13" s="773"/>
      <c r="DD13" s="773"/>
      <c r="DE13" s="773"/>
      <c r="DF13" s="774"/>
      <c r="DG13" s="772" t="s">
        <v>544</v>
      </c>
      <c r="DH13" s="773"/>
      <c r="DI13" s="773"/>
      <c r="DJ13" s="773"/>
      <c r="DK13" s="774"/>
      <c r="DL13" s="772" t="s">
        <v>544</v>
      </c>
      <c r="DM13" s="773"/>
      <c r="DN13" s="773"/>
      <c r="DO13" s="773"/>
      <c r="DP13" s="774"/>
      <c r="DQ13" s="772" t="s">
        <v>544</v>
      </c>
      <c r="DR13" s="773"/>
      <c r="DS13" s="773"/>
      <c r="DT13" s="773"/>
      <c r="DU13" s="774"/>
      <c r="DV13" s="775"/>
      <c r="DW13" s="776"/>
      <c r="DX13" s="776"/>
      <c r="DY13" s="776"/>
      <c r="DZ13" s="777"/>
      <c r="EA13" s="225"/>
    </row>
    <row r="14" spans="1:131" s="226" customFormat="1" ht="26.25" customHeight="1" x14ac:dyDescent="0.15">
      <c r="A14" s="232">
        <v>8</v>
      </c>
      <c r="B14" s="746" t="s">
        <v>357</v>
      </c>
      <c r="C14" s="747"/>
      <c r="D14" s="747"/>
      <c r="E14" s="747"/>
      <c r="F14" s="747"/>
      <c r="G14" s="747"/>
      <c r="H14" s="747"/>
      <c r="I14" s="747"/>
      <c r="J14" s="747"/>
      <c r="K14" s="747"/>
      <c r="L14" s="747"/>
      <c r="M14" s="747"/>
      <c r="N14" s="747"/>
      <c r="O14" s="747"/>
      <c r="P14" s="748"/>
      <c r="Q14" s="749">
        <v>14</v>
      </c>
      <c r="R14" s="750"/>
      <c r="S14" s="750"/>
      <c r="T14" s="750"/>
      <c r="U14" s="750"/>
      <c r="V14" s="750">
        <v>14</v>
      </c>
      <c r="W14" s="750"/>
      <c r="X14" s="750"/>
      <c r="Y14" s="750"/>
      <c r="Z14" s="750"/>
      <c r="AA14" s="750" t="s">
        <v>480</v>
      </c>
      <c r="AB14" s="750"/>
      <c r="AC14" s="750"/>
      <c r="AD14" s="750"/>
      <c r="AE14" s="751"/>
      <c r="AF14" s="752" t="s">
        <v>206</v>
      </c>
      <c r="AG14" s="753"/>
      <c r="AH14" s="753"/>
      <c r="AI14" s="753"/>
      <c r="AJ14" s="754"/>
      <c r="AK14" s="755" t="s">
        <v>480</v>
      </c>
      <c r="AL14" s="756"/>
      <c r="AM14" s="756"/>
      <c r="AN14" s="756"/>
      <c r="AO14" s="756"/>
      <c r="AP14" s="756" t="s">
        <v>480</v>
      </c>
      <c r="AQ14" s="756"/>
      <c r="AR14" s="756"/>
      <c r="AS14" s="756"/>
      <c r="AT14" s="756"/>
      <c r="AU14" s="757"/>
      <c r="AV14" s="757"/>
      <c r="AW14" s="757"/>
      <c r="AX14" s="757"/>
      <c r="AY14" s="758"/>
      <c r="AZ14" s="223"/>
      <c r="BA14" s="223"/>
      <c r="BB14" s="223"/>
      <c r="BC14" s="223"/>
      <c r="BD14" s="223"/>
      <c r="BE14" s="224"/>
      <c r="BF14" s="224"/>
      <c r="BG14" s="224"/>
      <c r="BH14" s="224"/>
      <c r="BI14" s="224"/>
      <c r="BJ14" s="224"/>
      <c r="BK14" s="224"/>
      <c r="BL14" s="224"/>
      <c r="BM14" s="224"/>
      <c r="BN14" s="224"/>
      <c r="BO14" s="224"/>
      <c r="BP14" s="224"/>
      <c r="BQ14" s="233">
        <v>8</v>
      </c>
      <c r="BR14" s="234" t="s">
        <v>578</v>
      </c>
      <c r="BS14" s="759" t="s">
        <v>551</v>
      </c>
      <c r="BT14" s="760"/>
      <c r="BU14" s="760"/>
      <c r="BV14" s="760"/>
      <c r="BW14" s="760"/>
      <c r="BX14" s="760"/>
      <c r="BY14" s="760"/>
      <c r="BZ14" s="760"/>
      <c r="CA14" s="760"/>
      <c r="CB14" s="760"/>
      <c r="CC14" s="760"/>
      <c r="CD14" s="760"/>
      <c r="CE14" s="760"/>
      <c r="CF14" s="760"/>
      <c r="CG14" s="761"/>
      <c r="CH14" s="772">
        <v>-74</v>
      </c>
      <c r="CI14" s="773"/>
      <c r="CJ14" s="773"/>
      <c r="CK14" s="773"/>
      <c r="CL14" s="774"/>
      <c r="CM14" s="772">
        <v>1563</v>
      </c>
      <c r="CN14" s="773"/>
      <c r="CO14" s="773"/>
      <c r="CP14" s="773"/>
      <c r="CQ14" s="774"/>
      <c r="CR14" s="772">
        <v>8</v>
      </c>
      <c r="CS14" s="773"/>
      <c r="CT14" s="773"/>
      <c r="CU14" s="773"/>
      <c r="CV14" s="774"/>
      <c r="CW14" s="772">
        <v>495</v>
      </c>
      <c r="CX14" s="773"/>
      <c r="CY14" s="773"/>
      <c r="CZ14" s="773"/>
      <c r="DA14" s="774"/>
      <c r="DB14" s="772">
        <v>3241</v>
      </c>
      <c r="DC14" s="773"/>
      <c r="DD14" s="773"/>
      <c r="DE14" s="773"/>
      <c r="DF14" s="774"/>
      <c r="DG14" s="772" t="s">
        <v>544</v>
      </c>
      <c r="DH14" s="773"/>
      <c r="DI14" s="773"/>
      <c r="DJ14" s="773"/>
      <c r="DK14" s="774"/>
      <c r="DL14" s="772">
        <v>621</v>
      </c>
      <c r="DM14" s="773"/>
      <c r="DN14" s="773"/>
      <c r="DO14" s="773"/>
      <c r="DP14" s="774"/>
      <c r="DQ14" s="772">
        <v>186</v>
      </c>
      <c r="DR14" s="773"/>
      <c r="DS14" s="773"/>
      <c r="DT14" s="773"/>
      <c r="DU14" s="774"/>
      <c r="DV14" s="775"/>
      <c r="DW14" s="776"/>
      <c r="DX14" s="776"/>
      <c r="DY14" s="776"/>
      <c r="DZ14" s="777"/>
      <c r="EA14" s="225"/>
    </row>
    <row r="15" spans="1:131" s="226" customFormat="1" ht="26.25" customHeight="1" x14ac:dyDescent="0.15">
      <c r="A15" s="232">
        <v>9</v>
      </c>
      <c r="B15" s="746" t="s">
        <v>358</v>
      </c>
      <c r="C15" s="747"/>
      <c r="D15" s="747"/>
      <c r="E15" s="747"/>
      <c r="F15" s="747"/>
      <c r="G15" s="747"/>
      <c r="H15" s="747"/>
      <c r="I15" s="747"/>
      <c r="J15" s="747"/>
      <c r="K15" s="747"/>
      <c r="L15" s="747"/>
      <c r="M15" s="747"/>
      <c r="N15" s="747"/>
      <c r="O15" s="747"/>
      <c r="P15" s="748"/>
      <c r="Q15" s="749">
        <v>147</v>
      </c>
      <c r="R15" s="750"/>
      <c r="S15" s="750"/>
      <c r="T15" s="750"/>
      <c r="U15" s="750"/>
      <c r="V15" s="750">
        <v>1</v>
      </c>
      <c r="W15" s="750"/>
      <c r="X15" s="750"/>
      <c r="Y15" s="750"/>
      <c r="Z15" s="750"/>
      <c r="AA15" s="750">
        <v>146</v>
      </c>
      <c r="AB15" s="750"/>
      <c r="AC15" s="750"/>
      <c r="AD15" s="750"/>
      <c r="AE15" s="751"/>
      <c r="AF15" s="752" t="s">
        <v>206</v>
      </c>
      <c r="AG15" s="753"/>
      <c r="AH15" s="753"/>
      <c r="AI15" s="753"/>
      <c r="AJ15" s="754"/>
      <c r="AK15" s="755">
        <v>0</v>
      </c>
      <c r="AL15" s="756"/>
      <c r="AM15" s="756"/>
      <c r="AN15" s="756"/>
      <c r="AO15" s="756"/>
      <c r="AP15" s="756" t="s">
        <v>480</v>
      </c>
      <c r="AQ15" s="756"/>
      <c r="AR15" s="756"/>
      <c r="AS15" s="756"/>
      <c r="AT15" s="756"/>
      <c r="AU15" s="757"/>
      <c r="AV15" s="757"/>
      <c r="AW15" s="757"/>
      <c r="AX15" s="757"/>
      <c r="AY15" s="758"/>
      <c r="AZ15" s="223"/>
      <c r="BA15" s="223"/>
      <c r="BB15" s="223"/>
      <c r="BC15" s="223"/>
      <c r="BD15" s="223"/>
      <c r="BE15" s="224"/>
      <c r="BF15" s="224"/>
      <c r="BG15" s="224"/>
      <c r="BH15" s="224"/>
      <c r="BI15" s="224"/>
      <c r="BJ15" s="224"/>
      <c r="BK15" s="224"/>
      <c r="BL15" s="224"/>
      <c r="BM15" s="224"/>
      <c r="BN15" s="224"/>
      <c r="BO15" s="224"/>
      <c r="BP15" s="224"/>
      <c r="BQ15" s="233">
        <v>9</v>
      </c>
      <c r="BR15" s="234" t="s">
        <v>578</v>
      </c>
      <c r="BS15" s="759" t="s">
        <v>552</v>
      </c>
      <c r="BT15" s="760"/>
      <c r="BU15" s="760"/>
      <c r="BV15" s="760"/>
      <c r="BW15" s="760"/>
      <c r="BX15" s="760"/>
      <c r="BY15" s="760"/>
      <c r="BZ15" s="760"/>
      <c r="CA15" s="760"/>
      <c r="CB15" s="760"/>
      <c r="CC15" s="760"/>
      <c r="CD15" s="760"/>
      <c r="CE15" s="760"/>
      <c r="CF15" s="760"/>
      <c r="CG15" s="761"/>
      <c r="CH15" s="772" t="s">
        <v>544</v>
      </c>
      <c r="CI15" s="773"/>
      <c r="CJ15" s="773"/>
      <c r="CK15" s="773"/>
      <c r="CL15" s="774"/>
      <c r="CM15" s="772">
        <v>879</v>
      </c>
      <c r="CN15" s="773"/>
      <c r="CO15" s="773"/>
      <c r="CP15" s="773"/>
      <c r="CQ15" s="774"/>
      <c r="CR15" s="772">
        <v>11</v>
      </c>
      <c r="CS15" s="773"/>
      <c r="CT15" s="773"/>
      <c r="CU15" s="773"/>
      <c r="CV15" s="774"/>
      <c r="CW15" s="772">
        <v>74</v>
      </c>
      <c r="CX15" s="773"/>
      <c r="CY15" s="773"/>
      <c r="CZ15" s="773"/>
      <c r="DA15" s="774"/>
      <c r="DB15" s="772">
        <v>759</v>
      </c>
      <c r="DC15" s="773"/>
      <c r="DD15" s="773"/>
      <c r="DE15" s="773"/>
      <c r="DF15" s="774"/>
      <c r="DG15" s="772" t="s">
        <v>544</v>
      </c>
      <c r="DH15" s="773"/>
      <c r="DI15" s="773"/>
      <c r="DJ15" s="773"/>
      <c r="DK15" s="774"/>
      <c r="DL15" s="772">
        <v>69</v>
      </c>
      <c r="DM15" s="773"/>
      <c r="DN15" s="773"/>
      <c r="DO15" s="773"/>
      <c r="DP15" s="774"/>
      <c r="DQ15" s="772">
        <v>48</v>
      </c>
      <c r="DR15" s="773"/>
      <c r="DS15" s="773"/>
      <c r="DT15" s="773"/>
      <c r="DU15" s="774"/>
      <c r="DV15" s="775"/>
      <c r="DW15" s="776"/>
      <c r="DX15" s="776"/>
      <c r="DY15" s="776"/>
      <c r="DZ15" s="777"/>
      <c r="EA15" s="225"/>
    </row>
    <row r="16" spans="1:131" s="226" customFormat="1" ht="26.25" customHeight="1" x14ac:dyDescent="0.15">
      <c r="A16" s="232">
        <v>10</v>
      </c>
      <c r="B16" s="746" t="s">
        <v>359</v>
      </c>
      <c r="C16" s="747"/>
      <c r="D16" s="747"/>
      <c r="E16" s="747"/>
      <c r="F16" s="747"/>
      <c r="G16" s="747"/>
      <c r="H16" s="747"/>
      <c r="I16" s="747"/>
      <c r="J16" s="747"/>
      <c r="K16" s="747"/>
      <c r="L16" s="747"/>
      <c r="M16" s="747"/>
      <c r="N16" s="747"/>
      <c r="O16" s="747"/>
      <c r="P16" s="748"/>
      <c r="Q16" s="749">
        <v>610</v>
      </c>
      <c r="R16" s="750"/>
      <c r="S16" s="750"/>
      <c r="T16" s="750"/>
      <c r="U16" s="750"/>
      <c r="V16" s="750">
        <v>111</v>
      </c>
      <c r="W16" s="750"/>
      <c r="X16" s="750"/>
      <c r="Y16" s="750"/>
      <c r="Z16" s="750"/>
      <c r="AA16" s="750">
        <v>498</v>
      </c>
      <c r="AB16" s="750"/>
      <c r="AC16" s="750"/>
      <c r="AD16" s="750"/>
      <c r="AE16" s="751"/>
      <c r="AF16" s="752" t="s">
        <v>206</v>
      </c>
      <c r="AG16" s="753"/>
      <c r="AH16" s="753"/>
      <c r="AI16" s="753"/>
      <c r="AJ16" s="754"/>
      <c r="AK16" s="755">
        <v>0</v>
      </c>
      <c r="AL16" s="756"/>
      <c r="AM16" s="756"/>
      <c r="AN16" s="756"/>
      <c r="AO16" s="756"/>
      <c r="AP16" s="756" t="s">
        <v>480</v>
      </c>
      <c r="AQ16" s="756"/>
      <c r="AR16" s="756"/>
      <c r="AS16" s="756"/>
      <c r="AT16" s="756"/>
      <c r="AU16" s="757"/>
      <c r="AV16" s="757"/>
      <c r="AW16" s="757"/>
      <c r="AX16" s="757"/>
      <c r="AY16" s="758"/>
      <c r="AZ16" s="223"/>
      <c r="BA16" s="223"/>
      <c r="BB16" s="223"/>
      <c r="BC16" s="223"/>
      <c r="BD16" s="223"/>
      <c r="BE16" s="224"/>
      <c r="BF16" s="224"/>
      <c r="BG16" s="224"/>
      <c r="BH16" s="224"/>
      <c r="BI16" s="224"/>
      <c r="BJ16" s="224"/>
      <c r="BK16" s="224"/>
      <c r="BL16" s="224"/>
      <c r="BM16" s="224"/>
      <c r="BN16" s="224"/>
      <c r="BO16" s="224"/>
      <c r="BP16" s="224"/>
      <c r="BQ16" s="233">
        <v>10</v>
      </c>
      <c r="BR16" s="234"/>
      <c r="BS16" s="759" t="s">
        <v>553</v>
      </c>
      <c r="BT16" s="760"/>
      <c r="BU16" s="760"/>
      <c r="BV16" s="760"/>
      <c r="BW16" s="760"/>
      <c r="BX16" s="760"/>
      <c r="BY16" s="760"/>
      <c r="BZ16" s="760"/>
      <c r="CA16" s="760"/>
      <c r="CB16" s="760"/>
      <c r="CC16" s="760"/>
      <c r="CD16" s="760"/>
      <c r="CE16" s="760"/>
      <c r="CF16" s="760"/>
      <c r="CG16" s="761"/>
      <c r="CH16" s="772">
        <v>-1</v>
      </c>
      <c r="CI16" s="773"/>
      <c r="CJ16" s="773"/>
      <c r="CK16" s="773"/>
      <c r="CL16" s="774"/>
      <c r="CM16" s="772">
        <v>603</v>
      </c>
      <c r="CN16" s="773"/>
      <c r="CO16" s="773"/>
      <c r="CP16" s="773"/>
      <c r="CQ16" s="774"/>
      <c r="CR16" s="772">
        <v>534</v>
      </c>
      <c r="CS16" s="773"/>
      <c r="CT16" s="773"/>
      <c r="CU16" s="773"/>
      <c r="CV16" s="774"/>
      <c r="CW16" s="772" t="s">
        <v>544</v>
      </c>
      <c r="CX16" s="773"/>
      <c r="CY16" s="773"/>
      <c r="CZ16" s="773"/>
      <c r="DA16" s="774"/>
      <c r="DB16" s="772" t="s">
        <v>544</v>
      </c>
      <c r="DC16" s="773"/>
      <c r="DD16" s="773"/>
      <c r="DE16" s="773"/>
      <c r="DF16" s="774"/>
      <c r="DG16" s="772" t="s">
        <v>544</v>
      </c>
      <c r="DH16" s="773"/>
      <c r="DI16" s="773"/>
      <c r="DJ16" s="773"/>
      <c r="DK16" s="774"/>
      <c r="DL16" s="772" t="s">
        <v>544</v>
      </c>
      <c r="DM16" s="773"/>
      <c r="DN16" s="773"/>
      <c r="DO16" s="773"/>
      <c r="DP16" s="774"/>
      <c r="DQ16" s="772" t="s">
        <v>544</v>
      </c>
      <c r="DR16" s="773"/>
      <c r="DS16" s="773"/>
      <c r="DT16" s="773"/>
      <c r="DU16" s="774"/>
      <c r="DV16" s="775"/>
      <c r="DW16" s="776"/>
      <c r="DX16" s="776"/>
      <c r="DY16" s="776"/>
      <c r="DZ16" s="777"/>
      <c r="EA16" s="225"/>
    </row>
    <row r="17" spans="1:131" s="226" customFormat="1" ht="26.25" customHeight="1" x14ac:dyDescent="0.15">
      <c r="A17" s="232">
        <v>11</v>
      </c>
      <c r="B17" s="746" t="s">
        <v>360</v>
      </c>
      <c r="C17" s="747"/>
      <c r="D17" s="747"/>
      <c r="E17" s="747"/>
      <c r="F17" s="747"/>
      <c r="G17" s="747"/>
      <c r="H17" s="747"/>
      <c r="I17" s="747"/>
      <c r="J17" s="747"/>
      <c r="K17" s="747"/>
      <c r="L17" s="747"/>
      <c r="M17" s="747"/>
      <c r="N17" s="747"/>
      <c r="O17" s="747"/>
      <c r="P17" s="748"/>
      <c r="Q17" s="749">
        <v>92107</v>
      </c>
      <c r="R17" s="750"/>
      <c r="S17" s="750"/>
      <c r="T17" s="750"/>
      <c r="U17" s="750"/>
      <c r="V17" s="750">
        <v>92107</v>
      </c>
      <c r="W17" s="750"/>
      <c r="X17" s="750"/>
      <c r="Y17" s="750"/>
      <c r="Z17" s="750"/>
      <c r="AA17" s="750" t="s">
        <v>480</v>
      </c>
      <c r="AB17" s="750"/>
      <c r="AC17" s="750"/>
      <c r="AD17" s="750"/>
      <c r="AE17" s="751"/>
      <c r="AF17" s="752" t="s">
        <v>206</v>
      </c>
      <c r="AG17" s="753"/>
      <c r="AH17" s="753"/>
      <c r="AI17" s="753"/>
      <c r="AJ17" s="754"/>
      <c r="AK17" s="755">
        <v>64083</v>
      </c>
      <c r="AL17" s="756"/>
      <c r="AM17" s="756"/>
      <c r="AN17" s="756"/>
      <c r="AO17" s="756"/>
      <c r="AP17" s="756" t="s">
        <v>480</v>
      </c>
      <c r="AQ17" s="756"/>
      <c r="AR17" s="756"/>
      <c r="AS17" s="756"/>
      <c r="AT17" s="756"/>
      <c r="AU17" s="757"/>
      <c r="AV17" s="757"/>
      <c r="AW17" s="757"/>
      <c r="AX17" s="757"/>
      <c r="AY17" s="758"/>
      <c r="AZ17" s="223"/>
      <c r="BA17" s="223"/>
      <c r="BB17" s="223"/>
      <c r="BC17" s="223"/>
      <c r="BD17" s="223"/>
      <c r="BE17" s="224"/>
      <c r="BF17" s="224"/>
      <c r="BG17" s="224"/>
      <c r="BH17" s="224"/>
      <c r="BI17" s="224"/>
      <c r="BJ17" s="224"/>
      <c r="BK17" s="224"/>
      <c r="BL17" s="224"/>
      <c r="BM17" s="224"/>
      <c r="BN17" s="224"/>
      <c r="BO17" s="224"/>
      <c r="BP17" s="224"/>
      <c r="BQ17" s="233">
        <v>11</v>
      </c>
      <c r="BR17" s="234" t="s">
        <v>578</v>
      </c>
      <c r="BS17" s="759" t="s">
        <v>554</v>
      </c>
      <c r="BT17" s="760"/>
      <c r="BU17" s="760"/>
      <c r="BV17" s="760"/>
      <c r="BW17" s="760"/>
      <c r="BX17" s="760"/>
      <c r="BY17" s="760"/>
      <c r="BZ17" s="760"/>
      <c r="CA17" s="760"/>
      <c r="CB17" s="760"/>
      <c r="CC17" s="760"/>
      <c r="CD17" s="760"/>
      <c r="CE17" s="760"/>
      <c r="CF17" s="760"/>
      <c r="CG17" s="761"/>
      <c r="CH17" s="772">
        <v>6</v>
      </c>
      <c r="CI17" s="773"/>
      <c r="CJ17" s="773"/>
      <c r="CK17" s="773"/>
      <c r="CL17" s="774"/>
      <c r="CM17" s="772">
        <v>204</v>
      </c>
      <c r="CN17" s="773"/>
      <c r="CO17" s="773"/>
      <c r="CP17" s="773"/>
      <c r="CQ17" s="774"/>
      <c r="CR17" s="772">
        <v>5</v>
      </c>
      <c r="CS17" s="773"/>
      <c r="CT17" s="773"/>
      <c r="CU17" s="773"/>
      <c r="CV17" s="774"/>
      <c r="CW17" s="772" t="s">
        <v>544</v>
      </c>
      <c r="CX17" s="773"/>
      <c r="CY17" s="773"/>
      <c r="CZ17" s="773"/>
      <c r="DA17" s="774"/>
      <c r="DB17" s="772" t="s">
        <v>544</v>
      </c>
      <c r="DC17" s="773"/>
      <c r="DD17" s="773"/>
      <c r="DE17" s="773"/>
      <c r="DF17" s="774"/>
      <c r="DG17" s="772" t="s">
        <v>544</v>
      </c>
      <c r="DH17" s="773"/>
      <c r="DI17" s="773"/>
      <c r="DJ17" s="773"/>
      <c r="DK17" s="774"/>
      <c r="DL17" s="772">
        <v>10</v>
      </c>
      <c r="DM17" s="773"/>
      <c r="DN17" s="773"/>
      <c r="DO17" s="773"/>
      <c r="DP17" s="774"/>
      <c r="DQ17" s="772">
        <v>1</v>
      </c>
      <c r="DR17" s="773"/>
      <c r="DS17" s="773"/>
      <c r="DT17" s="773"/>
      <c r="DU17" s="774"/>
      <c r="DV17" s="775"/>
      <c r="DW17" s="776"/>
      <c r="DX17" s="776"/>
      <c r="DY17" s="776"/>
      <c r="DZ17" s="777"/>
      <c r="EA17" s="225"/>
    </row>
    <row r="18" spans="1:131" s="226" customFormat="1" ht="26.25" customHeight="1" x14ac:dyDescent="0.15">
      <c r="A18" s="232">
        <v>12</v>
      </c>
      <c r="B18" s="746" t="s">
        <v>361</v>
      </c>
      <c r="C18" s="747"/>
      <c r="D18" s="747"/>
      <c r="E18" s="747"/>
      <c r="F18" s="747"/>
      <c r="G18" s="747"/>
      <c r="H18" s="747"/>
      <c r="I18" s="747"/>
      <c r="J18" s="747"/>
      <c r="K18" s="747"/>
      <c r="L18" s="747"/>
      <c r="M18" s="747"/>
      <c r="N18" s="747"/>
      <c r="O18" s="747"/>
      <c r="P18" s="748"/>
      <c r="Q18" s="749">
        <v>987</v>
      </c>
      <c r="R18" s="750"/>
      <c r="S18" s="750"/>
      <c r="T18" s="750"/>
      <c r="U18" s="750"/>
      <c r="V18" s="750">
        <v>750</v>
      </c>
      <c r="W18" s="750"/>
      <c r="X18" s="750"/>
      <c r="Y18" s="750"/>
      <c r="Z18" s="750"/>
      <c r="AA18" s="750">
        <v>238</v>
      </c>
      <c r="AB18" s="750"/>
      <c r="AC18" s="750"/>
      <c r="AD18" s="750"/>
      <c r="AE18" s="751"/>
      <c r="AF18" s="752" t="s">
        <v>206</v>
      </c>
      <c r="AG18" s="753"/>
      <c r="AH18" s="753"/>
      <c r="AI18" s="753"/>
      <c r="AJ18" s="754"/>
      <c r="AK18" s="755" t="s">
        <v>480</v>
      </c>
      <c r="AL18" s="756"/>
      <c r="AM18" s="756"/>
      <c r="AN18" s="756"/>
      <c r="AO18" s="756"/>
      <c r="AP18" s="756" t="s">
        <v>480</v>
      </c>
      <c r="AQ18" s="756"/>
      <c r="AR18" s="756"/>
      <c r="AS18" s="756"/>
      <c r="AT18" s="756"/>
      <c r="AU18" s="757"/>
      <c r="AV18" s="757"/>
      <c r="AW18" s="757"/>
      <c r="AX18" s="757"/>
      <c r="AY18" s="758"/>
      <c r="AZ18" s="223"/>
      <c r="BA18" s="223"/>
      <c r="BB18" s="223"/>
      <c r="BC18" s="223"/>
      <c r="BD18" s="223"/>
      <c r="BE18" s="224"/>
      <c r="BF18" s="224"/>
      <c r="BG18" s="224"/>
      <c r="BH18" s="224"/>
      <c r="BI18" s="224"/>
      <c r="BJ18" s="224"/>
      <c r="BK18" s="224"/>
      <c r="BL18" s="224"/>
      <c r="BM18" s="224"/>
      <c r="BN18" s="224"/>
      <c r="BO18" s="224"/>
      <c r="BP18" s="224"/>
      <c r="BQ18" s="233">
        <v>12</v>
      </c>
      <c r="BR18" s="234"/>
      <c r="BS18" s="759" t="s">
        <v>555</v>
      </c>
      <c r="BT18" s="760"/>
      <c r="BU18" s="760"/>
      <c r="BV18" s="760"/>
      <c r="BW18" s="760"/>
      <c r="BX18" s="760"/>
      <c r="BY18" s="760"/>
      <c r="BZ18" s="760"/>
      <c r="CA18" s="760"/>
      <c r="CB18" s="760"/>
      <c r="CC18" s="760"/>
      <c r="CD18" s="760"/>
      <c r="CE18" s="760"/>
      <c r="CF18" s="760"/>
      <c r="CG18" s="761"/>
      <c r="CH18" s="772">
        <v>-2</v>
      </c>
      <c r="CI18" s="773"/>
      <c r="CJ18" s="773"/>
      <c r="CK18" s="773"/>
      <c r="CL18" s="774"/>
      <c r="CM18" s="772">
        <v>56</v>
      </c>
      <c r="CN18" s="773"/>
      <c r="CO18" s="773"/>
      <c r="CP18" s="773"/>
      <c r="CQ18" s="774"/>
      <c r="CR18" s="772">
        <v>20</v>
      </c>
      <c r="CS18" s="773"/>
      <c r="CT18" s="773"/>
      <c r="CU18" s="773"/>
      <c r="CV18" s="774"/>
      <c r="CW18" s="772" t="s">
        <v>544</v>
      </c>
      <c r="CX18" s="773"/>
      <c r="CY18" s="773"/>
      <c r="CZ18" s="773"/>
      <c r="DA18" s="774"/>
      <c r="DB18" s="772" t="s">
        <v>544</v>
      </c>
      <c r="DC18" s="773"/>
      <c r="DD18" s="773"/>
      <c r="DE18" s="773"/>
      <c r="DF18" s="774"/>
      <c r="DG18" s="772" t="s">
        <v>544</v>
      </c>
      <c r="DH18" s="773"/>
      <c r="DI18" s="773"/>
      <c r="DJ18" s="773"/>
      <c r="DK18" s="774"/>
      <c r="DL18" s="772" t="s">
        <v>544</v>
      </c>
      <c r="DM18" s="773"/>
      <c r="DN18" s="773"/>
      <c r="DO18" s="773"/>
      <c r="DP18" s="774"/>
      <c r="DQ18" s="772" t="s">
        <v>544</v>
      </c>
      <c r="DR18" s="773"/>
      <c r="DS18" s="773"/>
      <c r="DT18" s="773"/>
      <c r="DU18" s="774"/>
      <c r="DV18" s="775"/>
      <c r="DW18" s="776"/>
      <c r="DX18" s="776"/>
      <c r="DY18" s="776"/>
      <c r="DZ18" s="777"/>
      <c r="EA18" s="225"/>
    </row>
    <row r="19" spans="1:131" s="226" customFormat="1" ht="26.25" customHeight="1" x14ac:dyDescent="0.15">
      <c r="A19" s="232">
        <v>13</v>
      </c>
      <c r="B19" s="746" t="s">
        <v>362</v>
      </c>
      <c r="C19" s="747"/>
      <c r="D19" s="747"/>
      <c r="E19" s="747"/>
      <c r="F19" s="747"/>
      <c r="G19" s="747"/>
      <c r="H19" s="747"/>
      <c r="I19" s="747"/>
      <c r="J19" s="747"/>
      <c r="K19" s="747"/>
      <c r="L19" s="747"/>
      <c r="M19" s="747"/>
      <c r="N19" s="747"/>
      <c r="O19" s="747"/>
      <c r="P19" s="748"/>
      <c r="Q19" s="749">
        <v>2284</v>
      </c>
      <c r="R19" s="750"/>
      <c r="S19" s="750"/>
      <c r="T19" s="750"/>
      <c r="U19" s="750"/>
      <c r="V19" s="750">
        <v>2284</v>
      </c>
      <c r="W19" s="750"/>
      <c r="X19" s="750"/>
      <c r="Y19" s="750"/>
      <c r="Z19" s="750"/>
      <c r="AA19" s="750" t="s">
        <v>480</v>
      </c>
      <c r="AB19" s="750"/>
      <c r="AC19" s="750"/>
      <c r="AD19" s="750"/>
      <c r="AE19" s="751"/>
      <c r="AF19" s="752" t="s">
        <v>206</v>
      </c>
      <c r="AG19" s="753"/>
      <c r="AH19" s="753"/>
      <c r="AI19" s="753"/>
      <c r="AJ19" s="754"/>
      <c r="AK19" s="755" t="s">
        <v>480</v>
      </c>
      <c r="AL19" s="756"/>
      <c r="AM19" s="756"/>
      <c r="AN19" s="756"/>
      <c r="AO19" s="756"/>
      <c r="AP19" s="756">
        <v>14153</v>
      </c>
      <c r="AQ19" s="756"/>
      <c r="AR19" s="756"/>
      <c r="AS19" s="756"/>
      <c r="AT19" s="756"/>
      <c r="AU19" s="757"/>
      <c r="AV19" s="757"/>
      <c r="AW19" s="757"/>
      <c r="AX19" s="757"/>
      <c r="AY19" s="758"/>
      <c r="AZ19" s="223"/>
      <c r="BA19" s="223"/>
      <c r="BB19" s="223"/>
      <c r="BC19" s="223"/>
      <c r="BD19" s="223"/>
      <c r="BE19" s="224"/>
      <c r="BF19" s="224"/>
      <c r="BG19" s="224"/>
      <c r="BH19" s="224"/>
      <c r="BI19" s="224"/>
      <c r="BJ19" s="224"/>
      <c r="BK19" s="224"/>
      <c r="BL19" s="224"/>
      <c r="BM19" s="224"/>
      <c r="BN19" s="224"/>
      <c r="BO19" s="224"/>
      <c r="BP19" s="224"/>
      <c r="BQ19" s="233">
        <v>13</v>
      </c>
      <c r="BR19" s="234"/>
      <c r="BS19" s="759" t="s">
        <v>556</v>
      </c>
      <c r="BT19" s="760"/>
      <c r="BU19" s="760"/>
      <c r="BV19" s="760"/>
      <c r="BW19" s="760"/>
      <c r="BX19" s="760"/>
      <c r="BY19" s="760"/>
      <c r="BZ19" s="760"/>
      <c r="CA19" s="760"/>
      <c r="CB19" s="760"/>
      <c r="CC19" s="760"/>
      <c r="CD19" s="760"/>
      <c r="CE19" s="760"/>
      <c r="CF19" s="760"/>
      <c r="CG19" s="761"/>
      <c r="CH19" s="772">
        <v>-1</v>
      </c>
      <c r="CI19" s="773"/>
      <c r="CJ19" s="773"/>
      <c r="CK19" s="773"/>
      <c r="CL19" s="774"/>
      <c r="CM19" s="772">
        <v>25</v>
      </c>
      <c r="CN19" s="773"/>
      <c r="CO19" s="773"/>
      <c r="CP19" s="773"/>
      <c r="CQ19" s="774"/>
      <c r="CR19" s="772">
        <v>5</v>
      </c>
      <c r="CS19" s="773"/>
      <c r="CT19" s="773"/>
      <c r="CU19" s="773"/>
      <c r="CV19" s="774"/>
      <c r="CW19" s="772" t="s">
        <v>544</v>
      </c>
      <c r="CX19" s="773"/>
      <c r="CY19" s="773"/>
      <c r="CZ19" s="773"/>
      <c r="DA19" s="774"/>
      <c r="DB19" s="772" t="s">
        <v>544</v>
      </c>
      <c r="DC19" s="773"/>
      <c r="DD19" s="773"/>
      <c r="DE19" s="773"/>
      <c r="DF19" s="774"/>
      <c r="DG19" s="772" t="s">
        <v>544</v>
      </c>
      <c r="DH19" s="773"/>
      <c r="DI19" s="773"/>
      <c r="DJ19" s="773"/>
      <c r="DK19" s="774"/>
      <c r="DL19" s="772" t="s">
        <v>544</v>
      </c>
      <c r="DM19" s="773"/>
      <c r="DN19" s="773"/>
      <c r="DO19" s="773"/>
      <c r="DP19" s="774"/>
      <c r="DQ19" s="772" t="s">
        <v>544</v>
      </c>
      <c r="DR19" s="773"/>
      <c r="DS19" s="773"/>
      <c r="DT19" s="773"/>
      <c r="DU19" s="774"/>
      <c r="DV19" s="775"/>
      <c r="DW19" s="776"/>
      <c r="DX19" s="776"/>
      <c r="DY19" s="776"/>
      <c r="DZ19" s="777"/>
      <c r="EA19" s="225"/>
    </row>
    <row r="20" spans="1:131" s="226" customFormat="1" ht="26.25" customHeight="1" x14ac:dyDescent="0.15">
      <c r="A20" s="232">
        <v>14</v>
      </c>
      <c r="B20" s="746"/>
      <c r="C20" s="747"/>
      <c r="D20" s="747"/>
      <c r="E20" s="747"/>
      <c r="F20" s="747"/>
      <c r="G20" s="747"/>
      <c r="H20" s="747"/>
      <c r="I20" s="747"/>
      <c r="J20" s="747"/>
      <c r="K20" s="747"/>
      <c r="L20" s="747"/>
      <c r="M20" s="747"/>
      <c r="N20" s="747"/>
      <c r="O20" s="747"/>
      <c r="P20" s="748"/>
      <c r="Q20" s="749"/>
      <c r="R20" s="750"/>
      <c r="S20" s="750"/>
      <c r="T20" s="750"/>
      <c r="U20" s="750"/>
      <c r="V20" s="750"/>
      <c r="W20" s="750"/>
      <c r="X20" s="750"/>
      <c r="Y20" s="750"/>
      <c r="Z20" s="750"/>
      <c r="AA20" s="750"/>
      <c r="AB20" s="750"/>
      <c r="AC20" s="750"/>
      <c r="AD20" s="750"/>
      <c r="AE20" s="751"/>
      <c r="AF20" s="752"/>
      <c r="AG20" s="753"/>
      <c r="AH20" s="753"/>
      <c r="AI20" s="753"/>
      <c r="AJ20" s="754"/>
      <c r="AK20" s="755"/>
      <c r="AL20" s="756"/>
      <c r="AM20" s="756"/>
      <c r="AN20" s="756"/>
      <c r="AO20" s="756"/>
      <c r="AP20" s="756"/>
      <c r="AQ20" s="756"/>
      <c r="AR20" s="756"/>
      <c r="AS20" s="756"/>
      <c r="AT20" s="756"/>
      <c r="AU20" s="757"/>
      <c r="AV20" s="757"/>
      <c r="AW20" s="757"/>
      <c r="AX20" s="757"/>
      <c r="AY20" s="758"/>
      <c r="AZ20" s="223"/>
      <c r="BA20" s="223"/>
      <c r="BB20" s="223"/>
      <c r="BC20" s="223"/>
      <c r="BD20" s="223"/>
      <c r="BE20" s="224"/>
      <c r="BF20" s="224"/>
      <c r="BG20" s="224"/>
      <c r="BH20" s="224"/>
      <c r="BI20" s="224"/>
      <c r="BJ20" s="224"/>
      <c r="BK20" s="224"/>
      <c r="BL20" s="224"/>
      <c r="BM20" s="224"/>
      <c r="BN20" s="224"/>
      <c r="BO20" s="224"/>
      <c r="BP20" s="224"/>
      <c r="BQ20" s="233">
        <v>14</v>
      </c>
      <c r="BR20" s="234"/>
      <c r="BS20" s="759" t="s">
        <v>557</v>
      </c>
      <c r="BT20" s="760"/>
      <c r="BU20" s="760"/>
      <c r="BV20" s="760"/>
      <c r="BW20" s="760"/>
      <c r="BX20" s="760"/>
      <c r="BY20" s="760"/>
      <c r="BZ20" s="760"/>
      <c r="CA20" s="760"/>
      <c r="CB20" s="760"/>
      <c r="CC20" s="760"/>
      <c r="CD20" s="760"/>
      <c r="CE20" s="760"/>
      <c r="CF20" s="760"/>
      <c r="CG20" s="761"/>
      <c r="CH20" s="772">
        <v>247</v>
      </c>
      <c r="CI20" s="773"/>
      <c r="CJ20" s="773"/>
      <c r="CK20" s="773"/>
      <c r="CL20" s="774"/>
      <c r="CM20" s="772">
        <v>2181</v>
      </c>
      <c r="CN20" s="773"/>
      <c r="CO20" s="773"/>
      <c r="CP20" s="773"/>
      <c r="CQ20" s="774"/>
      <c r="CR20" s="772">
        <v>4</v>
      </c>
      <c r="CS20" s="773"/>
      <c r="CT20" s="773"/>
      <c r="CU20" s="773"/>
      <c r="CV20" s="774"/>
      <c r="CW20" s="772" t="s">
        <v>544</v>
      </c>
      <c r="CX20" s="773"/>
      <c r="CY20" s="773"/>
      <c r="CZ20" s="773"/>
      <c r="DA20" s="774"/>
      <c r="DB20" s="772" t="s">
        <v>544</v>
      </c>
      <c r="DC20" s="773"/>
      <c r="DD20" s="773"/>
      <c r="DE20" s="773"/>
      <c r="DF20" s="774"/>
      <c r="DG20" s="772" t="s">
        <v>544</v>
      </c>
      <c r="DH20" s="773"/>
      <c r="DI20" s="773"/>
      <c r="DJ20" s="773"/>
      <c r="DK20" s="774"/>
      <c r="DL20" s="772" t="s">
        <v>544</v>
      </c>
      <c r="DM20" s="773"/>
      <c r="DN20" s="773"/>
      <c r="DO20" s="773"/>
      <c r="DP20" s="774"/>
      <c r="DQ20" s="772" t="s">
        <v>544</v>
      </c>
      <c r="DR20" s="773"/>
      <c r="DS20" s="773"/>
      <c r="DT20" s="773"/>
      <c r="DU20" s="774"/>
      <c r="DV20" s="775"/>
      <c r="DW20" s="776"/>
      <c r="DX20" s="776"/>
      <c r="DY20" s="776"/>
      <c r="DZ20" s="777"/>
      <c r="EA20" s="225"/>
    </row>
    <row r="21" spans="1:131" s="226" customFormat="1" ht="26.25" customHeight="1" thickBot="1" x14ac:dyDescent="0.2">
      <c r="A21" s="232">
        <v>15</v>
      </c>
      <c r="B21" s="746"/>
      <c r="C21" s="747"/>
      <c r="D21" s="747"/>
      <c r="E21" s="747"/>
      <c r="F21" s="747"/>
      <c r="G21" s="747"/>
      <c r="H21" s="747"/>
      <c r="I21" s="747"/>
      <c r="J21" s="747"/>
      <c r="K21" s="747"/>
      <c r="L21" s="747"/>
      <c r="M21" s="747"/>
      <c r="N21" s="747"/>
      <c r="O21" s="747"/>
      <c r="P21" s="748"/>
      <c r="Q21" s="749"/>
      <c r="R21" s="750"/>
      <c r="S21" s="750"/>
      <c r="T21" s="750"/>
      <c r="U21" s="750"/>
      <c r="V21" s="750"/>
      <c r="W21" s="750"/>
      <c r="X21" s="750"/>
      <c r="Y21" s="750"/>
      <c r="Z21" s="750"/>
      <c r="AA21" s="750"/>
      <c r="AB21" s="750"/>
      <c r="AC21" s="750"/>
      <c r="AD21" s="750"/>
      <c r="AE21" s="751"/>
      <c r="AF21" s="752"/>
      <c r="AG21" s="753"/>
      <c r="AH21" s="753"/>
      <c r="AI21" s="753"/>
      <c r="AJ21" s="754"/>
      <c r="AK21" s="755"/>
      <c r="AL21" s="756"/>
      <c r="AM21" s="756"/>
      <c r="AN21" s="756"/>
      <c r="AO21" s="756"/>
      <c r="AP21" s="756"/>
      <c r="AQ21" s="756"/>
      <c r="AR21" s="756"/>
      <c r="AS21" s="756"/>
      <c r="AT21" s="756"/>
      <c r="AU21" s="757"/>
      <c r="AV21" s="757"/>
      <c r="AW21" s="757"/>
      <c r="AX21" s="757"/>
      <c r="AY21" s="758"/>
      <c r="AZ21" s="223"/>
      <c r="BA21" s="223"/>
      <c r="BB21" s="223"/>
      <c r="BC21" s="223"/>
      <c r="BD21" s="223"/>
      <c r="BE21" s="224"/>
      <c r="BF21" s="224"/>
      <c r="BG21" s="224"/>
      <c r="BH21" s="224"/>
      <c r="BI21" s="224"/>
      <c r="BJ21" s="224"/>
      <c r="BK21" s="224"/>
      <c r="BL21" s="224"/>
      <c r="BM21" s="224"/>
      <c r="BN21" s="224"/>
      <c r="BO21" s="224"/>
      <c r="BP21" s="224"/>
      <c r="BQ21" s="233">
        <v>15</v>
      </c>
      <c r="BR21" s="234"/>
      <c r="BS21" s="759" t="s">
        <v>558</v>
      </c>
      <c r="BT21" s="760"/>
      <c r="BU21" s="760"/>
      <c r="BV21" s="760"/>
      <c r="BW21" s="760"/>
      <c r="BX21" s="760"/>
      <c r="BY21" s="760"/>
      <c r="BZ21" s="760"/>
      <c r="CA21" s="760"/>
      <c r="CB21" s="760"/>
      <c r="CC21" s="760"/>
      <c r="CD21" s="760"/>
      <c r="CE21" s="760"/>
      <c r="CF21" s="760"/>
      <c r="CG21" s="761"/>
      <c r="CH21" s="772">
        <v>-1</v>
      </c>
      <c r="CI21" s="773"/>
      <c r="CJ21" s="773"/>
      <c r="CK21" s="773"/>
      <c r="CL21" s="774"/>
      <c r="CM21" s="772">
        <v>11</v>
      </c>
      <c r="CN21" s="773"/>
      <c r="CO21" s="773"/>
      <c r="CP21" s="773"/>
      <c r="CQ21" s="774"/>
      <c r="CR21" s="772">
        <v>2</v>
      </c>
      <c r="CS21" s="773"/>
      <c r="CT21" s="773"/>
      <c r="CU21" s="773"/>
      <c r="CV21" s="774"/>
      <c r="CW21" s="772">
        <v>13</v>
      </c>
      <c r="CX21" s="773"/>
      <c r="CY21" s="773"/>
      <c r="CZ21" s="773"/>
      <c r="DA21" s="774"/>
      <c r="DB21" s="772" t="s">
        <v>544</v>
      </c>
      <c r="DC21" s="773"/>
      <c r="DD21" s="773"/>
      <c r="DE21" s="773"/>
      <c r="DF21" s="774"/>
      <c r="DG21" s="772" t="s">
        <v>544</v>
      </c>
      <c r="DH21" s="773"/>
      <c r="DI21" s="773"/>
      <c r="DJ21" s="773"/>
      <c r="DK21" s="774"/>
      <c r="DL21" s="772" t="s">
        <v>544</v>
      </c>
      <c r="DM21" s="773"/>
      <c r="DN21" s="773"/>
      <c r="DO21" s="773"/>
      <c r="DP21" s="774"/>
      <c r="DQ21" s="772" t="s">
        <v>544</v>
      </c>
      <c r="DR21" s="773"/>
      <c r="DS21" s="773"/>
      <c r="DT21" s="773"/>
      <c r="DU21" s="774"/>
      <c r="DV21" s="775"/>
      <c r="DW21" s="776"/>
      <c r="DX21" s="776"/>
      <c r="DY21" s="776"/>
      <c r="DZ21" s="777"/>
      <c r="EA21" s="225"/>
    </row>
    <row r="22" spans="1:131" s="226" customFormat="1" ht="26.25" customHeight="1" x14ac:dyDescent="0.15">
      <c r="A22" s="232">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363</v>
      </c>
      <c r="BA22" s="803"/>
      <c r="BB22" s="803"/>
      <c r="BC22" s="803"/>
      <c r="BD22" s="804"/>
      <c r="BE22" s="224"/>
      <c r="BF22" s="224"/>
      <c r="BG22" s="224"/>
      <c r="BH22" s="224"/>
      <c r="BI22" s="224"/>
      <c r="BJ22" s="224"/>
      <c r="BK22" s="224"/>
      <c r="BL22" s="224"/>
      <c r="BM22" s="224"/>
      <c r="BN22" s="224"/>
      <c r="BO22" s="224"/>
      <c r="BP22" s="224"/>
      <c r="BQ22" s="233">
        <v>16</v>
      </c>
      <c r="BR22" s="234"/>
      <c r="BS22" s="759" t="s">
        <v>559</v>
      </c>
      <c r="BT22" s="760"/>
      <c r="BU22" s="760"/>
      <c r="BV22" s="760"/>
      <c r="BW22" s="760"/>
      <c r="BX22" s="760"/>
      <c r="BY22" s="760"/>
      <c r="BZ22" s="760"/>
      <c r="CA22" s="760"/>
      <c r="CB22" s="760"/>
      <c r="CC22" s="760"/>
      <c r="CD22" s="760"/>
      <c r="CE22" s="760"/>
      <c r="CF22" s="760"/>
      <c r="CG22" s="761"/>
      <c r="CH22" s="772">
        <v>155</v>
      </c>
      <c r="CI22" s="773"/>
      <c r="CJ22" s="773"/>
      <c r="CK22" s="773"/>
      <c r="CL22" s="774"/>
      <c r="CM22" s="772">
        <v>5141</v>
      </c>
      <c r="CN22" s="773"/>
      <c r="CO22" s="773"/>
      <c r="CP22" s="773"/>
      <c r="CQ22" s="774"/>
      <c r="CR22" s="772">
        <v>30</v>
      </c>
      <c r="CS22" s="773"/>
      <c r="CT22" s="773"/>
      <c r="CU22" s="773"/>
      <c r="CV22" s="774"/>
      <c r="CW22" s="772">
        <v>283</v>
      </c>
      <c r="CX22" s="773"/>
      <c r="CY22" s="773"/>
      <c r="CZ22" s="773"/>
      <c r="DA22" s="774"/>
      <c r="DB22" s="772">
        <v>1151</v>
      </c>
      <c r="DC22" s="773"/>
      <c r="DD22" s="773"/>
      <c r="DE22" s="773"/>
      <c r="DF22" s="774"/>
      <c r="DG22" s="772" t="s">
        <v>544</v>
      </c>
      <c r="DH22" s="773"/>
      <c r="DI22" s="773"/>
      <c r="DJ22" s="773"/>
      <c r="DK22" s="774"/>
      <c r="DL22" s="772" t="s">
        <v>544</v>
      </c>
      <c r="DM22" s="773"/>
      <c r="DN22" s="773"/>
      <c r="DO22" s="773"/>
      <c r="DP22" s="774"/>
      <c r="DQ22" s="772" t="s">
        <v>544</v>
      </c>
      <c r="DR22" s="773"/>
      <c r="DS22" s="773"/>
      <c r="DT22" s="773"/>
      <c r="DU22" s="774"/>
      <c r="DV22" s="775"/>
      <c r="DW22" s="776"/>
      <c r="DX22" s="776"/>
      <c r="DY22" s="776"/>
      <c r="DZ22" s="777"/>
      <c r="EA22" s="225"/>
    </row>
    <row r="23" spans="1:131" s="226" customFormat="1" ht="26.25" customHeight="1" thickBot="1" x14ac:dyDescent="0.2">
      <c r="A23" s="235" t="s">
        <v>364</v>
      </c>
      <c r="B23" s="787" t="s">
        <v>365</v>
      </c>
      <c r="C23" s="788"/>
      <c r="D23" s="788"/>
      <c r="E23" s="788"/>
      <c r="F23" s="788"/>
      <c r="G23" s="788"/>
      <c r="H23" s="788"/>
      <c r="I23" s="788"/>
      <c r="J23" s="788"/>
      <c r="K23" s="788"/>
      <c r="L23" s="788"/>
      <c r="M23" s="788"/>
      <c r="N23" s="788"/>
      <c r="O23" s="788"/>
      <c r="P23" s="789"/>
      <c r="Q23" s="790">
        <v>443299</v>
      </c>
      <c r="R23" s="791"/>
      <c r="S23" s="791"/>
      <c r="T23" s="791"/>
      <c r="U23" s="791"/>
      <c r="V23" s="791">
        <v>433829</v>
      </c>
      <c r="W23" s="791"/>
      <c r="X23" s="791"/>
      <c r="Y23" s="791"/>
      <c r="Z23" s="791"/>
      <c r="AA23" s="791">
        <v>9470</v>
      </c>
      <c r="AB23" s="791"/>
      <c r="AC23" s="791"/>
      <c r="AD23" s="791"/>
      <c r="AE23" s="792"/>
      <c r="AF23" s="793">
        <v>4746</v>
      </c>
      <c r="AG23" s="791"/>
      <c r="AH23" s="791"/>
      <c r="AI23" s="791"/>
      <c r="AJ23" s="794"/>
      <c r="AK23" s="795"/>
      <c r="AL23" s="796"/>
      <c r="AM23" s="796"/>
      <c r="AN23" s="796"/>
      <c r="AO23" s="796"/>
      <c r="AP23" s="791">
        <v>704829</v>
      </c>
      <c r="AQ23" s="791"/>
      <c r="AR23" s="791"/>
      <c r="AS23" s="791"/>
      <c r="AT23" s="791"/>
      <c r="AU23" s="797"/>
      <c r="AV23" s="797"/>
      <c r="AW23" s="797"/>
      <c r="AX23" s="797"/>
      <c r="AY23" s="798"/>
      <c r="AZ23" s="806" t="s">
        <v>206</v>
      </c>
      <c r="BA23" s="807"/>
      <c r="BB23" s="807"/>
      <c r="BC23" s="807"/>
      <c r="BD23" s="808"/>
      <c r="BE23" s="224"/>
      <c r="BF23" s="224"/>
      <c r="BG23" s="224"/>
      <c r="BH23" s="224"/>
      <c r="BI23" s="224"/>
      <c r="BJ23" s="224"/>
      <c r="BK23" s="224"/>
      <c r="BL23" s="224"/>
      <c r="BM23" s="224"/>
      <c r="BN23" s="224"/>
      <c r="BO23" s="224"/>
      <c r="BP23" s="224"/>
      <c r="BQ23" s="233">
        <v>17</v>
      </c>
      <c r="BR23" s="234"/>
      <c r="BS23" s="759" t="s">
        <v>560</v>
      </c>
      <c r="BT23" s="760"/>
      <c r="BU23" s="760"/>
      <c r="BV23" s="760"/>
      <c r="BW23" s="760"/>
      <c r="BX23" s="760"/>
      <c r="BY23" s="760"/>
      <c r="BZ23" s="760"/>
      <c r="CA23" s="760"/>
      <c r="CB23" s="760"/>
      <c r="CC23" s="760"/>
      <c r="CD23" s="760"/>
      <c r="CE23" s="760"/>
      <c r="CF23" s="760"/>
      <c r="CG23" s="761"/>
      <c r="CH23" s="772">
        <v>-3</v>
      </c>
      <c r="CI23" s="773"/>
      <c r="CJ23" s="773"/>
      <c r="CK23" s="773"/>
      <c r="CL23" s="774"/>
      <c r="CM23" s="772">
        <v>669</v>
      </c>
      <c r="CN23" s="773"/>
      <c r="CO23" s="773"/>
      <c r="CP23" s="773"/>
      <c r="CQ23" s="774"/>
      <c r="CR23" s="772">
        <v>70</v>
      </c>
      <c r="CS23" s="773"/>
      <c r="CT23" s="773"/>
      <c r="CU23" s="773"/>
      <c r="CV23" s="774"/>
      <c r="CW23" s="772" t="s">
        <v>544</v>
      </c>
      <c r="CX23" s="773"/>
      <c r="CY23" s="773"/>
      <c r="CZ23" s="773"/>
      <c r="DA23" s="774"/>
      <c r="DB23" s="772" t="s">
        <v>544</v>
      </c>
      <c r="DC23" s="773"/>
      <c r="DD23" s="773"/>
      <c r="DE23" s="773"/>
      <c r="DF23" s="774"/>
      <c r="DG23" s="772" t="s">
        <v>544</v>
      </c>
      <c r="DH23" s="773"/>
      <c r="DI23" s="773"/>
      <c r="DJ23" s="773"/>
      <c r="DK23" s="774"/>
      <c r="DL23" s="772" t="s">
        <v>544</v>
      </c>
      <c r="DM23" s="773"/>
      <c r="DN23" s="773"/>
      <c r="DO23" s="773"/>
      <c r="DP23" s="774"/>
      <c r="DQ23" s="772" t="s">
        <v>544</v>
      </c>
      <c r="DR23" s="773"/>
      <c r="DS23" s="773"/>
      <c r="DT23" s="773"/>
      <c r="DU23" s="774"/>
      <c r="DV23" s="775"/>
      <c r="DW23" s="776"/>
      <c r="DX23" s="776"/>
      <c r="DY23" s="776"/>
      <c r="DZ23" s="777"/>
      <c r="EA23" s="225"/>
    </row>
    <row r="24" spans="1:131" s="226" customFormat="1" ht="26.25" customHeight="1" x14ac:dyDescent="0.15">
      <c r="A24" s="805" t="s">
        <v>366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33">
        <v>18</v>
      </c>
      <c r="BR24" s="234"/>
      <c r="BS24" s="759" t="s">
        <v>561</v>
      </c>
      <c r="BT24" s="760"/>
      <c r="BU24" s="760"/>
      <c r="BV24" s="760"/>
      <c r="BW24" s="760"/>
      <c r="BX24" s="760"/>
      <c r="BY24" s="760"/>
      <c r="BZ24" s="760"/>
      <c r="CA24" s="760"/>
      <c r="CB24" s="760"/>
      <c r="CC24" s="760"/>
      <c r="CD24" s="760"/>
      <c r="CE24" s="760"/>
      <c r="CF24" s="760"/>
      <c r="CG24" s="761"/>
      <c r="CH24" s="772">
        <v>11</v>
      </c>
      <c r="CI24" s="773"/>
      <c r="CJ24" s="773"/>
      <c r="CK24" s="773"/>
      <c r="CL24" s="774"/>
      <c r="CM24" s="772">
        <v>71</v>
      </c>
      <c r="CN24" s="773"/>
      <c r="CO24" s="773"/>
      <c r="CP24" s="773"/>
      <c r="CQ24" s="774"/>
      <c r="CR24" s="772">
        <v>96</v>
      </c>
      <c r="CS24" s="773"/>
      <c r="CT24" s="773"/>
      <c r="CU24" s="773"/>
      <c r="CV24" s="774"/>
      <c r="CW24" s="772" t="s">
        <v>544</v>
      </c>
      <c r="CX24" s="773"/>
      <c r="CY24" s="773"/>
      <c r="CZ24" s="773"/>
      <c r="DA24" s="774"/>
      <c r="DB24" s="772" t="s">
        <v>544</v>
      </c>
      <c r="DC24" s="773"/>
      <c r="DD24" s="773"/>
      <c r="DE24" s="773"/>
      <c r="DF24" s="774"/>
      <c r="DG24" s="772" t="s">
        <v>544</v>
      </c>
      <c r="DH24" s="773"/>
      <c r="DI24" s="773"/>
      <c r="DJ24" s="773"/>
      <c r="DK24" s="774"/>
      <c r="DL24" s="772" t="s">
        <v>544</v>
      </c>
      <c r="DM24" s="773"/>
      <c r="DN24" s="773"/>
      <c r="DO24" s="773"/>
      <c r="DP24" s="774"/>
      <c r="DQ24" s="772" t="s">
        <v>544</v>
      </c>
      <c r="DR24" s="773"/>
      <c r="DS24" s="773"/>
      <c r="DT24" s="773"/>
      <c r="DU24" s="774"/>
      <c r="DV24" s="775"/>
      <c r="DW24" s="776"/>
      <c r="DX24" s="776"/>
      <c r="DY24" s="776"/>
      <c r="DZ24" s="777"/>
      <c r="EA24" s="225"/>
    </row>
    <row r="25" spans="1:131" s="218" customFormat="1" ht="26.25" customHeight="1" thickBot="1" x14ac:dyDescent="0.2">
      <c r="A25" s="740" t="s">
        <v>367</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23"/>
      <c r="BK25" s="223"/>
      <c r="BL25" s="223"/>
      <c r="BM25" s="223"/>
      <c r="BN25" s="223"/>
      <c r="BO25" s="236"/>
      <c r="BP25" s="236"/>
      <c r="BQ25" s="233">
        <v>19</v>
      </c>
      <c r="BR25" s="234"/>
      <c r="BS25" s="759" t="s">
        <v>562</v>
      </c>
      <c r="BT25" s="760"/>
      <c r="BU25" s="760"/>
      <c r="BV25" s="760"/>
      <c r="BW25" s="760"/>
      <c r="BX25" s="760"/>
      <c r="BY25" s="760"/>
      <c r="BZ25" s="760"/>
      <c r="CA25" s="760"/>
      <c r="CB25" s="760"/>
      <c r="CC25" s="760"/>
      <c r="CD25" s="760"/>
      <c r="CE25" s="760"/>
      <c r="CF25" s="760"/>
      <c r="CG25" s="761"/>
      <c r="CH25" s="772">
        <v>-4</v>
      </c>
      <c r="CI25" s="773"/>
      <c r="CJ25" s="773"/>
      <c r="CK25" s="773"/>
      <c r="CL25" s="774"/>
      <c r="CM25" s="772">
        <v>2136</v>
      </c>
      <c r="CN25" s="773"/>
      <c r="CO25" s="773"/>
      <c r="CP25" s="773"/>
      <c r="CQ25" s="774"/>
      <c r="CR25" s="772">
        <v>78</v>
      </c>
      <c r="CS25" s="773"/>
      <c r="CT25" s="773"/>
      <c r="CU25" s="773"/>
      <c r="CV25" s="774"/>
      <c r="CW25" s="772" t="s">
        <v>544</v>
      </c>
      <c r="CX25" s="773"/>
      <c r="CY25" s="773"/>
      <c r="CZ25" s="773"/>
      <c r="DA25" s="774"/>
      <c r="DB25" s="772" t="s">
        <v>544</v>
      </c>
      <c r="DC25" s="773"/>
      <c r="DD25" s="773"/>
      <c r="DE25" s="773"/>
      <c r="DF25" s="774"/>
      <c r="DG25" s="772" t="s">
        <v>544</v>
      </c>
      <c r="DH25" s="773"/>
      <c r="DI25" s="773"/>
      <c r="DJ25" s="773"/>
      <c r="DK25" s="774"/>
      <c r="DL25" s="772" t="s">
        <v>544</v>
      </c>
      <c r="DM25" s="773"/>
      <c r="DN25" s="773"/>
      <c r="DO25" s="773"/>
      <c r="DP25" s="774"/>
      <c r="DQ25" s="772" t="s">
        <v>544</v>
      </c>
      <c r="DR25" s="773"/>
      <c r="DS25" s="773"/>
      <c r="DT25" s="773"/>
      <c r="DU25" s="774"/>
      <c r="DV25" s="775"/>
      <c r="DW25" s="776"/>
      <c r="DX25" s="776"/>
      <c r="DY25" s="776"/>
      <c r="DZ25" s="777"/>
      <c r="EA25" s="217"/>
    </row>
    <row r="26" spans="1:131" s="218" customFormat="1" ht="26.25" customHeight="1" x14ac:dyDescent="0.15">
      <c r="A26" s="731" t="s">
        <v>333</v>
      </c>
      <c r="B26" s="732"/>
      <c r="C26" s="732"/>
      <c r="D26" s="732"/>
      <c r="E26" s="732"/>
      <c r="F26" s="732"/>
      <c r="G26" s="732"/>
      <c r="H26" s="732"/>
      <c r="I26" s="732"/>
      <c r="J26" s="732"/>
      <c r="K26" s="732"/>
      <c r="L26" s="732"/>
      <c r="M26" s="732"/>
      <c r="N26" s="732"/>
      <c r="O26" s="732"/>
      <c r="P26" s="733"/>
      <c r="Q26" s="708" t="s">
        <v>368</v>
      </c>
      <c r="R26" s="709"/>
      <c r="S26" s="709"/>
      <c r="T26" s="709"/>
      <c r="U26" s="710"/>
      <c r="V26" s="708" t="s">
        <v>369</v>
      </c>
      <c r="W26" s="709"/>
      <c r="X26" s="709"/>
      <c r="Y26" s="709"/>
      <c r="Z26" s="710"/>
      <c r="AA26" s="708" t="s">
        <v>370</v>
      </c>
      <c r="AB26" s="709"/>
      <c r="AC26" s="709"/>
      <c r="AD26" s="709"/>
      <c r="AE26" s="709"/>
      <c r="AF26" s="809" t="s">
        <v>371</v>
      </c>
      <c r="AG26" s="810"/>
      <c r="AH26" s="810"/>
      <c r="AI26" s="810"/>
      <c r="AJ26" s="811"/>
      <c r="AK26" s="709" t="s">
        <v>372</v>
      </c>
      <c r="AL26" s="709"/>
      <c r="AM26" s="709"/>
      <c r="AN26" s="709"/>
      <c r="AO26" s="710"/>
      <c r="AP26" s="708" t="s">
        <v>373</v>
      </c>
      <c r="AQ26" s="709"/>
      <c r="AR26" s="709"/>
      <c r="AS26" s="709"/>
      <c r="AT26" s="710"/>
      <c r="AU26" s="708" t="s">
        <v>374</v>
      </c>
      <c r="AV26" s="709"/>
      <c r="AW26" s="709"/>
      <c r="AX26" s="709"/>
      <c r="AY26" s="710"/>
      <c r="AZ26" s="708" t="s">
        <v>375</v>
      </c>
      <c r="BA26" s="709"/>
      <c r="BB26" s="709"/>
      <c r="BC26" s="709"/>
      <c r="BD26" s="710"/>
      <c r="BE26" s="708" t="s">
        <v>340</v>
      </c>
      <c r="BF26" s="709"/>
      <c r="BG26" s="709"/>
      <c r="BH26" s="709"/>
      <c r="BI26" s="720"/>
      <c r="BJ26" s="223"/>
      <c r="BK26" s="223"/>
      <c r="BL26" s="223"/>
      <c r="BM26" s="223"/>
      <c r="BN26" s="223"/>
      <c r="BO26" s="236"/>
      <c r="BP26" s="236"/>
      <c r="BQ26" s="233">
        <v>20</v>
      </c>
      <c r="BR26" s="234"/>
      <c r="BS26" s="759" t="s">
        <v>563</v>
      </c>
      <c r="BT26" s="760"/>
      <c r="BU26" s="760"/>
      <c r="BV26" s="760"/>
      <c r="BW26" s="760"/>
      <c r="BX26" s="760"/>
      <c r="BY26" s="760"/>
      <c r="BZ26" s="760"/>
      <c r="CA26" s="760"/>
      <c r="CB26" s="760"/>
      <c r="CC26" s="760"/>
      <c r="CD26" s="760"/>
      <c r="CE26" s="760"/>
      <c r="CF26" s="760"/>
      <c r="CG26" s="761"/>
      <c r="CH26" s="772">
        <v>3</v>
      </c>
      <c r="CI26" s="773"/>
      <c r="CJ26" s="773"/>
      <c r="CK26" s="773"/>
      <c r="CL26" s="774"/>
      <c r="CM26" s="772">
        <v>54</v>
      </c>
      <c r="CN26" s="773"/>
      <c r="CO26" s="773"/>
      <c r="CP26" s="773"/>
      <c r="CQ26" s="774"/>
      <c r="CR26" s="772">
        <v>20</v>
      </c>
      <c r="CS26" s="773"/>
      <c r="CT26" s="773"/>
      <c r="CU26" s="773"/>
      <c r="CV26" s="774"/>
      <c r="CW26" s="772">
        <v>12</v>
      </c>
      <c r="CX26" s="773"/>
      <c r="CY26" s="773"/>
      <c r="CZ26" s="773"/>
      <c r="DA26" s="774"/>
      <c r="DB26" s="772" t="s">
        <v>544</v>
      </c>
      <c r="DC26" s="773"/>
      <c r="DD26" s="773"/>
      <c r="DE26" s="773"/>
      <c r="DF26" s="774"/>
      <c r="DG26" s="772" t="s">
        <v>544</v>
      </c>
      <c r="DH26" s="773"/>
      <c r="DI26" s="773"/>
      <c r="DJ26" s="773"/>
      <c r="DK26" s="774"/>
      <c r="DL26" s="772" t="s">
        <v>544</v>
      </c>
      <c r="DM26" s="773"/>
      <c r="DN26" s="773"/>
      <c r="DO26" s="773"/>
      <c r="DP26" s="774"/>
      <c r="DQ26" s="772" t="s">
        <v>544</v>
      </c>
      <c r="DR26" s="773"/>
      <c r="DS26" s="773"/>
      <c r="DT26" s="773"/>
      <c r="DU26" s="774"/>
      <c r="DV26" s="775"/>
      <c r="DW26" s="776"/>
      <c r="DX26" s="776"/>
      <c r="DY26" s="776"/>
      <c r="DZ26" s="777"/>
      <c r="EA26" s="217"/>
    </row>
    <row r="27" spans="1:131" s="218" customFormat="1" ht="26.25" customHeight="1" thickBot="1" x14ac:dyDescent="0.2">
      <c r="A27" s="734"/>
      <c r="B27" s="735"/>
      <c r="C27" s="735"/>
      <c r="D27" s="735"/>
      <c r="E27" s="735"/>
      <c r="F27" s="735"/>
      <c r="G27" s="735"/>
      <c r="H27" s="735"/>
      <c r="I27" s="735"/>
      <c r="J27" s="735"/>
      <c r="K27" s="735"/>
      <c r="L27" s="735"/>
      <c r="M27" s="735"/>
      <c r="N27" s="735"/>
      <c r="O27" s="735"/>
      <c r="P27" s="736"/>
      <c r="Q27" s="711"/>
      <c r="R27" s="712"/>
      <c r="S27" s="712"/>
      <c r="T27" s="712"/>
      <c r="U27" s="713"/>
      <c r="V27" s="711"/>
      <c r="W27" s="712"/>
      <c r="X27" s="712"/>
      <c r="Y27" s="712"/>
      <c r="Z27" s="713"/>
      <c r="AA27" s="711"/>
      <c r="AB27" s="712"/>
      <c r="AC27" s="712"/>
      <c r="AD27" s="712"/>
      <c r="AE27" s="712"/>
      <c r="AF27" s="812"/>
      <c r="AG27" s="813"/>
      <c r="AH27" s="813"/>
      <c r="AI27" s="813"/>
      <c r="AJ27" s="814"/>
      <c r="AK27" s="712"/>
      <c r="AL27" s="712"/>
      <c r="AM27" s="712"/>
      <c r="AN27" s="712"/>
      <c r="AO27" s="713"/>
      <c r="AP27" s="711"/>
      <c r="AQ27" s="712"/>
      <c r="AR27" s="712"/>
      <c r="AS27" s="712"/>
      <c r="AT27" s="713"/>
      <c r="AU27" s="711"/>
      <c r="AV27" s="712"/>
      <c r="AW27" s="712"/>
      <c r="AX27" s="712"/>
      <c r="AY27" s="713"/>
      <c r="AZ27" s="711"/>
      <c r="BA27" s="712"/>
      <c r="BB27" s="712"/>
      <c r="BC27" s="712"/>
      <c r="BD27" s="713"/>
      <c r="BE27" s="711"/>
      <c r="BF27" s="712"/>
      <c r="BG27" s="712"/>
      <c r="BH27" s="712"/>
      <c r="BI27" s="721"/>
      <c r="BJ27" s="223"/>
      <c r="BK27" s="223"/>
      <c r="BL27" s="223"/>
      <c r="BM27" s="223"/>
      <c r="BN27" s="223"/>
      <c r="BO27" s="236"/>
      <c r="BP27" s="236"/>
      <c r="BQ27" s="233">
        <v>21</v>
      </c>
      <c r="BR27" s="234"/>
      <c r="BS27" s="759" t="s">
        <v>564</v>
      </c>
      <c r="BT27" s="760"/>
      <c r="BU27" s="760"/>
      <c r="BV27" s="760"/>
      <c r="BW27" s="760"/>
      <c r="BX27" s="760"/>
      <c r="BY27" s="760"/>
      <c r="BZ27" s="760"/>
      <c r="CA27" s="760"/>
      <c r="CB27" s="760"/>
      <c r="CC27" s="760"/>
      <c r="CD27" s="760"/>
      <c r="CE27" s="760"/>
      <c r="CF27" s="760"/>
      <c r="CG27" s="761"/>
      <c r="CH27" s="772">
        <v>3</v>
      </c>
      <c r="CI27" s="773"/>
      <c r="CJ27" s="773"/>
      <c r="CK27" s="773"/>
      <c r="CL27" s="774"/>
      <c r="CM27" s="772">
        <v>668</v>
      </c>
      <c r="CN27" s="773"/>
      <c r="CO27" s="773"/>
      <c r="CP27" s="773"/>
      <c r="CQ27" s="774"/>
      <c r="CR27" s="772">
        <v>250</v>
      </c>
      <c r="CS27" s="773"/>
      <c r="CT27" s="773"/>
      <c r="CU27" s="773"/>
      <c r="CV27" s="774"/>
      <c r="CW27" s="772" t="s">
        <v>544</v>
      </c>
      <c r="CX27" s="773"/>
      <c r="CY27" s="773"/>
      <c r="CZ27" s="773"/>
      <c r="DA27" s="774"/>
      <c r="DB27" s="772" t="s">
        <v>544</v>
      </c>
      <c r="DC27" s="773"/>
      <c r="DD27" s="773"/>
      <c r="DE27" s="773"/>
      <c r="DF27" s="774"/>
      <c r="DG27" s="772" t="s">
        <v>544</v>
      </c>
      <c r="DH27" s="773"/>
      <c r="DI27" s="773"/>
      <c r="DJ27" s="773"/>
      <c r="DK27" s="774"/>
      <c r="DL27" s="772" t="s">
        <v>544</v>
      </c>
      <c r="DM27" s="773"/>
      <c r="DN27" s="773"/>
      <c r="DO27" s="773"/>
      <c r="DP27" s="774"/>
      <c r="DQ27" s="772" t="s">
        <v>544</v>
      </c>
      <c r="DR27" s="773"/>
      <c r="DS27" s="773"/>
      <c r="DT27" s="773"/>
      <c r="DU27" s="774"/>
      <c r="DV27" s="775"/>
      <c r="DW27" s="776"/>
      <c r="DX27" s="776"/>
      <c r="DY27" s="776"/>
      <c r="DZ27" s="777"/>
      <c r="EA27" s="217"/>
    </row>
    <row r="28" spans="1:131" s="218" customFormat="1" ht="26.25" customHeight="1" thickTop="1" x14ac:dyDescent="0.15">
      <c r="A28" s="237">
        <v>1</v>
      </c>
      <c r="B28" s="722" t="s">
        <v>376</v>
      </c>
      <c r="C28" s="723"/>
      <c r="D28" s="723"/>
      <c r="E28" s="723"/>
      <c r="F28" s="723"/>
      <c r="G28" s="723"/>
      <c r="H28" s="723"/>
      <c r="I28" s="723"/>
      <c r="J28" s="723"/>
      <c r="K28" s="723"/>
      <c r="L28" s="723"/>
      <c r="M28" s="723"/>
      <c r="N28" s="723"/>
      <c r="O28" s="723"/>
      <c r="P28" s="724"/>
      <c r="Q28" s="819">
        <v>389</v>
      </c>
      <c r="R28" s="820"/>
      <c r="S28" s="820"/>
      <c r="T28" s="820"/>
      <c r="U28" s="820"/>
      <c r="V28" s="820">
        <v>379</v>
      </c>
      <c r="W28" s="820"/>
      <c r="X28" s="820"/>
      <c r="Y28" s="820"/>
      <c r="Z28" s="820"/>
      <c r="AA28" s="820">
        <v>10</v>
      </c>
      <c r="AB28" s="820"/>
      <c r="AC28" s="820"/>
      <c r="AD28" s="820"/>
      <c r="AE28" s="821"/>
      <c r="AF28" s="822">
        <v>2103</v>
      </c>
      <c r="AG28" s="820"/>
      <c r="AH28" s="820"/>
      <c r="AI28" s="820"/>
      <c r="AJ28" s="823"/>
      <c r="AK28" s="824" t="s">
        <v>541</v>
      </c>
      <c r="AL28" s="815"/>
      <c r="AM28" s="815"/>
      <c r="AN28" s="815"/>
      <c r="AO28" s="815"/>
      <c r="AP28" s="815" t="s">
        <v>540</v>
      </c>
      <c r="AQ28" s="815"/>
      <c r="AR28" s="815"/>
      <c r="AS28" s="815"/>
      <c r="AT28" s="815"/>
      <c r="AU28" s="815" t="s">
        <v>540</v>
      </c>
      <c r="AV28" s="815"/>
      <c r="AW28" s="815"/>
      <c r="AX28" s="815"/>
      <c r="AY28" s="815"/>
      <c r="AZ28" s="816" t="s">
        <v>540</v>
      </c>
      <c r="BA28" s="816"/>
      <c r="BB28" s="816"/>
      <c r="BC28" s="816"/>
      <c r="BD28" s="816"/>
      <c r="BE28" s="817" t="s">
        <v>377</v>
      </c>
      <c r="BF28" s="817"/>
      <c r="BG28" s="817"/>
      <c r="BH28" s="817"/>
      <c r="BI28" s="818"/>
      <c r="BJ28" s="223"/>
      <c r="BK28" s="223"/>
      <c r="BL28" s="223"/>
      <c r="BM28" s="223"/>
      <c r="BN28" s="223"/>
      <c r="BO28" s="236"/>
      <c r="BP28" s="236"/>
      <c r="BQ28" s="233">
        <v>22</v>
      </c>
      <c r="BR28" s="234"/>
      <c r="BS28" s="759" t="s">
        <v>565</v>
      </c>
      <c r="BT28" s="760"/>
      <c r="BU28" s="760"/>
      <c r="BV28" s="760"/>
      <c r="BW28" s="760"/>
      <c r="BX28" s="760"/>
      <c r="BY28" s="760"/>
      <c r="BZ28" s="760"/>
      <c r="CA28" s="760"/>
      <c r="CB28" s="760"/>
      <c r="CC28" s="760"/>
      <c r="CD28" s="760"/>
      <c r="CE28" s="760"/>
      <c r="CF28" s="760"/>
      <c r="CG28" s="761"/>
      <c r="CH28" s="772" t="s">
        <v>544</v>
      </c>
      <c r="CI28" s="773"/>
      <c r="CJ28" s="773"/>
      <c r="CK28" s="773"/>
      <c r="CL28" s="774"/>
      <c r="CM28" s="772">
        <v>490</v>
      </c>
      <c r="CN28" s="773"/>
      <c r="CO28" s="773"/>
      <c r="CP28" s="773"/>
      <c r="CQ28" s="774"/>
      <c r="CR28" s="772">
        <v>200</v>
      </c>
      <c r="CS28" s="773"/>
      <c r="CT28" s="773"/>
      <c r="CU28" s="773"/>
      <c r="CV28" s="774"/>
      <c r="CW28" s="772">
        <v>2</v>
      </c>
      <c r="CX28" s="773"/>
      <c r="CY28" s="773"/>
      <c r="CZ28" s="773"/>
      <c r="DA28" s="774"/>
      <c r="DB28" s="772" t="s">
        <v>544</v>
      </c>
      <c r="DC28" s="773"/>
      <c r="DD28" s="773"/>
      <c r="DE28" s="773"/>
      <c r="DF28" s="774"/>
      <c r="DG28" s="772" t="s">
        <v>544</v>
      </c>
      <c r="DH28" s="773"/>
      <c r="DI28" s="773"/>
      <c r="DJ28" s="773"/>
      <c r="DK28" s="774"/>
      <c r="DL28" s="772" t="s">
        <v>544</v>
      </c>
      <c r="DM28" s="773"/>
      <c r="DN28" s="773"/>
      <c r="DO28" s="773"/>
      <c r="DP28" s="774"/>
      <c r="DQ28" s="772" t="s">
        <v>544</v>
      </c>
      <c r="DR28" s="773"/>
      <c r="DS28" s="773"/>
      <c r="DT28" s="773"/>
      <c r="DU28" s="774"/>
      <c r="DV28" s="775"/>
      <c r="DW28" s="776"/>
      <c r="DX28" s="776"/>
      <c r="DY28" s="776"/>
      <c r="DZ28" s="777"/>
      <c r="EA28" s="217"/>
    </row>
    <row r="29" spans="1:131" s="218" customFormat="1" ht="26.25" customHeight="1" x14ac:dyDescent="0.15">
      <c r="A29" s="237">
        <v>2</v>
      </c>
      <c r="B29" s="746" t="s">
        <v>378</v>
      </c>
      <c r="C29" s="747"/>
      <c r="D29" s="747"/>
      <c r="E29" s="747"/>
      <c r="F29" s="747"/>
      <c r="G29" s="747"/>
      <c r="H29" s="747"/>
      <c r="I29" s="747"/>
      <c r="J29" s="747"/>
      <c r="K29" s="747"/>
      <c r="L29" s="747"/>
      <c r="M29" s="747"/>
      <c r="N29" s="747"/>
      <c r="O29" s="747"/>
      <c r="P29" s="748"/>
      <c r="Q29" s="749">
        <v>268</v>
      </c>
      <c r="R29" s="750"/>
      <c r="S29" s="750"/>
      <c r="T29" s="750"/>
      <c r="U29" s="750"/>
      <c r="V29" s="750">
        <v>77</v>
      </c>
      <c r="W29" s="750"/>
      <c r="X29" s="750"/>
      <c r="Y29" s="750"/>
      <c r="Z29" s="750"/>
      <c r="AA29" s="750">
        <v>740</v>
      </c>
      <c r="AB29" s="750"/>
      <c r="AC29" s="750"/>
      <c r="AD29" s="750"/>
      <c r="AE29" s="751"/>
      <c r="AF29" s="825">
        <v>671</v>
      </c>
      <c r="AG29" s="750"/>
      <c r="AH29" s="750"/>
      <c r="AI29" s="750"/>
      <c r="AJ29" s="826"/>
      <c r="AK29" s="829" t="s">
        <v>540</v>
      </c>
      <c r="AL29" s="830"/>
      <c r="AM29" s="830"/>
      <c r="AN29" s="830"/>
      <c r="AO29" s="830"/>
      <c r="AP29" s="830">
        <v>3365</v>
      </c>
      <c r="AQ29" s="830"/>
      <c r="AR29" s="830"/>
      <c r="AS29" s="830"/>
      <c r="AT29" s="830"/>
      <c r="AU29" s="830" t="s">
        <v>541</v>
      </c>
      <c r="AV29" s="830"/>
      <c r="AW29" s="830"/>
      <c r="AX29" s="830"/>
      <c r="AY29" s="830"/>
      <c r="AZ29" s="831" t="s">
        <v>540</v>
      </c>
      <c r="BA29" s="831"/>
      <c r="BB29" s="831"/>
      <c r="BC29" s="831"/>
      <c r="BD29" s="831"/>
      <c r="BE29" s="827" t="s">
        <v>379</v>
      </c>
      <c r="BF29" s="827"/>
      <c r="BG29" s="827"/>
      <c r="BH29" s="827"/>
      <c r="BI29" s="828"/>
      <c r="BJ29" s="223"/>
      <c r="BK29" s="223"/>
      <c r="BL29" s="223"/>
      <c r="BM29" s="223"/>
      <c r="BN29" s="223"/>
      <c r="BO29" s="236"/>
      <c r="BP29" s="236"/>
      <c r="BQ29" s="233">
        <v>23</v>
      </c>
      <c r="BR29" s="234"/>
      <c r="BS29" s="759" t="s">
        <v>566</v>
      </c>
      <c r="BT29" s="760"/>
      <c r="BU29" s="760"/>
      <c r="BV29" s="760"/>
      <c r="BW29" s="760"/>
      <c r="BX29" s="760"/>
      <c r="BY29" s="760"/>
      <c r="BZ29" s="760"/>
      <c r="CA29" s="760"/>
      <c r="CB29" s="760"/>
      <c r="CC29" s="760"/>
      <c r="CD29" s="760"/>
      <c r="CE29" s="760"/>
      <c r="CF29" s="760"/>
      <c r="CG29" s="761"/>
      <c r="CH29" s="772" t="s">
        <v>544</v>
      </c>
      <c r="CI29" s="773"/>
      <c r="CJ29" s="773"/>
      <c r="CK29" s="773"/>
      <c r="CL29" s="774"/>
      <c r="CM29" s="772" t="s">
        <v>544</v>
      </c>
      <c r="CN29" s="773"/>
      <c r="CO29" s="773"/>
      <c r="CP29" s="773"/>
      <c r="CQ29" s="774"/>
      <c r="CR29" s="772">
        <v>2</v>
      </c>
      <c r="CS29" s="773"/>
      <c r="CT29" s="773"/>
      <c r="CU29" s="773"/>
      <c r="CV29" s="774"/>
      <c r="CW29" s="772" t="s">
        <v>544</v>
      </c>
      <c r="CX29" s="773"/>
      <c r="CY29" s="773"/>
      <c r="CZ29" s="773"/>
      <c r="DA29" s="774"/>
      <c r="DB29" s="772" t="s">
        <v>544</v>
      </c>
      <c r="DC29" s="773"/>
      <c r="DD29" s="773"/>
      <c r="DE29" s="773"/>
      <c r="DF29" s="774"/>
      <c r="DG29" s="772" t="s">
        <v>544</v>
      </c>
      <c r="DH29" s="773"/>
      <c r="DI29" s="773"/>
      <c r="DJ29" s="773"/>
      <c r="DK29" s="774"/>
      <c r="DL29" s="772" t="s">
        <v>544</v>
      </c>
      <c r="DM29" s="773"/>
      <c r="DN29" s="773"/>
      <c r="DO29" s="773"/>
      <c r="DP29" s="774"/>
      <c r="DQ29" s="772" t="s">
        <v>544</v>
      </c>
      <c r="DR29" s="773"/>
      <c r="DS29" s="773"/>
      <c r="DT29" s="773"/>
      <c r="DU29" s="774"/>
      <c r="DV29" s="775"/>
      <c r="DW29" s="776"/>
      <c r="DX29" s="776"/>
      <c r="DY29" s="776"/>
      <c r="DZ29" s="777"/>
      <c r="EA29" s="217"/>
    </row>
    <row r="30" spans="1:131" s="218" customFormat="1" ht="26.25" customHeight="1" x14ac:dyDescent="0.15">
      <c r="A30" s="237">
        <v>3</v>
      </c>
      <c r="B30" s="746" t="s">
        <v>380</v>
      </c>
      <c r="C30" s="747"/>
      <c r="D30" s="747"/>
      <c r="E30" s="747"/>
      <c r="F30" s="747"/>
      <c r="G30" s="747"/>
      <c r="H30" s="747"/>
      <c r="I30" s="747"/>
      <c r="J30" s="747"/>
      <c r="K30" s="747"/>
      <c r="L30" s="747"/>
      <c r="M30" s="747"/>
      <c r="N30" s="747"/>
      <c r="O30" s="747"/>
      <c r="P30" s="748"/>
      <c r="Q30" s="749">
        <v>220</v>
      </c>
      <c r="R30" s="750"/>
      <c r="S30" s="750"/>
      <c r="T30" s="750"/>
      <c r="U30" s="750"/>
      <c r="V30" s="750">
        <v>46</v>
      </c>
      <c r="W30" s="750"/>
      <c r="X30" s="750"/>
      <c r="Y30" s="750"/>
      <c r="Z30" s="750"/>
      <c r="AA30" s="750">
        <v>2</v>
      </c>
      <c r="AB30" s="750"/>
      <c r="AC30" s="750"/>
      <c r="AD30" s="750"/>
      <c r="AE30" s="751"/>
      <c r="AF30" s="825">
        <v>545</v>
      </c>
      <c r="AG30" s="750"/>
      <c r="AH30" s="750"/>
      <c r="AI30" s="750"/>
      <c r="AJ30" s="826"/>
      <c r="AK30" s="829">
        <v>109</v>
      </c>
      <c r="AL30" s="830"/>
      <c r="AM30" s="830"/>
      <c r="AN30" s="830"/>
      <c r="AO30" s="830"/>
      <c r="AP30" s="830" t="s">
        <v>541</v>
      </c>
      <c r="AQ30" s="830"/>
      <c r="AR30" s="830"/>
      <c r="AS30" s="830"/>
      <c r="AT30" s="830"/>
      <c r="AU30" s="830" t="s">
        <v>541</v>
      </c>
      <c r="AV30" s="830"/>
      <c r="AW30" s="830"/>
      <c r="AX30" s="830"/>
      <c r="AY30" s="830"/>
      <c r="AZ30" s="831" t="s">
        <v>542</v>
      </c>
      <c r="BA30" s="831"/>
      <c r="BB30" s="831"/>
      <c r="BC30" s="831"/>
      <c r="BD30" s="831"/>
      <c r="BE30" s="827" t="s">
        <v>379</v>
      </c>
      <c r="BF30" s="827"/>
      <c r="BG30" s="827"/>
      <c r="BH30" s="827"/>
      <c r="BI30" s="828"/>
      <c r="BJ30" s="223"/>
      <c r="BK30" s="223"/>
      <c r="BL30" s="223"/>
      <c r="BM30" s="223"/>
      <c r="BN30" s="223"/>
      <c r="BO30" s="236"/>
      <c r="BP30" s="236"/>
      <c r="BQ30" s="233">
        <v>24</v>
      </c>
      <c r="BR30" s="234"/>
      <c r="BS30" s="759" t="s">
        <v>567</v>
      </c>
      <c r="BT30" s="760"/>
      <c r="BU30" s="760"/>
      <c r="BV30" s="760"/>
      <c r="BW30" s="760"/>
      <c r="BX30" s="760"/>
      <c r="BY30" s="760"/>
      <c r="BZ30" s="760"/>
      <c r="CA30" s="760"/>
      <c r="CB30" s="760"/>
      <c r="CC30" s="760"/>
      <c r="CD30" s="760"/>
      <c r="CE30" s="760"/>
      <c r="CF30" s="760"/>
      <c r="CG30" s="761"/>
      <c r="CH30" s="772">
        <v>57</v>
      </c>
      <c r="CI30" s="773"/>
      <c r="CJ30" s="773"/>
      <c r="CK30" s="773"/>
      <c r="CL30" s="774"/>
      <c r="CM30" s="772">
        <v>1097</v>
      </c>
      <c r="CN30" s="773"/>
      <c r="CO30" s="773"/>
      <c r="CP30" s="773"/>
      <c r="CQ30" s="774"/>
      <c r="CR30" s="772">
        <v>10</v>
      </c>
      <c r="CS30" s="773"/>
      <c r="CT30" s="773"/>
      <c r="CU30" s="773"/>
      <c r="CV30" s="774"/>
      <c r="CW30" s="772" t="s">
        <v>544</v>
      </c>
      <c r="CX30" s="773"/>
      <c r="CY30" s="773"/>
      <c r="CZ30" s="773"/>
      <c r="DA30" s="774"/>
      <c r="DB30" s="772" t="s">
        <v>544</v>
      </c>
      <c r="DC30" s="773"/>
      <c r="DD30" s="773"/>
      <c r="DE30" s="773"/>
      <c r="DF30" s="774"/>
      <c r="DG30" s="772" t="s">
        <v>544</v>
      </c>
      <c r="DH30" s="773"/>
      <c r="DI30" s="773"/>
      <c r="DJ30" s="773"/>
      <c r="DK30" s="774"/>
      <c r="DL30" s="772" t="s">
        <v>544</v>
      </c>
      <c r="DM30" s="773"/>
      <c r="DN30" s="773"/>
      <c r="DO30" s="773"/>
      <c r="DP30" s="774"/>
      <c r="DQ30" s="772" t="s">
        <v>544</v>
      </c>
      <c r="DR30" s="773"/>
      <c r="DS30" s="773"/>
      <c r="DT30" s="773"/>
      <c r="DU30" s="774"/>
      <c r="DV30" s="775"/>
      <c r="DW30" s="776"/>
      <c r="DX30" s="776"/>
      <c r="DY30" s="776"/>
      <c r="DZ30" s="777"/>
      <c r="EA30" s="217"/>
    </row>
    <row r="31" spans="1:131" s="218" customFormat="1" ht="26.25" customHeight="1" x14ac:dyDescent="0.15">
      <c r="A31" s="237">
        <v>4</v>
      </c>
      <c r="B31" s="746"/>
      <c r="C31" s="747"/>
      <c r="D31" s="747"/>
      <c r="E31" s="747"/>
      <c r="F31" s="747"/>
      <c r="G31" s="747"/>
      <c r="H31" s="747"/>
      <c r="I31" s="747"/>
      <c r="J31" s="747"/>
      <c r="K31" s="747"/>
      <c r="L31" s="747"/>
      <c r="M31" s="747"/>
      <c r="N31" s="747"/>
      <c r="O31" s="747"/>
      <c r="P31" s="748"/>
      <c r="Q31" s="749"/>
      <c r="R31" s="750"/>
      <c r="S31" s="750"/>
      <c r="T31" s="750"/>
      <c r="U31" s="750"/>
      <c r="V31" s="750"/>
      <c r="W31" s="750"/>
      <c r="X31" s="750"/>
      <c r="Y31" s="750"/>
      <c r="Z31" s="750"/>
      <c r="AA31" s="750"/>
      <c r="AB31" s="750"/>
      <c r="AC31" s="750"/>
      <c r="AD31" s="750"/>
      <c r="AE31" s="751"/>
      <c r="AF31" s="825"/>
      <c r="AG31" s="750"/>
      <c r="AH31" s="750"/>
      <c r="AI31" s="750"/>
      <c r="AJ31" s="826"/>
      <c r="AK31" s="829"/>
      <c r="AL31" s="830"/>
      <c r="AM31" s="830"/>
      <c r="AN31" s="830"/>
      <c r="AO31" s="830"/>
      <c r="AP31" s="830"/>
      <c r="AQ31" s="830"/>
      <c r="AR31" s="830"/>
      <c r="AS31" s="830"/>
      <c r="AT31" s="830"/>
      <c r="AU31" s="830"/>
      <c r="AV31" s="830"/>
      <c r="AW31" s="830"/>
      <c r="AX31" s="830"/>
      <c r="AY31" s="830"/>
      <c r="AZ31" s="831"/>
      <c r="BA31" s="831"/>
      <c r="BB31" s="831"/>
      <c r="BC31" s="831"/>
      <c r="BD31" s="831"/>
      <c r="BE31" s="827"/>
      <c r="BF31" s="827"/>
      <c r="BG31" s="827"/>
      <c r="BH31" s="827"/>
      <c r="BI31" s="828"/>
      <c r="BJ31" s="223"/>
      <c r="BK31" s="223"/>
      <c r="BL31" s="223"/>
      <c r="BM31" s="223"/>
      <c r="BN31" s="223"/>
      <c r="BO31" s="236"/>
      <c r="BP31" s="236"/>
      <c r="BQ31" s="233">
        <v>25</v>
      </c>
      <c r="BR31" s="234"/>
      <c r="BS31" s="759" t="s">
        <v>568</v>
      </c>
      <c r="BT31" s="760"/>
      <c r="BU31" s="760"/>
      <c r="BV31" s="760"/>
      <c r="BW31" s="760"/>
      <c r="BX31" s="760"/>
      <c r="BY31" s="760"/>
      <c r="BZ31" s="760"/>
      <c r="CA31" s="760"/>
      <c r="CB31" s="760"/>
      <c r="CC31" s="760"/>
      <c r="CD31" s="760"/>
      <c r="CE31" s="760"/>
      <c r="CF31" s="760"/>
      <c r="CG31" s="761"/>
      <c r="CH31" s="772" t="s">
        <v>544</v>
      </c>
      <c r="CI31" s="773"/>
      <c r="CJ31" s="773"/>
      <c r="CK31" s="773"/>
      <c r="CL31" s="774"/>
      <c r="CM31" s="772">
        <v>83</v>
      </c>
      <c r="CN31" s="773"/>
      <c r="CO31" s="773"/>
      <c r="CP31" s="773"/>
      <c r="CQ31" s="774"/>
      <c r="CR31" s="772">
        <v>19</v>
      </c>
      <c r="CS31" s="773"/>
      <c r="CT31" s="773"/>
      <c r="CU31" s="773"/>
      <c r="CV31" s="774"/>
      <c r="CW31" s="772" t="s">
        <v>544</v>
      </c>
      <c r="CX31" s="773"/>
      <c r="CY31" s="773"/>
      <c r="CZ31" s="773"/>
      <c r="DA31" s="774"/>
      <c r="DB31" s="772" t="s">
        <v>544</v>
      </c>
      <c r="DC31" s="773"/>
      <c r="DD31" s="773"/>
      <c r="DE31" s="773"/>
      <c r="DF31" s="774"/>
      <c r="DG31" s="772" t="s">
        <v>544</v>
      </c>
      <c r="DH31" s="773"/>
      <c r="DI31" s="773"/>
      <c r="DJ31" s="773"/>
      <c r="DK31" s="774"/>
      <c r="DL31" s="772" t="s">
        <v>544</v>
      </c>
      <c r="DM31" s="773"/>
      <c r="DN31" s="773"/>
      <c r="DO31" s="773"/>
      <c r="DP31" s="774"/>
      <c r="DQ31" s="772" t="s">
        <v>544</v>
      </c>
      <c r="DR31" s="773"/>
      <c r="DS31" s="773"/>
      <c r="DT31" s="773"/>
      <c r="DU31" s="774"/>
      <c r="DV31" s="775"/>
      <c r="DW31" s="776"/>
      <c r="DX31" s="776"/>
      <c r="DY31" s="776"/>
      <c r="DZ31" s="777"/>
      <c r="EA31" s="217"/>
    </row>
    <row r="32" spans="1:131" s="218" customFormat="1" ht="26.25" customHeight="1" x14ac:dyDescent="0.15">
      <c r="A32" s="237">
        <v>5</v>
      </c>
      <c r="B32" s="746"/>
      <c r="C32" s="747"/>
      <c r="D32" s="747"/>
      <c r="E32" s="747"/>
      <c r="F32" s="747"/>
      <c r="G32" s="747"/>
      <c r="H32" s="747"/>
      <c r="I32" s="747"/>
      <c r="J32" s="747"/>
      <c r="K32" s="747"/>
      <c r="L32" s="747"/>
      <c r="M32" s="747"/>
      <c r="N32" s="747"/>
      <c r="O32" s="747"/>
      <c r="P32" s="748"/>
      <c r="Q32" s="749"/>
      <c r="R32" s="750"/>
      <c r="S32" s="750"/>
      <c r="T32" s="750"/>
      <c r="U32" s="750"/>
      <c r="V32" s="750"/>
      <c r="W32" s="750"/>
      <c r="X32" s="750"/>
      <c r="Y32" s="750"/>
      <c r="Z32" s="750"/>
      <c r="AA32" s="750"/>
      <c r="AB32" s="750"/>
      <c r="AC32" s="750"/>
      <c r="AD32" s="750"/>
      <c r="AE32" s="751"/>
      <c r="AF32" s="825"/>
      <c r="AG32" s="750"/>
      <c r="AH32" s="750"/>
      <c r="AI32" s="750"/>
      <c r="AJ32" s="826"/>
      <c r="AK32" s="829"/>
      <c r="AL32" s="830"/>
      <c r="AM32" s="830"/>
      <c r="AN32" s="830"/>
      <c r="AO32" s="830"/>
      <c r="AP32" s="830"/>
      <c r="AQ32" s="830"/>
      <c r="AR32" s="830"/>
      <c r="AS32" s="830"/>
      <c r="AT32" s="830"/>
      <c r="AU32" s="830"/>
      <c r="AV32" s="830"/>
      <c r="AW32" s="830"/>
      <c r="AX32" s="830"/>
      <c r="AY32" s="830"/>
      <c r="AZ32" s="831"/>
      <c r="BA32" s="831"/>
      <c r="BB32" s="831"/>
      <c r="BC32" s="831"/>
      <c r="BD32" s="831"/>
      <c r="BE32" s="827"/>
      <c r="BF32" s="827"/>
      <c r="BG32" s="827"/>
      <c r="BH32" s="827"/>
      <c r="BI32" s="828"/>
      <c r="BJ32" s="223"/>
      <c r="BK32" s="223"/>
      <c r="BL32" s="223"/>
      <c r="BM32" s="223"/>
      <c r="BN32" s="223"/>
      <c r="BO32" s="236"/>
      <c r="BP32" s="236"/>
      <c r="BQ32" s="233">
        <v>26</v>
      </c>
      <c r="BR32" s="234"/>
      <c r="BS32" s="759" t="s">
        <v>569</v>
      </c>
      <c r="BT32" s="760"/>
      <c r="BU32" s="760"/>
      <c r="BV32" s="760"/>
      <c r="BW32" s="760"/>
      <c r="BX32" s="760"/>
      <c r="BY32" s="760"/>
      <c r="BZ32" s="760"/>
      <c r="CA32" s="760"/>
      <c r="CB32" s="760"/>
      <c r="CC32" s="760"/>
      <c r="CD32" s="760"/>
      <c r="CE32" s="760"/>
      <c r="CF32" s="760"/>
      <c r="CG32" s="761"/>
      <c r="CH32" s="772" t="s">
        <v>544</v>
      </c>
      <c r="CI32" s="773"/>
      <c r="CJ32" s="773"/>
      <c r="CK32" s="773"/>
      <c r="CL32" s="774"/>
      <c r="CM32" s="772">
        <v>100</v>
      </c>
      <c r="CN32" s="773"/>
      <c r="CO32" s="773"/>
      <c r="CP32" s="773"/>
      <c r="CQ32" s="774"/>
      <c r="CR32" s="772">
        <v>10</v>
      </c>
      <c r="CS32" s="773"/>
      <c r="CT32" s="773"/>
      <c r="CU32" s="773"/>
      <c r="CV32" s="774"/>
      <c r="CW32" s="772" t="s">
        <v>544</v>
      </c>
      <c r="CX32" s="773"/>
      <c r="CY32" s="773"/>
      <c r="CZ32" s="773"/>
      <c r="DA32" s="774"/>
      <c r="DB32" s="772" t="s">
        <v>544</v>
      </c>
      <c r="DC32" s="773"/>
      <c r="DD32" s="773"/>
      <c r="DE32" s="773"/>
      <c r="DF32" s="774"/>
      <c r="DG32" s="772" t="s">
        <v>544</v>
      </c>
      <c r="DH32" s="773"/>
      <c r="DI32" s="773"/>
      <c r="DJ32" s="773"/>
      <c r="DK32" s="774"/>
      <c r="DL32" s="772" t="s">
        <v>544</v>
      </c>
      <c r="DM32" s="773"/>
      <c r="DN32" s="773"/>
      <c r="DO32" s="773"/>
      <c r="DP32" s="774"/>
      <c r="DQ32" s="772" t="s">
        <v>544</v>
      </c>
      <c r="DR32" s="773"/>
      <c r="DS32" s="773"/>
      <c r="DT32" s="773"/>
      <c r="DU32" s="774"/>
      <c r="DV32" s="775"/>
      <c r="DW32" s="776"/>
      <c r="DX32" s="776"/>
      <c r="DY32" s="776"/>
      <c r="DZ32" s="777"/>
      <c r="EA32" s="217"/>
    </row>
    <row r="33" spans="1:131" s="218" customFormat="1" ht="26.25" customHeight="1" x14ac:dyDescent="0.15">
      <c r="A33" s="237">
        <v>6</v>
      </c>
      <c r="B33" s="746"/>
      <c r="C33" s="747"/>
      <c r="D33" s="747"/>
      <c r="E33" s="747"/>
      <c r="F33" s="747"/>
      <c r="G33" s="747"/>
      <c r="H33" s="747"/>
      <c r="I33" s="747"/>
      <c r="J33" s="747"/>
      <c r="K33" s="747"/>
      <c r="L33" s="747"/>
      <c r="M33" s="747"/>
      <c r="N33" s="747"/>
      <c r="O33" s="747"/>
      <c r="P33" s="748"/>
      <c r="Q33" s="749"/>
      <c r="R33" s="750"/>
      <c r="S33" s="750"/>
      <c r="T33" s="750"/>
      <c r="U33" s="750"/>
      <c r="V33" s="750"/>
      <c r="W33" s="750"/>
      <c r="X33" s="750"/>
      <c r="Y33" s="750"/>
      <c r="Z33" s="750"/>
      <c r="AA33" s="750"/>
      <c r="AB33" s="750"/>
      <c r="AC33" s="750"/>
      <c r="AD33" s="750"/>
      <c r="AE33" s="751"/>
      <c r="AF33" s="825"/>
      <c r="AG33" s="750"/>
      <c r="AH33" s="750"/>
      <c r="AI33" s="750"/>
      <c r="AJ33" s="826"/>
      <c r="AK33" s="829"/>
      <c r="AL33" s="830"/>
      <c r="AM33" s="830"/>
      <c r="AN33" s="830"/>
      <c r="AO33" s="830"/>
      <c r="AP33" s="830"/>
      <c r="AQ33" s="830"/>
      <c r="AR33" s="830"/>
      <c r="AS33" s="830"/>
      <c r="AT33" s="830"/>
      <c r="AU33" s="830"/>
      <c r="AV33" s="830"/>
      <c r="AW33" s="830"/>
      <c r="AX33" s="830"/>
      <c r="AY33" s="830"/>
      <c r="AZ33" s="831"/>
      <c r="BA33" s="831"/>
      <c r="BB33" s="831"/>
      <c r="BC33" s="831"/>
      <c r="BD33" s="831"/>
      <c r="BE33" s="827"/>
      <c r="BF33" s="827"/>
      <c r="BG33" s="827"/>
      <c r="BH33" s="827"/>
      <c r="BI33" s="828"/>
      <c r="BJ33" s="223"/>
      <c r="BK33" s="223"/>
      <c r="BL33" s="223"/>
      <c r="BM33" s="223"/>
      <c r="BN33" s="223"/>
      <c r="BO33" s="236"/>
      <c r="BP33" s="236"/>
      <c r="BQ33" s="233">
        <v>27</v>
      </c>
      <c r="BR33" s="234"/>
      <c r="BS33" s="759" t="s">
        <v>570</v>
      </c>
      <c r="BT33" s="760"/>
      <c r="BU33" s="760"/>
      <c r="BV33" s="760"/>
      <c r="BW33" s="760"/>
      <c r="BX33" s="760"/>
      <c r="BY33" s="760"/>
      <c r="BZ33" s="760"/>
      <c r="CA33" s="760"/>
      <c r="CB33" s="760"/>
      <c r="CC33" s="760"/>
      <c r="CD33" s="760"/>
      <c r="CE33" s="760"/>
      <c r="CF33" s="760"/>
      <c r="CG33" s="761"/>
      <c r="CH33" s="772">
        <v>138</v>
      </c>
      <c r="CI33" s="773"/>
      <c r="CJ33" s="773"/>
      <c r="CK33" s="773"/>
      <c r="CL33" s="774"/>
      <c r="CM33" s="772">
        <v>1716</v>
      </c>
      <c r="CN33" s="773"/>
      <c r="CO33" s="773"/>
      <c r="CP33" s="773"/>
      <c r="CQ33" s="774"/>
      <c r="CR33" s="772">
        <v>604</v>
      </c>
      <c r="CS33" s="773"/>
      <c r="CT33" s="773"/>
      <c r="CU33" s="773"/>
      <c r="CV33" s="774"/>
      <c r="CW33" s="772" t="s">
        <v>544</v>
      </c>
      <c r="CX33" s="773"/>
      <c r="CY33" s="773"/>
      <c r="CZ33" s="773"/>
      <c r="DA33" s="774"/>
      <c r="DB33" s="772">
        <v>154</v>
      </c>
      <c r="DC33" s="773"/>
      <c r="DD33" s="773"/>
      <c r="DE33" s="773"/>
      <c r="DF33" s="774"/>
      <c r="DG33" s="772" t="s">
        <v>544</v>
      </c>
      <c r="DH33" s="773"/>
      <c r="DI33" s="773"/>
      <c r="DJ33" s="773"/>
      <c r="DK33" s="774"/>
      <c r="DL33" s="772" t="s">
        <v>544</v>
      </c>
      <c r="DM33" s="773"/>
      <c r="DN33" s="773"/>
      <c r="DO33" s="773"/>
      <c r="DP33" s="774"/>
      <c r="DQ33" s="772" t="s">
        <v>544</v>
      </c>
      <c r="DR33" s="773"/>
      <c r="DS33" s="773"/>
      <c r="DT33" s="773"/>
      <c r="DU33" s="774"/>
      <c r="DV33" s="775"/>
      <c r="DW33" s="776"/>
      <c r="DX33" s="776"/>
      <c r="DY33" s="776"/>
      <c r="DZ33" s="777"/>
      <c r="EA33" s="217"/>
    </row>
    <row r="34" spans="1:131" s="218" customFormat="1" ht="26.25" customHeight="1" x14ac:dyDescent="0.15">
      <c r="A34" s="237">
        <v>7</v>
      </c>
      <c r="B34" s="746"/>
      <c r="C34" s="747"/>
      <c r="D34" s="747"/>
      <c r="E34" s="747"/>
      <c r="F34" s="747"/>
      <c r="G34" s="747"/>
      <c r="H34" s="747"/>
      <c r="I34" s="747"/>
      <c r="J34" s="747"/>
      <c r="K34" s="747"/>
      <c r="L34" s="747"/>
      <c r="M34" s="747"/>
      <c r="N34" s="747"/>
      <c r="O34" s="747"/>
      <c r="P34" s="748"/>
      <c r="Q34" s="749"/>
      <c r="R34" s="750"/>
      <c r="S34" s="750"/>
      <c r="T34" s="750"/>
      <c r="U34" s="750"/>
      <c r="V34" s="750"/>
      <c r="W34" s="750"/>
      <c r="X34" s="750"/>
      <c r="Y34" s="750"/>
      <c r="Z34" s="750"/>
      <c r="AA34" s="750"/>
      <c r="AB34" s="750"/>
      <c r="AC34" s="750"/>
      <c r="AD34" s="750"/>
      <c r="AE34" s="751"/>
      <c r="AF34" s="825"/>
      <c r="AG34" s="750"/>
      <c r="AH34" s="750"/>
      <c r="AI34" s="750"/>
      <c r="AJ34" s="826"/>
      <c r="AK34" s="829"/>
      <c r="AL34" s="830"/>
      <c r="AM34" s="830"/>
      <c r="AN34" s="830"/>
      <c r="AO34" s="830"/>
      <c r="AP34" s="830"/>
      <c r="AQ34" s="830"/>
      <c r="AR34" s="830"/>
      <c r="AS34" s="830"/>
      <c r="AT34" s="830"/>
      <c r="AU34" s="830"/>
      <c r="AV34" s="830"/>
      <c r="AW34" s="830"/>
      <c r="AX34" s="830"/>
      <c r="AY34" s="830"/>
      <c r="AZ34" s="831"/>
      <c r="BA34" s="831"/>
      <c r="BB34" s="831"/>
      <c r="BC34" s="831"/>
      <c r="BD34" s="831"/>
      <c r="BE34" s="827"/>
      <c r="BF34" s="827"/>
      <c r="BG34" s="827"/>
      <c r="BH34" s="827"/>
      <c r="BI34" s="828"/>
      <c r="BJ34" s="223"/>
      <c r="BK34" s="223"/>
      <c r="BL34" s="223"/>
      <c r="BM34" s="223"/>
      <c r="BN34" s="223"/>
      <c r="BO34" s="236"/>
      <c r="BP34" s="236"/>
      <c r="BQ34" s="233">
        <v>28</v>
      </c>
      <c r="BR34" s="234"/>
      <c r="BS34" s="759" t="s">
        <v>571</v>
      </c>
      <c r="BT34" s="760"/>
      <c r="BU34" s="760"/>
      <c r="BV34" s="760"/>
      <c r="BW34" s="760"/>
      <c r="BX34" s="760"/>
      <c r="BY34" s="760"/>
      <c r="BZ34" s="760"/>
      <c r="CA34" s="760"/>
      <c r="CB34" s="760"/>
      <c r="CC34" s="760"/>
      <c r="CD34" s="760"/>
      <c r="CE34" s="760"/>
      <c r="CF34" s="760"/>
      <c r="CG34" s="761"/>
      <c r="CH34" s="772" t="s">
        <v>544</v>
      </c>
      <c r="CI34" s="773"/>
      <c r="CJ34" s="773"/>
      <c r="CK34" s="773"/>
      <c r="CL34" s="774"/>
      <c r="CM34" s="772" t="s">
        <v>544</v>
      </c>
      <c r="CN34" s="773"/>
      <c r="CO34" s="773"/>
      <c r="CP34" s="773"/>
      <c r="CQ34" s="774"/>
      <c r="CR34" s="772">
        <v>30</v>
      </c>
      <c r="CS34" s="773"/>
      <c r="CT34" s="773"/>
      <c r="CU34" s="773"/>
      <c r="CV34" s="774"/>
      <c r="CW34" s="772" t="s">
        <v>544</v>
      </c>
      <c r="CX34" s="773"/>
      <c r="CY34" s="773"/>
      <c r="CZ34" s="773"/>
      <c r="DA34" s="774"/>
      <c r="DB34" s="772" t="s">
        <v>544</v>
      </c>
      <c r="DC34" s="773"/>
      <c r="DD34" s="773"/>
      <c r="DE34" s="773"/>
      <c r="DF34" s="774"/>
      <c r="DG34" s="772" t="s">
        <v>544</v>
      </c>
      <c r="DH34" s="773"/>
      <c r="DI34" s="773"/>
      <c r="DJ34" s="773"/>
      <c r="DK34" s="774"/>
      <c r="DL34" s="772" t="s">
        <v>544</v>
      </c>
      <c r="DM34" s="773"/>
      <c r="DN34" s="773"/>
      <c r="DO34" s="773"/>
      <c r="DP34" s="774"/>
      <c r="DQ34" s="772" t="s">
        <v>544</v>
      </c>
      <c r="DR34" s="773"/>
      <c r="DS34" s="773"/>
      <c r="DT34" s="773"/>
      <c r="DU34" s="774"/>
      <c r="DV34" s="775"/>
      <c r="DW34" s="776"/>
      <c r="DX34" s="776"/>
      <c r="DY34" s="776"/>
      <c r="DZ34" s="777"/>
      <c r="EA34" s="217"/>
    </row>
    <row r="35" spans="1:131" s="218" customFormat="1" ht="26.25" customHeight="1" x14ac:dyDescent="0.15">
      <c r="A35" s="237">
        <v>8</v>
      </c>
      <c r="B35" s="746"/>
      <c r="C35" s="747"/>
      <c r="D35" s="747"/>
      <c r="E35" s="747"/>
      <c r="F35" s="747"/>
      <c r="G35" s="747"/>
      <c r="H35" s="747"/>
      <c r="I35" s="747"/>
      <c r="J35" s="747"/>
      <c r="K35" s="747"/>
      <c r="L35" s="747"/>
      <c r="M35" s="747"/>
      <c r="N35" s="747"/>
      <c r="O35" s="747"/>
      <c r="P35" s="748"/>
      <c r="Q35" s="749"/>
      <c r="R35" s="750"/>
      <c r="S35" s="750"/>
      <c r="T35" s="750"/>
      <c r="U35" s="750"/>
      <c r="V35" s="750"/>
      <c r="W35" s="750"/>
      <c r="X35" s="750"/>
      <c r="Y35" s="750"/>
      <c r="Z35" s="750"/>
      <c r="AA35" s="750"/>
      <c r="AB35" s="750"/>
      <c r="AC35" s="750"/>
      <c r="AD35" s="750"/>
      <c r="AE35" s="751"/>
      <c r="AF35" s="825"/>
      <c r="AG35" s="750"/>
      <c r="AH35" s="750"/>
      <c r="AI35" s="750"/>
      <c r="AJ35" s="826"/>
      <c r="AK35" s="829"/>
      <c r="AL35" s="830"/>
      <c r="AM35" s="830"/>
      <c r="AN35" s="830"/>
      <c r="AO35" s="830"/>
      <c r="AP35" s="830"/>
      <c r="AQ35" s="830"/>
      <c r="AR35" s="830"/>
      <c r="AS35" s="830"/>
      <c r="AT35" s="830"/>
      <c r="AU35" s="830"/>
      <c r="AV35" s="830"/>
      <c r="AW35" s="830"/>
      <c r="AX35" s="830"/>
      <c r="AY35" s="830"/>
      <c r="AZ35" s="831"/>
      <c r="BA35" s="831"/>
      <c r="BB35" s="831"/>
      <c r="BC35" s="831"/>
      <c r="BD35" s="831"/>
      <c r="BE35" s="827"/>
      <c r="BF35" s="827"/>
      <c r="BG35" s="827"/>
      <c r="BH35" s="827"/>
      <c r="BI35" s="828"/>
      <c r="BJ35" s="223"/>
      <c r="BK35" s="223"/>
      <c r="BL35" s="223"/>
      <c r="BM35" s="223"/>
      <c r="BN35" s="223"/>
      <c r="BO35" s="236"/>
      <c r="BP35" s="236"/>
      <c r="BQ35" s="233">
        <v>29</v>
      </c>
      <c r="BR35" s="234" t="s">
        <v>578</v>
      </c>
      <c r="BS35" s="759" t="s">
        <v>572</v>
      </c>
      <c r="BT35" s="760"/>
      <c r="BU35" s="760"/>
      <c r="BV35" s="760"/>
      <c r="BW35" s="760"/>
      <c r="BX35" s="760"/>
      <c r="BY35" s="760"/>
      <c r="BZ35" s="760"/>
      <c r="CA35" s="760"/>
      <c r="CB35" s="760"/>
      <c r="CC35" s="760"/>
      <c r="CD35" s="760"/>
      <c r="CE35" s="760"/>
      <c r="CF35" s="760"/>
      <c r="CG35" s="761"/>
      <c r="CH35" s="772">
        <v>8</v>
      </c>
      <c r="CI35" s="773"/>
      <c r="CJ35" s="773"/>
      <c r="CK35" s="773"/>
      <c r="CL35" s="774"/>
      <c r="CM35" s="772">
        <v>1630</v>
      </c>
      <c r="CN35" s="773"/>
      <c r="CO35" s="773"/>
      <c r="CP35" s="773"/>
      <c r="CQ35" s="774"/>
      <c r="CR35" s="772">
        <v>30</v>
      </c>
      <c r="CS35" s="773"/>
      <c r="CT35" s="773"/>
      <c r="CU35" s="773"/>
      <c r="CV35" s="774"/>
      <c r="CW35" s="772" t="s">
        <v>544</v>
      </c>
      <c r="CX35" s="773"/>
      <c r="CY35" s="773"/>
      <c r="CZ35" s="773"/>
      <c r="DA35" s="774"/>
      <c r="DB35" s="772" t="s">
        <v>544</v>
      </c>
      <c r="DC35" s="773"/>
      <c r="DD35" s="773"/>
      <c r="DE35" s="773"/>
      <c r="DF35" s="774"/>
      <c r="DG35" s="772" t="s">
        <v>544</v>
      </c>
      <c r="DH35" s="773"/>
      <c r="DI35" s="773"/>
      <c r="DJ35" s="773"/>
      <c r="DK35" s="774"/>
      <c r="DL35" s="772" t="s">
        <v>544</v>
      </c>
      <c r="DM35" s="773"/>
      <c r="DN35" s="773"/>
      <c r="DO35" s="773"/>
      <c r="DP35" s="774"/>
      <c r="DQ35" s="772" t="s">
        <v>544</v>
      </c>
      <c r="DR35" s="773"/>
      <c r="DS35" s="773"/>
      <c r="DT35" s="773"/>
      <c r="DU35" s="774"/>
      <c r="DV35" s="775"/>
      <c r="DW35" s="776"/>
      <c r="DX35" s="776"/>
      <c r="DY35" s="776"/>
      <c r="DZ35" s="777"/>
      <c r="EA35" s="217"/>
    </row>
    <row r="36" spans="1:131" s="218" customFormat="1" ht="26.25" customHeight="1" x14ac:dyDescent="0.15">
      <c r="A36" s="237">
        <v>9</v>
      </c>
      <c r="B36" s="746"/>
      <c r="C36" s="747"/>
      <c r="D36" s="747"/>
      <c r="E36" s="747"/>
      <c r="F36" s="747"/>
      <c r="G36" s="747"/>
      <c r="H36" s="747"/>
      <c r="I36" s="747"/>
      <c r="J36" s="747"/>
      <c r="K36" s="747"/>
      <c r="L36" s="747"/>
      <c r="M36" s="747"/>
      <c r="N36" s="747"/>
      <c r="O36" s="747"/>
      <c r="P36" s="748"/>
      <c r="Q36" s="749"/>
      <c r="R36" s="750"/>
      <c r="S36" s="750"/>
      <c r="T36" s="750"/>
      <c r="U36" s="750"/>
      <c r="V36" s="750"/>
      <c r="W36" s="750"/>
      <c r="X36" s="750"/>
      <c r="Y36" s="750"/>
      <c r="Z36" s="750"/>
      <c r="AA36" s="750"/>
      <c r="AB36" s="750"/>
      <c r="AC36" s="750"/>
      <c r="AD36" s="750"/>
      <c r="AE36" s="751"/>
      <c r="AF36" s="825"/>
      <c r="AG36" s="750"/>
      <c r="AH36" s="750"/>
      <c r="AI36" s="750"/>
      <c r="AJ36" s="826"/>
      <c r="AK36" s="829"/>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23"/>
      <c r="BK36" s="223"/>
      <c r="BL36" s="223"/>
      <c r="BM36" s="223"/>
      <c r="BN36" s="223"/>
      <c r="BO36" s="236"/>
      <c r="BP36" s="236"/>
      <c r="BQ36" s="233">
        <v>30</v>
      </c>
      <c r="BR36" s="234" t="s">
        <v>578</v>
      </c>
      <c r="BS36" s="759" t="s">
        <v>573</v>
      </c>
      <c r="BT36" s="760"/>
      <c r="BU36" s="760"/>
      <c r="BV36" s="760"/>
      <c r="BW36" s="760"/>
      <c r="BX36" s="760"/>
      <c r="BY36" s="760"/>
      <c r="BZ36" s="760"/>
      <c r="CA36" s="760"/>
      <c r="CB36" s="760"/>
      <c r="CC36" s="760"/>
      <c r="CD36" s="760"/>
      <c r="CE36" s="760"/>
      <c r="CF36" s="760"/>
      <c r="CG36" s="761"/>
      <c r="CH36" s="772" t="s">
        <v>544</v>
      </c>
      <c r="CI36" s="773"/>
      <c r="CJ36" s="773"/>
      <c r="CK36" s="773"/>
      <c r="CL36" s="774"/>
      <c r="CM36" s="772">
        <v>9890</v>
      </c>
      <c r="CN36" s="773"/>
      <c r="CO36" s="773"/>
      <c r="CP36" s="773"/>
      <c r="CQ36" s="774"/>
      <c r="CR36" s="772">
        <v>7490</v>
      </c>
      <c r="CS36" s="773"/>
      <c r="CT36" s="773"/>
      <c r="CU36" s="773"/>
      <c r="CV36" s="774"/>
      <c r="CW36" s="772" t="s">
        <v>544</v>
      </c>
      <c r="CX36" s="773"/>
      <c r="CY36" s="773"/>
      <c r="CZ36" s="773"/>
      <c r="DA36" s="774"/>
      <c r="DB36" s="772">
        <v>450</v>
      </c>
      <c r="DC36" s="773"/>
      <c r="DD36" s="773"/>
      <c r="DE36" s="773"/>
      <c r="DF36" s="774"/>
      <c r="DG36" s="772">
        <v>3348</v>
      </c>
      <c r="DH36" s="773"/>
      <c r="DI36" s="773"/>
      <c r="DJ36" s="773"/>
      <c r="DK36" s="774"/>
      <c r="DL36" s="772" t="s">
        <v>544</v>
      </c>
      <c r="DM36" s="773"/>
      <c r="DN36" s="773"/>
      <c r="DO36" s="773"/>
      <c r="DP36" s="774"/>
      <c r="DQ36" s="772" t="s">
        <v>544</v>
      </c>
      <c r="DR36" s="773"/>
      <c r="DS36" s="773"/>
      <c r="DT36" s="773"/>
      <c r="DU36" s="774"/>
      <c r="DV36" s="775"/>
      <c r="DW36" s="776"/>
      <c r="DX36" s="776"/>
      <c r="DY36" s="776"/>
      <c r="DZ36" s="777"/>
      <c r="EA36" s="217"/>
    </row>
    <row r="37" spans="1:131" s="218" customFormat="1" ht="26.25" customHeight="1" x14ac:dyDescent="0.15">
      <c r="A37" s="237">
        <v>10</v>
      </c>
      <c r="B37" s="746"/>
      <c r="C37" s="747"/>
      <c r="D37" s="747"/>
      <c r="E37" s="747"/>
      <c r="F37" s="747"/>
      <c r="G37" s="747"/>
      <c r="H37" s="747"/>
      <c r="I37" s="747"/>
      <c r="J37" s="747"/>
      <c r="K37" s="747"/>
      <c r="L37" s="747"/>
      <c r="M37" s="747"/>
      <c r="N37" s="747"/>
      <c r="O37" s="747"/>
      <c r="P37" s="748"/>
      <c r="Q37" s="749"/>
      <c r="R37" s="750"/>
      <c r="S37" s="750"/>
      <c r="T37" s="750"/>
      <c r="U37" s="750"/>
      <c r="V37" s="750"/>
      <c r="W37" s="750"/>
      <c r="X37" s="750"/>
      <c r="Y37" s="750"/>
      <c r="Z37" s="750"/>
      <c r="AA37" s="750"/>
      <c r="AB37" s="750"/>
      <c r="AC37" s="750"/>
      <c r="AD37" s="750"/>
      <c r="AE37" s="751"/>
      <c r="AF37" s="825"/>
      <c r="AG37" s="750"/>
      <c r="AH37" s="750"/>
      <c r="AI37" s="750"/>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23"/>
      <c r="BK37" s="223"/>
      <c r="BL37" s="223"/>
      <c r="BM37" s="223"/>
      <c r="BN37" s="223"/>
      <c r="BO37" s="236"/>
      <c r="BP37" s="236"/>
      <c r="BQ37" s="233">
        <v>31</v>
      </c>
      <c r="BR37" s="234"/>
      <c r="BS37" s="759" t="s">
        <v>574</v>
      </c>
      <c r="BT37" s="760"/>
      <c r="BU37" s="760"/>
      <c r="BV37" s="760"/>
      <c r="BW37" s="760"/>
      <c r="BX37" s="760"/>
      <c r="BY37" s="760"/>
      <c r="BZ37" s="760"/>
      <c r="CA37" s="760"/>
      <c r="CB37" s="760"/>
      <c r="CC37" s="760"/>
      <c r="CD37" s="760"/>
      <c r="CE37" s="760"/>
      <c r="CF37" s="760"/>
      <c r="CG37" s="761"/>
      <c r="CH37" s="772">
        <v>-6</v>
      </c>
      <c r="CI37" s="773"/>
      <c r="CJ37" s="773"/>
      <c r="CK37" s="773"/>
      <c r="CL37" s="774"/>
      <c r="CM37" s="772">
        <v>506</v>
      </c>
      <c r="CN37" s="773"/>
      <c r="CO37" s="773"/>
      <c r="CP37" s="773"/>
      <c r="CQ37" s="774"/>
      <c r="CR37" s="772">
        <v>116</v>
      </c>
      <c r="CS37" s="773"/>
      <c r="CT37" s="773"/>
      <c r="CU37" s="773"/>
      <c r="CV37" s="774"/>
      <c r="CW37" s="772">
        <v>169</v>
      </c>
      <c r="CX37" s="773"/>
      <c r="CY37" s="773"/>
      <c r="CZ37" s="773"/>
      <c r="DA37" s="774"/>
      <c r="DB37" s="772" t="s">
        <v>544</v>
      </c>
      <c r="DC37" s="773"/>
      <c r="DD37" s="773"/>
      <c r="DE37" s="773"/>
      <c r="DF37" s="774"/>
      <c r="DG37" s="772" t="s">
        <v>544</v>
      </c>
      <c r="DH37" s="773"/>
      <c r="DI37" s="773"/>
      <c r="DJ37" s="773"/>
      <c r="DK37" s="774"/>
      <c r="DL37" s="772" t="s">
        <v>544</v>
      </c>
      <c r="DM37" s="773"/>
      <c r="DN37" s="773"/>
      <c r="DO37" s="773"/>
      <c r="DP37" s="774"/>
      <c r="DQ37" s="772" t="s">
        <v>544</v>
      </c>
      <c r="DR37" s="773"/>
      <c r="DS37" s="773"/>
      <c r="DT37" s="773"/>
      <c r="DU37" s="774"/>
      <c r="DV37" s="775"/>
      <c r="DW37" s="776"/>
      <c r="DX37" s="776"/>
      <c r="DY37" s="776"/>
      <c r="DZ37" s="777"/>
      <c r="EA37" s="217"/>
    </row>
    <row r="38" spans="1:131" s="218" customFormat="1" ht="26.25" customHeight="1" x14ac:dyDescent="0.15">
      <c r="A38" s="237">
        <v>11</v>
      </c>
      <c r="B38" s="746"/>
      <c r="C38" s="747"/>
      <c r="D38" s="747"/>
      <c r="E38" s="747"/>
      <c r="F38" s="747"/>
      <c r="G38" s="747"/>
      <c r="H38" s="747"/>
      <c r="I38" s="747"/>
      <c r="J38" s="747"/>
      <c r="K38" s="747"/>
      <c r="L38" s="747"/>
      <c r="M38" s="747"/>
      <c r="N38" s="747"/>
      <c r="O38" s="747"/>
      <c r="P38" s="748"/>
      <c r="Q38" s="749"/>
      <c r="R38" s="750"/>
      <c r="S38" s="750"/>
      <c r="T38" s="750"/>
      <c r="U38" s="750"/>
      <c r="V38" s="750"/>
      <c r="W38" s="750"/>
      <c r="X38" s="750"/>
      <c r="Y38" s="750"/>
      <c r="Z38" s="750"/>
      <c r="AA38" s="750"/>
      <c r="AB38" s="750"/>
      <c r="AC38" s="750"/>
      <c r="AD38" s="750"/>
      <c r="AE38" s="751"/>
      <c r="AF38" s="825"/>
      <c r="AG38" s="750"/>
      <c r="AH38" s="750"/>
      <c r="AI38" s="750"/>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23"/>
      <c r="BK38" s="223"/>
      <c r="BL38" s="223"/>
      <c r="BM38" s="223"/>
      <c r="BN38" s="223"/>
      <c r="BO38" s="236"/>
      <c r="BP38" s="236"/>
      <c r="BQ38" s="233">
        <v>32</v>
      </c>
      <c r="BR38" s="234"/>
      <c r="BS38" s="759" t="s">
        <v>575</v>
      </c>
      <c r="BT38" s="760"/>
      <c r="BU38" s="760"/>
      <c r="BV38" s="760"/>
      <c r="BW38" s="760"/>
      <c r="BX38" s="760"/>
      <c r="BY38" s="760"/>
      <c r="BZ38" s="760"/>
      <c r="CA38" s="760"/>
      <c r="CB38" s="760"/>
      <c r="CC38" s="760"/>
      <c r="CD38" s="760"/>
      <c r="CE38" s="760"/>
      <c r="CF38" s="760"/>
      <c r="CG38" s="761"/>
      <c r="CH38" s="772" t="s">
        <v>544</v>
      </c>
      <c r="CI38" s="773"/>
      <c r="CJ38" s="773"/>
      <c r="CK38" s="773"/>
      <c r="CL38" s="774"/>
      <c r="CM38" s="772" t="s">
        <v>544</v>
      </c>
      <c r="CN38" s="773"/>
      <c r="CO38" s="773"/>
      <c r="CP38" s="773"/>
      <c r="CQ38" s="774"/>
      <c r="CR38" s="772">
        <v>3</v>
      </c>
      <c r="CS38" s="773"/>
      <c r="CT38" s="773"/>
      <c r="CU38" s="773"/>
      <c r="CV38" s="774"/>
      <c r="CW38" s="772" t="s">
        <v>544</v>
      </c>
      <c r="CX38" s="773"/>
      <c r="CY38" s="773"/>
      <c r="CZ38" s="773"/>
      <c r="DA38" s="774"/>
      <c r="DB38" s="772" t="s">
        <v>544</v>
      </c>
      <c r="DC38" s="773"/>
      <c r="DD38" s="773"/>
      <c r="DE38" s="773"/>
      <c r="DF38" s="774"/>
      <c r="DG38" s="772" t="s">
        <v>544</v>
      </c>
      <c r="DH38" s="773"/>
      <c r="DI38" s="773"/>
      <c r="DJ38" s="773"/>
      <c r="DK38" s="774"/>
      <c r="DL38" s="772" t="s">
        <v>544</v>
      </c>
      <c r="DM38" s="773"/>
      <c r="DN38" s="773"/>
      <c r="DO38" s="773"/>
      <c r="DP38" s="774"/>
      <c r="DQ38" s="772" t="s">
        <v>544</v>
      </c>
      <c r="DR38" s="773"/>
      <c r="DS38" s="773"/>
      <c r="DT38" s="773"/>
      <c r="DU38" s="774"/>
      <c r="DV38" s="775"/>
      <c r="DW38" s="776"/>
      <c r="DX38" s="776"/>
      <c r="DY38" s="776"/>
      <c r="DZ38" s="777"/>
      <c r="EA38" s="217"/>
    </row>
    <row r="39" spans="1:131" s="218" customFormat="1" ht="26.25" customHeight="1" x14ac:dyDescent="0.15">
      <c r="A39" s="237">
        <v>12</v>
      </c>
      <c r="B39" s="746"/>
      <c r="C39" s="747"/>
      <c r="D39" s="747"/>
      <c r="E39" s="747"/>
      <c r="F39" s="747"/>
      <c r="G39" s="747"/>
      <c r="H39" s="747"/>
      <c r="I39" s="747"/>
      <c r="J39" s="747"/>
      <c r="K39" s="747"/>
      <c r="L39" s="747"/>
      <c r="M39" s="747"/>
      <c r="N39" s="747"/>
      <c r="O39" s="747"/>
      <c r="P39" s="748"/>
      <c r="Q39" s="749"/>
      <c r="R39" s="750"/>
      <c r="S39" s="750"/>
      <c r="T39" s="750"/>
      <c r="U39" s="750"/>
      <c r="V39" s="750"/>
      <c r="W39" s="750"/>
      <c r="X39" s="750"/>
      <c r="Y39" s="750"/>
      <c r="Z39" s="750"/>
      <c r="AA39" s="750"/>
      <c r="AB39" s="750"/>
      <c r="AC39" s="750"/>
      <c r="AD39" s="750"/>
      <c r="AE39" s="751"/>
      <c r="AF39" s="825"/>
      <c r="AG39" s="750"/>
      <c r="AH39" s="750"/>
      <c r="AI39" s="750"/>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23"/>
      <c r="BK39" s="223"/>
      <c r="BL39" s="223"/>
      <c r="BM39" s="223"/>
      <c r="BN39" s="223"/>
      <c r="BO39" s="236"/>
      <c r="BP39" s="236"/>
      <c r="BQ39" s="233">
        <v>33</v>
      </c>
      <c r="BR39" s="234"/>
      <c r="BS39" s="759" t="s">
        <v>576</v>
      </c>
      <c r="BT39" s="760"/>
      <c r="BU39" s="760"/>
      <c r="BV39" s="760"/>
      <c r="BW39" s="760"/>
      <c r="BX39" s="760"/>
      <c r="BY39" s="760"/>
      <c r="BZ39" s="760"/>
      <c r="CA39" s="760"/>
      <c r="CB39" s="760"/>
      <c r="CC39" s="760"/>
      <c r="CD39" s="760"/>
      <c r="CE39" s="760"/>
      <c r="CF39" s="760"/>
      <c r="CG39" s="761"/>
      <c r="CH39" s="772">
        <v>52</v>
      </c>
      <c r="CI39" s="773"/>
      <c r="CJ39" s="773"/>
      <c r="CK39" s="773"/>
      <c r="CL39" s="774"/>
      <c r="CM39" s="772">
        <v>3356</v>
      </c>
      <c r="CN39" s="773"/>
      <c r="CO39" s="773"/>
      <c r="CP39" s="773"/>
      <c r="CQ39" s="774"/>
      <c r="CR39" s="772">
        <v>10</v>
      </c>
      <c r="CS39" s="773"/>
      <c r="CT39" s="773"/>
      <c r="CU39" s="773"/>
      <c r="CV39" s="774"/>
      <c r="CW39" s="772" t="s">
        <v>544</v>
      </c>
      <c r="CX39" s="773"/>
      <c r="CY39" s="773"/>
      <c r="CZ39" s="773"/>
      <c r="DA39" s="774"/>
      <c r="DB39" s="772" t="s">
        <v>544</v>
      </c>
      <c r="DC39" s="773"/>
      <c r="DD39" s="773"/>
      <c r="DE39" s="773"/>
      <c r="DF39" s="774"/>
      <c r="DG39" s="772" t="s">
        <v>544</v>
      </c>
      <c r="DH39" s="773"/>
      <c r="DI39" s="773"/>
      <c r="DJ39" s="773"/>
      <c r="DK39" s="774"/>
      <c r="DL39" s="772" t="s">
        <v>544</v>
      </c>
      <c r="DM39" s="773"/>
      <c r="DN39" s="773"/>
      <c r="DO39" s="773"/>
      <c r="DP39" s="774"/>
      <c r="DQ39" s="772" t="s">
        <v>544</v>
      </c>
      <c r="DR39" s="773"/>
      <c r="DS39" s="773"/>
      <c r="DT39" s="773"/>
      <c r="DU39" s="774"/>
      <c r="DV39" s="775"/>
      <c r="DW39" s="776"/>
      <c r="DX39" s="776"/>
      <c r="DY39" s="776"/>
      <c r="DZ39" s="777"/>
      <c r="EA39" s="217"/>
    </row>
    <row r="40" spans="1:131" s="218" customFormat="1" ht="26.25" customHeight="1" x14ac:dyDescent="0.15">
      <c r="A40" s="232">
        <v>13</v>
      </c>
      <c r="B40" s="746"/>
      <c r="C40" s="747"/>
      <c r="D40" s="747"/>
      <c r="E40" s="747"/>
      <c r="F40" s="747"/>
      <c r="G40" s="747"/>
      <c r="H40" s="747"/>
      <c r="I40" s="747"/>
      <c r="J40" s="747"/>
      <c r="K40" s="747"/>
      <c r="L40" s="747"/>
      <c r="M40" s="747"/>
      <c r="N40" s="747"/>
      <c r="O40" s="747"/>
      <c r="P40" s="748"/>
      <c r="Q40" s="749"/>
      <c r="R40" s="750"/>
      <c r="S40" s="750"/>
      <c r="T40" s="750"/>
      <c r="U40" s="750"/>
      <c r="V40" s="750"/>
      <c r="W40" s="750"/>
      <c r="X40" s="750"/>
      <c r="Y40" s="750"/>
      <c r="Z40" s="750"/>
      <c r="AA40" s="750"/>
      <c r="AB40" s="750"/>
      <c r="AC40" s="750"/>
      <c r="AD40" s="750"/>
      <c r="AE40" s="751"/>
      <c r="AF40" s="825"/>
      <c r="AG40" s="750"/>
      <c r="AH40" s="750"/>
      <c r="AI40" s="750"/>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23"/>
      <c r="BK40" s="223"/>
      <c r="BL40" s="223"/>
      <c r="BM40" s="223"/>
      <c r="BN40" s="223"/>
      <c r="BO40" s="236"/>
      <c r="BP40" s="236"/>
      <c r="BQ40" s="233">
        <v>34</v>
      </c>
      <c r="BR40" s="234" t="s">
        <v>578</v>
      </c>
      <c r="BS40" s="759" t="s">
        <v>577</v>
      </c>
      <c r="BT40" s="760"/>
      <c r="BU40" s="760"/>
      <c r="BV40" s="760"/>
      <c r="BW40" s="760"/>
      <c r="BX40" s="760"/>
      <c r="BY40" s="760"/>
      <c r="BZ40" s="760"/>
      <c r="CA40" s="760"/>
      <c r="CB40" s="760"/>
      <c r="CC40" s="760"/>
      <c r="CD40" s="760"/>
      <c r="CE40" s="760"/>
      <c r="CF40" s="760"/>
      <c r="CG40" s="761"/>
      <c r="CH40" s="772">
        <v>-524</v>
      </c>
      <c r="CI40" s="773"/>
      <c r="CJ40" s="773"/>
      <c r="CK40" s="773"/>
      <c r="CL40" s="774"/>
      <c r="CM40" s="772">
        <v>10344</v>
      </c>
      <c r="CN40" s="773"/>
      <c r="CO40" s="773"/>
      <c r="CP40" s="773"/>
      <c r="CQ40" s="774"/>
      <c r="CR40" s="772">
        <v>2317</v>
      </c>
      <c r="CS40" s="773"/>
      <c r="CT40" s="773"/>
      <c r="CU40" s="773"/>
      <c r="CV40" s="774"/>
      <c r="CW40" s="772">
        <v>1236</v>
      </c>
      <c r="CX40" s="773"/>
      <c r="CY40" s="773"/>
      <c r="CZ40" s="773"/>
      <c r="DA40" s="774"/>
      <c r="DB40" s="772">
        <v>14153</v>
      </c>
      <c r="DC40" s="773"/>
      <c r="DD40" s="773"/>
      <c r="DE40" s="773"/>
      <c r="DF40" s="774"/>
      <c r="DG40" s="772" t="s">
        <v>544</v>
      </c>
      <c r="DH40" s="773"/>
      <c r="DI40" s="773"/>
      <c r="DJ40" s="773"/>
      <c r="DK40" s="774"/>
      <c r="DL40" s="772" t="s">
        <v>544</v>
      </c>
      <c r="DM40" s="773"/>
      <c r="DN40" s="773"/>
      <c r="DO40" s="773"/>
      <c r="DP40" s="774"/>
      <c r="DQ40" s="772" t="s">
        <v>544</v>
      </c>
      <c r="DR40" s="773"/>
      <c r="DS40" s="773"/>
      <c r="DT40" s="773"/>
      <c r="DU40" s="774"/>
      <c r="DV40" s="775"/>
      <c r="DW40" s="776"/>
      <c r="DX40" s="776"/>
      <c r="DY40" s="776"/>
      <c r="DZ40" s="777"/>
      <c r="EA40" s="217"/>
    </row>
    <row r="41" spans="1:131" s="218" customFormat="1" ht="26.25" customHeight="1" x14ac:dyDescent="0.15">
      <c r="A41" s="232">
        <v>14</v>
      </c>
      <c r="B41" s="746"/>
      <c r="C41" s="747"/>
      <c r="D41" s="747"/>
      <c r="E41" s="747"/>
      <c r="F41" s="747"/>
      <c r="G41" s="747"/>
      <c r="H41" s="747"/>
      <c r="I41" s="747"/>
      <c r="J41" s="747"/>
      <c r="K41" s="747"/>
      <c r="L41" s="747"/>
      <c r="M41" s="747"/>
      <c r="N41" s="747"/>
      <c r="O41" s="747"/>
      <c r="P41" s="748"/>
      <c r="Q41" s="749"/>
      <c r="R41" s="750"/>
      <c r="S41" s="750"/>
      <c r="T41" s="750"/>
      <c r="U41" s="750"/>
      <c r="V41" s="750"/>
      <c r="W41" s="750"/>
      <c r="X41" s="750"/>
      <c r="Y41" s="750"/>
      <c r="Z41" s="750"/>
      <c r="AA41" s="750"/>
      <c r="AB41" s="750"/>
      <c r="AC41" s="750"/>
      <c r="AD41" s="750"/>
      <c r="AE41" s="751"/>
      <c r="AF41" s="825"/>
      <c r="AG41" s="750"/>
      <c r="AH41" s="750"/>
      <c r="AI41" s="750"/>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23"/>
      <c r="BK41" s="223"/>
      <c r="BL41" s="223"/>
      <c r="BM41" s="223"/>
      <c r="BN41" s="223"/>
      <c r="BO41" s="236"/>
      <c r="BP41" s="236"/>
      <c r="BQ41" s="233">
        <v>35</v>
      </c>
      <c r="BR41" s="234"/>
      <c r="BS41" s="759"/>
      <c r="BT41" s="760"/>
      <c r="BU41" s="760"/>
      <c r="BV41" s="760"/>
      <c r="BW41" s="760"/>
      <c r="BX41" s="760"/>
      <c r="BY41" s="760"/>
      <c r="BZ41" s="760"/>
      <c r="CA41" s="760"/>
      <c r="CB41" s="760"/>
      <c r="CC41" s="760"/>
      <c r="CD41" s="760"/>
      <c r="CE41" s="760"/>
      <c r="CF41" s="760"/>
      <c r="CG41" s="76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217"/>
    </row>
    <row r="42" spans="1:131" s="218" customFormat="1" ht="26.25" customHeight="1" x14ac:dyDescent="0.15">
      <c r="A42" s="232">
        <v>15</v>
      </c>
      <c r="B42" s="746"/>
      <c r="C42" s="747"/>
      <c r="D42" s="747"/>
      <c r="E42" s="747"/>
      <c r="F42" s="747"/>
      <c r="G42" s="747"/>
      <c r="H42" s="747"/>
      <c r="I42" s="747"/>
      <c r="J42" s="747"/>
      <c r="K42" s="747"/>
      <c r="L42" s="747"/>
      <c r="M42" s="747"/>
      <c r="N42" s="747"/>
      <c r="O42" s="747"/>
      <c r="P42" s="748"/>
      <c r="Q42" s="749"/>
      <c r="R42" s="750"/>
      <c r="S42" s="750"/>
      <c r="T42" s="750"/>
      <c r="U42" s="750"/>
      <c r="V42" s="750"/>
      <c r="W42" s="750"/>
      <c r="X42" s="750"/>
      <c r="Y42" s="750"/>
      <c r="Z42" s="750"/>
      <c r="AA42" s="750"/>
      <c r="AB42" s="750"/>
      <c r="AC42" s="750"/>
      <c r="AD42" s="750"/>
      <c r="AE42" s="751"/>
      <c r="AF42" s="825"/>
      <c r="AG42" s="750"/>
      <c r="AH42" s="750"/>
      <c r="AI42" s="750"/>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23"/>
      <c r="BK42" s="223"/>
      <c r="BL42" s="223"/>
      <c r="BM42" s="223"/>
      <c r="BN42" s="223"/>
      <c r="BO42" s="236"/>
      <c r="BP42" s="236"/>
      <c r="BQ42" s="233">
        <v>36</v>
      </c>
      <c r="BR42" s="234"/>
      <c r="BS42" s="759"/>
      <c r="BT42" s="760"/>
      <c r="BU42" s="760"/>
      <c r="BV42" s="760"/>
      <c r="BW42" s="760"/>
      <c r="BX42" s="760"/>
      <c r="BY42" s="760"/>
      <c r="BZ42" s="760"/>
      <c r="CA42" s="760"/>
      <c r="CB42" s="760"/>
      <c r="CC42" s="760"/>
      <c r="CD42" s="760"/>
      <c r="CE42" s="760"/>
      <c r="CF42" s="760"/>
      <c r="CG42" s="76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217"/>
    </row>
    <row r="43" spans="1:131" s="218" customFormat="1" ht="26.25" customHeight="1" x14ac:dyDescent="0.15">
      <c r="A43" s="232">
        <v>16</v>
      </c>
      <c r="B43" s="746"/>
      <c r="C43" s="747"/>
      <c r="D43" s="747"/>
      <c r="E43" s="747"/>
      <c r="F43" s="747"/>
      <c r="G43" s="747"/>
      <c r="H43" s="747"/>
      <c r="I43" s="747"/>
      <c r="J43" s="747"/>
      <c r="K43" s="747"/>
      <c r="L43" s="747"/>
      <c r="M43" s="747"/>
      <c r="N43" s="747"/>
      <c r="O43" s="747"/>
      <c r="P43" s="748"/>
      <c r="Q43" s="749"/>
      <c r="R43" s="750"/>
      <c r="S43" s="750"/>
      <c r="T43" s="750"/>
      <c r="U43" s="750"/>
      <c r="V43" s="750"/>
      <c r="W43" s="750"/>
      <c r="X43" s="750"/>
      <c r="Y43" s="750"/>
      <c r="Z43" s="750"/>
      <c r="AA43" s="750"/>
      <c r="AB43" s="750"/>
      <c r="AC43" s="750"/>
      <c r="AD43" s="750"/>
      <c r="AE43" s="751"/>
      <c r="AF43" s="825"/>
      <c r="AG43" s="750"/>
      <c r="AH43" s="750"/>
      <c r="AI43" s="750"/>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23"/>
      <c r="BK43" s="223"/>
      <c r="BL43" s="223"/>
      <c r="BM43" s="223"/>
      <c r="BN43" s="223"/>
      <c r="BO43" s="236"/>
      <c r="BP43" s="236"/>
      <c r="BQ43" s="233">
        <v>37</v>
      </c>
      <c r="BR43" s="234"/>
      <c r="BS43" s="759"/>
      <c r="BT43" s="760"/>
      <c r="BU43" s="760"/>
      <c r="BV43" s="760"/>
      <c r="BW43" s="760"/>
      <c r="BX43" s="760"/>
      <c r="BY43" s="760"/>
      <c r="BZ43" s="760"/>
      <c r="CA43" s="760"/>
      <c r="CB43" s="760"/>
      <c r="CC43" s="760"/>
      <c r="CD43" s="760"/>
      <c r="CE43" s="760"/>
      <c r="CF43" s="760"/>
      <c r="CG43" s="76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217"/>
    </row>
    <row r="44" spans="1:131" s="218" customFormat="1" ht="26.25" customHeight="1" x14ac:dyDescent="0.15">
      <c r="A44" s="232">
        <v>17</v>
      </c>
      <c r="B44" s="746"/>
      <c r="C44" s="747"/>
      <c r="D44" s="747"/>
      <c r="E44" s="747"/>
      <c r="F44" s="747"/>
      <c r="G44" s="747"/>
      <c r="H44" s="747"/>
      <c r="I44" s="747"/>
      <c r="J44" s="747"/>
      <c r="K44" s="747"/>
      <c r="L44" s="747"/>
      <c r="M44" s="747"/>
      <c r="N44" s="747"/>
      <c r="O44" s="747"/>
      <c r="P44" s="748"/>
      <c r="Q44" s="749"/>
      <c r="R44" s="750"/>
      <c r="S44" s="750"/>
      <c r="T44" s="750"/>
      <c r="U44" s="750"/>
      <c r="V44" s="750"/>
      <c r="W44" s="750"/>
      <c r="X44" s="750"/>
      <c r="Y44" s="750"/>
      <c r="Z44" s="750"/>
      <c r="AA44" s="750"/>
      <c r="AB44" s="750"/>
      <c r="AC44" s="750"/>
      <c r="AD44" s="750"/>
      <c r="AE44" s="751"/>
      <c r="AF44" s="825"/>
      <c r="AG44" s="750"/>
      <c r="AH44" s="750"/>
      <c r="AI44" s="750"/>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23"/>
      <c r="BK44" s="223"/>
      <c r="BL44" s="223"/>
      <c r="BM44" s="223"/>
      <c r="BN44" s="223"/>
      <c r="BO44" s="236"/>
      <c r="BP44" s="236"/>
      <c r="BQ44" s="233">
        <v>38</v>
      </c>
      <c r="BR44" s="234"/>
      <c r="BS44" s="759"/>
      <c r="BT44" s="760"/>
      <c r="BU44" s="760"/>
      <c r="BV44" s="760"/>
      <c r="BW44" s="760"/>
      <c r="BX44" s="760"/>
      <c r="BY44" s="760"/>
      <c r="BZ44" s="760"/>
      <c r="CA44" s="760"/>
      <c r="CB44" s="760"/>
      <c r="CC44" s="760"/>
      <c r="CD44" s="760"/>
      <c r="CE44" s="760"/>
      <c r="CF44" s="760"/>
      <c r="CG44" s="76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217"/>
    </row>
    <row r="45" spans="1:131" s="218" customFormat="1" ht="26.25" customHeight="1" x14ac:dyDescent="0.15">
      <c r="A45" s="232">
        <v>18</v>
      </c>
      <c r="B45" s="746"/>
      <c r="C45" s="747"/>
      <c r="D45" s="747"/>
      <c r="E45" s="747"/>
      <c r="F45" s="747"/>
      <c r="G45" s="747"/>
      <c r="H45" s="747"/>
      <c r="I45" s="747"/>
      <c r="J45" s="747"/>
      <c r="K45" s="747"/>
      <c r="L45" s="747"/>
      <c r="M45" s="747"/>
      <c r="N45" s="747"/>
      <c r="O45" s="747"/>
      <c r="P45" s="748"/>
      <c r="Q45" s="749"/>
      <c r="R45" s="750"/>
      <c r="S45" s="750"/>
      <c r="T45" s="750"/>
      <c r="U45" s="750"/>
      <c r="V45" s="750"/>
      <c r="W45" s="750"/>
      <c r="X45" s="750"/>
      <c r="Y45" s="750"/>
      <c r="Z45" s="750"/>
      <c r="AA45" s="750"/>
      <c r="AB45" s="750"/>
      <c r="AC45" s="750"/>
      <c r="AD45" s="750"/>
      <c r="AE45" s="751"/>
      <c r="AF45" s="825"/>
      <c r="AG45" s="750"/>
      <c r="AH45" s="750"/>
      <c r="AI45" s="750"/>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23"/>
      <c r="BK45" s="223"/>
      <c r="BL45" s="223"/>
      <c r="BM45" s="223"/>
      <c r="BN45" s="223"/>
      <c r="BO45" s="236"/>
      <c r="BP45" s="236"/>
      <c r="BQ45" s="233">
        <v>39</v>
      </c>
      <c r="BR45" s="234"/>
      <c r="BS45" s="759"/>
      <c r="BT45" s="760"/>
      <c r="BU45" s="760"/>
      <c r="BV45" s="760"/>
      <c r="BW45" s="760"/>
      <c r="BX45" s="760"/>
      <c r="BY45" s="760"/>
      <c r="BZ45" s="760"/>
      <c r="CA45" s="760"/>
      <c r="CB45" s="760"/>
      <c r="CC45" s="760"/>
      <c r="CD45" s="760"/>
      <c r="CE45" s="760"/>
      <c r="CF45" s="760"/>
      <c r="CG45" s="76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217"/>
    </row>
    <row r="46" spans="1:131" s="218" customFormat="1" ht="26.25" customHeight="1" x14ac:dyDescent="0.15">
      <c r="A46" s="232">
        <v>19</v>
      </c>
      <c r="B46" s="746"/>
      <c r="C46" s="747"/>
      <c r="D46" s="747"/>
      <c r="E46" s="747"/>
      <c r="F46" s="747"/>
      <c r="G46" s="747"/>
      <c r="H46" s="747"/>
      <c r="I46" s="747"/>
      <c r="J46" s="747"/>
      <c r="K46" s="747"/>
      <c r="L46" s="747"/>
      <c r="M46" s="747"/>
      <c r="N46" s="747"/>
      <c r="O46" s="747"/>
      <c r="P46" s="748"/>
      <c r="Q46" s="749"/>
      <c r="R46" s="750"/>
      <c r="S46" s="750"/>
      <c r="T46" s="750"/>
      <c r="U46" s="750"/>
      <c r="V46" s="750"/>
      <c r="W46" s="750"/>
      <c r="X46" s="750"/>
      <c r="Y46" s="750"/>
      <c r="Z46" s="750"/>
      <c r="AA46" s="750"/>
      <c r="AB46" s="750"/>
      <c r="AC46" s="750"/>
      <c r="AD46" s="750"/>
      <c r="AE46" s="751"/>
      <c r="AF46" s="825"/>
      <c r="AG46" s="750"/>
      <c r="AH46" s="750"/>
      <c r="AI46" s="750"/>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23"/>
      <c r="BK46" s="223"/>
      <c r="BL46" s="223"/>
      <c r="BM46" s="223"/>
      <c r="BN46" s="223"/>
      <c r="BO46" s="236"/>
      <c r="BP46" s="236"/>
      <c r="BQ46" s="233">
        <v>40</v>
      </c>
      <c r="BR46" s="234"/>
      <c r="BS46" s="759"/>
      <c r="BT46" s="760"/>
      <c r="BU46" s="760"/>
      <c r="BV46" s="760"/>
      <c r="BW46" s="760"/>
      <c r="BX46" s="760"/>
      <c r="BY46" s="760"/>
      <c r="BZ46" s="760"/>
      <c r="CA46" s="760"/>
      <c r="CB46" s="760"/>
      <c r="CC46" s="760"/>
      <c r="CD46" s="760"/>
      <c r="CE46" s="760"/>
      <c r="CF46" s="760"/>
      <c r="CG46" s="76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217"/>
    </row>
    <row r="47" spans="1:131" s="218" customFormat="1" ht="26.25" customHeight="1" x14ac:dyDescent="0.15">
      <c r="A47" s="232">
        <v>20</v>
      </c>
      <c r="B47" s="746"/>
      <c r="C47" s="747"/>
      <c r="D47" s="747"/>
      <c r="E47" s="747"/>
      <c r="F47" s="747"/>
      <c r="G47" s="747"/>
      <c r="H47" s="747"/>
      <c r="I47" s="747"/>
      <c r="J47" s="747"/>
      <c r="K47" s="747"/>
      <c r="L47" s="747"/>
      <c r="M47" s="747"/>
      <c r="N47" s="747"/>
      <c r="O47" s="747"/>
      <c r="P47" s="748"/>
      <c r="Q47" s="749"/>
      <c r="R47" s="750"/>
      <c r="S47" s="750"/>
      <c r="T47" s="750"/>
      <c r="U47" s="750"/>
      <c r="V47" s="750"/>
      <c r="W47" s="750"/>
      <c r="X47" s="750"/>
      <c r="Y47" s="750"/>
      <c r="Z47" s="750"/>
      <c r="AA47" s="750"/>
      <c r="AB47" s="750"/>
      <c r="AC47" s="750"/>
      <c r="AD47" s="750"/>
      <c r="AE47" s="751"/>
      <c r="AF47" s="825"/>
      <c r="AG47" s="750"/>
      <c r="AH47" s="750"/>
      <c r="AI47" s="750"/>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23"/>
      <c r="BK47" s="223"/>
      <c r="BL47" s="223"/>
      <c r="BM47" s="223"/>
      <c r="BN47" s="223"/>
      <c r="BO47" s="236"/>
      <c r="BP47" s="236"/>
      <c r="BQ47" s="233">
        <v>41</v>
      </c>
      <c r="BR47" s="234"/>
      <c r="BS47" s="759"/>
      <c r="BT47" s="760"/>
      <c r="BU47" s="760"/>
      <c r="BV47" s="760"/>
      <c r="BW47" s="760"/>
      <c r="BX47" s="760"/>
      <c r="BY47" s="760"/>
      <c r="BZ47" s="760"/>
      <c r="CA47" s="760"/>
      <c r="CB47" s="760"/>
      <c r="CC47" s="760"/>
      <c r="CD47" s="760"/>
      <c r="CE47" s="760"/>
      <c r="CF47" s="760"/>
      <c r="CG47" s="76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217"/>
    </row>
    <row r="48" spans="1:131" s="218" customFormat="1" ht="26.25" customHeight="1" x14ac:dyDescent="0.15">
      <c r="A48" s="232">
        <v>21</v>
      </c>
      <c r="B48" s="746"/>
      <c r="C48" s="747"/>
      <c r="D48" s="747"/>
      <c r="E48" s="747"/>
      <c r="F48" s="747"/>
      <c r="G48" s="747"/>
      <c r="H48" s="747"/>
      <c r="I48" s="747"/>
      <c r="J48" s="747"/>
      <c r="K48" s="747"/>
      <c r="L48" s="747"/>
      <c r="M48" s="747"/>
      <c r="N48" s="747"/>
      <c r="O48" s="747"/>
      <c r="P48" s="748"/>
      <c r="Q48" s="749"/>
      <c r="R48" s="750"/>
      <c r="S48" s="750"/>
      <c r="T48" s="750"/>
      <c r="U48" s="750"/>
      <c r="V48" s="750"/>
      <c r="W48" s="750"/>
      <c r="X48" s="750"/>
      <c r="Y48" s="750"/>
      <c r="Z48" s="750"/>
      <c r="AA48" s="750"/>
      <c r="AB48" s="750"/>
      <c r="AC48" s="750"/>
      <c r="AD48" s="750"/>
      <c r="AE48" s="751"/>
      <c r="AF48" s="825"/>
      <c r="AG48" s="750"/>
      <c r="AH48" s="750"/>
      <c r="AI48" s="750"/>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23"/>
      <c r="BK48" s="223"/>
      <c r="BL48" s="223"/>
      <c r="BM48" s="223"/>
      <c r="BN48" s="223"/>
      <c r="BO48" s="236"/>
      <c r="BP48" s="236"/>
      <c r="BQ48" s="233">
        <v>42</v>
      </c>
      <c r="BR48" s="234"/>
      <c r="BS48" s="759"/>
      <c r="BT48" s="760"/>
      <c r="BU48" s="760"/>
      <c r="BV48" s="760"/>
      <c r="BW48" s="760"/>
      <c r="BX48" s="760"/>
      <c r="BY48" s="760"/>
      <c r="BZ48" s="760"/>
      <c r="CA48" s="760"/>
      <c r="CB48" s="760"/>
      <c r="CC48" s="760"/>
      <c r="CD48" s="760"/>
      <c r="CE48" s="760"/>
      <c r="CF48" s="760"/>
      <c r="CG48" s="76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217"/>
    </row>
    <row r="49" spans="1:131" s="218" customFormat="1" ht="26.25" customHeight="1" x14ac:dyDescent="0.15">
      <c r="A49" s="232">
        <v>22</v>
      </c>
      <c r="B49" s="746"/>
      <c r="C49" s="747"/>
      <c r="D49" s="747"/>
      <c r="E49" s="747"/>
      <c r="F49" s="747"/>
      <c r="G49" s="747"/>
      <c r="H49" s="747"/>
      <c r="I49" s="747"/>
      <c r="J49" s="747"/>
      <c r="K49" s="747"/>
      <c r="L49" s="747"/>
      <c r="M49" s="747"/>
      <c r="N49" s="747"/>
      <c r="O49" s="747"/>
      <c r="P49" s="748"/>
      <c r="Q49" s="749"/>
      <c r="R49" s="750"/>
      <c r="S49" s="750"/>
      <c r="T49" s="750"/>
      <c r="U49" s="750"/>
      <c r="V49" s="750"/>
      <c r="W49" s="750"/>
      <c r="X49" s="750"/>
      <c r="Y49" s="750"/>
      <c r="Z49" s="750"/>
      <c r="AA49" s="750"/>
      <c r="AB49" s="750"/>
      <c r="AC49" s="750"/>
      <c r="AD49" s="750"/>
      <c r="AE49" s="751"/>
      <c r="AF49" s="825"/>
      <c r="AG49" s="750"/>
      <c r="AH49" s="750"/>
      <c r="AI49" s="750"/>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23"/>
      <c r="BK49" s="223"/>
      <c r="BL49" s="223"/>
      <c r="BM49" s="223"/>
      <c r="BN49" s="223"/>
      <c r="BO49" s="236"/>
      <c r="BP49" s="236"/>
      <c r="BQ49" s="233">
        <v>43</v>
      </c>
      <c r="BR49" s="234"/>
      <c r="BS49" s="759"/>
      <c r="BT49" s="760"/>
      <c r="BU49" s="760"/>
      <c r="BV49" s="760"/>
      <c r="BW49" s="760"/>
      <c r="BX49" s="760"/>
      <c r="BY49" s="760"/>
      <c r="BZ49" s="760"/>
      <c r="CA49" s="760"/>
      <c r="CB49" s="760"/>
      <c r="CC49" s="760"/>
      <c r="CD49" s="760"/>
      <c r="CE49" s="760"/>
      <c r="CF49" s="760"/>
      <c r="CG49" s="76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217"/>
    </row>
    <row r="50" spans="1:131" s="218" customFormat="1" ht="26.25" customHeight="1" x14ac:dyDescent="0.15">
      <c r="A50" s="232">
        <v>23</v>
      </c>
      <c r="B50" s="746"/>
      <c r="C50" s="747"/>
      <c r="D50" s="747"/>
      <c r="E50" s="747"/>
      <c r="F50" s="747"/>
      <c r="G50" s="747"/>
      <c r="H50" s="747"/>
      <c r="I50" s="747"/>
      <c r="J50" s="747"/>
      <c r="K50" s="747"/>
      <c r="L50" s="747"/>
      <c r="M50" s="747"/>
      <c r="N50" s="747"/>
      <c r="O50" s="747"/>
      <c r="P50" s="748"/>
      <c r="Q50" s="832"/>
      <c r="R50" s="833"/>
      <c r="S50" s="833"/>
      <c r="T50" s="833"/>
      <c r="U50" s="833"/>
      <c r="V50" s="833"/>
      <c r="W50" s="833"/>
      <c r="X50" s="833"/>
      <c r="Y50" s="833"/>
      <c r="Z50" s="833"/>
      <c r="AA50" s="833"/>
      <c r="AB50" s="833"/>
      <c r="AC50" s="833"/>
      <c r="AD50" s="833"/>
      <c r="AE50" s="834"/>
      <c r="AF50" s="825"/>
      <c r="AG50" s="750"/>
      <c r="AH50" s="750"/>
      <c r="AI50" s="750"/>
      <c r="AJ50" s="826"/>
      <c r="AK50" s="835"/>
      <c r="AL50" s="833"/>
      <c r="AM50" s="833"/>
      <c r="AN50" s="833"/>
      <c r="AO50" s="833"/>
      <c r="AP50" s="833"/>
      <c r="AQ50" s="833"/>
      <c r="AR50" s="833"/>
      <c r="AS50" s="833"/>
      <c r="AT50" s="833"/>
      <c r="AU50" s="833"/>
      <c r="AV50" s="833"/>
      <c r="AW50" s="833"/>
      <c r="AX50" s="833"/>
      <c r="AY50" s="833"/>
      <c r="AZ50" s="836"/>
      <c r="BA50" s="836"/>
      <c r="BB50" s="836"/>
      <c r="BC50" s="836"/>
      <c r="BD50" s="836"/>
      <c r="BE50" s="827"/>
      <c r="BF50" s="827"/>
      <c r="BG50" s="827"/>
      <c r="BH50" s="827"/>
      <c r="BI50" s="828"/>
      <c r="BJ50" s="223"/>
      <c r="BK50" s="223"/>
      <c r="BL50" s="223"/>
      <c r="BM50" s="223"/>
      <c r="BN50" s="223"/>
      <c r="BO50" s="236"/>
      <c r="BP50" s="236"/>
      <c r="BQ50" s="233">
        <v>44</v>
      </c>
      <c r="BR50" s="234"/>
      <c r="BS50" s="759"/>
      <c r="BT50" s="760"/>
      <c r="BU50" s="760"/>
      <c r="BV50" s="760"/>
      <c r="BW50" s="760"/>
      <c r="BX50" s="760"/>
      <c r="BY50" s="760"/>
      <c r="BZ50" s="760"/>
      <c r="CA50" s="760"/>
      <c r="CB50" s="760"/>
      <c r="CC50" s="760"/>
      <c r="CD50" s="760"/>
      <c r="CE50" s="760"/>
      <c r="CF50" s="760"/>
      <c r="CG50" s="76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217"/>
    </row>
    <row r="51" spans="1:131" s="218" customFormat="1" ht="26.25" customHeight="1" x14ac:dyDescent="0.15">
      <c r="A51" s="232">
        <v>24</v>
      </c>
      <c r="B51" s="746"/>
      <c r="C51" s="747"/>
      <c r="D51" s="747"/>
      <c r="E51" s="747"/>
      <c r="F51" s="747"/>
      <c r="G51" s="747"/>
      <c r="H51" s="747"/>
      <c r="I51" s="747"/>
      <c r="J51" s="747"/>
      <c r="K51" s="747"/>
      <c r="L51" s="747"/>
      <c r="M51" s="747"/>
      <c r="N51" s="747"/>
      <c r="O51" s="747"/>
      <c r="P51" s="748"/>
      <c r="Q51" s="832"/>
      <c r="R51" s="833"/>
      <c r="S51" s="833"/>
      <c r="T51" s="833"/>
      <c r="U51" s="833"/>
      <c r="V51" s="833"/>
      <c r="W51" s="833"/>
      <c r="X51" s="833"/>
      <c r="Y51" s="833"/>
      <c r="Z51" s="833"/>
      <c r="AA51" s="833"/>
      <c r="AB51" s="833"/>
      <c r="AC51" s="833"/>
      <c r="AD51" s="833"/>
      <c r="AE51" s="834"/>
      <c r="AF51" s="825"/>
      <c r="AG51" s="750"/>
      <c r="AH51" s="750"/>
      <c r="AI51" s="750"/>
      <c r="AJ51" s="826"/>
      <c r="AK51" s="835"/>
      <c r="AL51" s="833"/>
      <c r="AM51" s="833"/>
      <c r="AN51" s="833"/>
      <c r="AO51" s="833"/>
      <c r="AP51" s="833"/>
      <c r="AQ51" s="833"/>
      <c r="AR51" s="833"/>
      <c r="AS51" s="833"/>
      <c r="AT51" s="833"/>
      <c r="AU51" s="833"/>
      <c r="AV51" s="833"/>
      <c r="AW51" s="833"/>
      <c r="AX51" s="833"/>
      <c r="AY51" s="833"/>
      <c r="AZ51" s="836"/>
      <c r="BA51" s="836"/>
      <c r="BB51" s="836"/>
      <c r="BC51" s="836"/>
      <c r="BD51" s="836"/>
      <c r="BE51" s="827"/>
      <c r="BF51" s="827"/>
      <c r="BG51" s="827"/>
      <c r="BH51" s="827"/>
      <c r="BI51" s="828"/>
      <c r="BJ51" s="223"/>
      <c r="BK51" s="223"/>
      <c r="BL51" s="223"/>
      <c r="BM51" s="223"/>
      <c r="BN51" s="223"/>
      <c r="BO51" s="236"/>
      <c r="BP51" s="236"/>
      <c r="BQ51" s="233">
        <v>45</v>
      </c>
      <c r="BR51" s="234"/>
      <c r="BS51" s="759"/>
      <c r="BT51" s="760"/>
      <c r="BU51" s="760"/>
      <c r="BV51" s="760"/>
      <c r="BW51" s="760"/>
      <c r="BX51" s="760"/>
      <c r="BY51" s="760"/>
      <c r="BZ51" s="760"/>
      <c r="CA51" s="760"/>
      <c r="CB51" s="760"/>
      <c r="CC51" s="760"/>
      <c r="CD51" s="760"/>
      <c r="CE51" s="760"/>
      <c r="CF51" s="760"/>
      <c r="CG51" s="76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217"/>
    </row>
    <row r="52" spans="1:131" s="218" customFormat="1" ht="26.25" customHeight="1" x14ac:dyDescent="0.15">
      <c r="A52" s="232">
        <v>25</v>
      </c>
      <c r="B52" s="746"/>
      <c r="C52" s="747"/>
      <c r="D52" s="747"/>
      <c r="E52" s="747"/>
      <c r="F52" s="747"/>
      <c r="G52" s="747"/>
      <c r="H52" s="747"/>
      <c r="I52" s="747"/>
      <c r="J52" s="747"/>
      <c r="K52" s="747"/>
      <c r="L52" s="747"/>
      <c r="M52" s="747"/>
      <c r="N52" s="747"/>
      <c r="O52" s="747"/>
      <c r="P52" s="748"/>
      <c r="Q52" s="832"/>
      <c r="R52" s="833"/>
      <c r="S52" s="833"/>
      <c r="T52" s="833"/>
      <c r="U52" s="833"/>
      <c r="V52" s="833"/>
      <c r="W52" s="833"/>
      <c r="X52" s="833"/>
      <c r="Y52" s="833"/>
      <c r="Z52" s="833"/>
      <c r="AA52" s="833"/>
      <c r="AB52" s="833"/>
      <c r="AC52" s="833"/>
      <c r="AD52" s="833"/>
      <c r="AE52" s="834"/>
      <c r="AF52" s="825"/>
      <c r="AG52" s="750"/>
      <c r="AH52" s="750"/>
      <c r="AI52" s="750"/>
      <c r="AJ52" s="826"/>
      <c r="AK52" s="835"/>
      <c r="AL52" s="833"/>
      <c r="AM52" s="833"/>
      <c r="AN52" s="833"/>
      <c r="AO52" s="833"/>
      <c r="AP52" s="833"/>
      <c r="AQ52" s="833"/>
      <c r="AR52" s="833"/>
      <c r="AS52" s="833"/>
      <c r="AT52" s="833"/>
      <c r="AU52" s="833"/>
      <c r="AV52" s="833"/>
      <c r="AW52" s="833"/>
      <c r="AX52" s="833"/>
      <c r="AY52" s="833"/>
      <c r="AZ52" s="836"/>
      <c r="BA52" s="836"/>
      <c r="BB52" s="836"/>
      <c r="BC52" s="836"/>
      <c r="BD52" s="836"/>
      <c r="BE52" s="827"/>
      <c r="BF52" s="827"/>
      <c r="BG52" s="827"/>
      <c r="BH52" s="827"/>
      <c r="BI52" s="828"/>
      <c r="BJ52" s="223"/>
      <c r="BK52" s="223"/>
      <c r="BL52" s="223"/>
      <c r="BM52" s="223"/>
      <c r="BN52" s="223"/>
      <c r="BO52" s="236"/>
      <c r="BP52" s="236"/>
      <c r="BQ52" s="233">
        <v>46</v>
      </c>
      <c r="BR52" s="234"/>
      <c r="BS52" s="759"/>
      <c r="BT52" s="760"/>
      <c r="BU52" s="760"/>
      <c r="BV52" s="760"/>
      <c r="BW52" s="760"/>
      <c r="BX52" s="760"/>
      <c r="BY52" s="760"/>
      <c r="BZ52" s="760"/>
      <c r="CA52" s="760"/>
      <c r="CB52" s="760"/>
      <c r="CC52" s="760"/>
      <c r="CD52" s="760"/>
      <c r="CE52" s="760"/>
      <c r="CF52" s="760"/>
      <c r="CG52" s="76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217"/>
    </row>
    <row r="53" spans="1:131" s="218" customFormat="1" ht="26.25" customHeight="1" x14ac:dyDescent="0.15">
      <c r="A53" s="232">
        <v>26</v>
      </c>
      <c r="B53" s="746"/>
      <c r="C53" s="747"/>
      <c r="D53" s="747"/>
      <c r="E53" s="747"/>
      <c r="F53" s="747"/>
      <c r="G53" s="747"/>
      <c r="H53" s="747"/>
      <c r="I53" s="747"/>
      <c r="J53" s="747"/>
      <c r="K53" s="747"/>
      <c r="L53" s="747"/>
      <c r="M53" s="747"/>
      <c r="N53" s="747"/>
      <c r="O53" s="747"/>
      <c r="P53" s="748"/>
      <c r="Q53" s="832"/>
      <c r="R53" s="833"/>
      <c r="S53" s="833"/>
      <c r="T53" s="833"/>
      <c r="U53" s="833"/>
      <c r="V53" s="833"/>
      <c r="W53" s="833"/>
      <c r="X53" s="833"/>
      <c r="Y53" s="833"/>
      <c r="Z53" s="833"/>
      <c r="AA53" s="833"/>
      <c r="AB53" s="833"/>
      <c r="AC53" s="833"/>
      <c r="AD53" s="833"/>
      <c r="AE53" s="834"/>
      <c r="AF53" s="825"/>
      <c r="AG53" s="750"/>
      <c r="AH53" s="750"/>
      <c r="AI53" s="750"/>
      <c r="AJ53" s="826"/>
      <c r="AK53" s="835"/>
      <c r="AL53" s="833"/>
      <c r="AM53" s="833"/>
      <c r="AN53" s="833"/>
      <c r="AO53" s="833"/>
      <c r="AP53" s="833"/>
      <c r="AQ53" s="833"/>
      <c r="AR53" s="833"/>
      <c r="AS53" s="833"/>
      <c r="AT53" s="833"/>
      <c r="AU53" s="833"/>
      <c r="AV53" s="833"/>
      <c r="AW53" s="833"/>
      <c r="AX53" s="833"/>
      <c r="AY53" s="833"/>
      <c r="AZ53" s="836"/>
      <c r="BA53" s="836"/>
      <c r="BB53" s="836"/>
      <c r="BC53" s="836"/>
      <c r="BD53" s="836"/>
      <c r="BE53" s="827"/>
      <c r="BF53" s="827"/>
      <c r="BG53" s="827"/>
      <c r="BH53" s="827"/>
      <c r="BI53" s="828"/>
      <c r="BJ53" s="223"/>
      <c r="BK53" s="223"/>
      <c r="BL53" s="223"/>
      <c r="BM53" s="223"/>
      <c r="BN53" s="223"/>
      <c r="BO53" s="236"/>
      <c r="BP53" s="236"/>
      <c r="BQ53" s="233">
        <v>47</v>
      </c>
      <c r="BR53" s="234"/>
      <c r="BS53" s="759"/>
      <c r="BT53" s="760"/>
      <c r="BU53" s="760"/>
      <c r="BV53" s="760"/>
      <c r="BW53" s="760"/>
      <c r="BX53" s="760"/>
      <c r="BY53" s="760"/>
      <c r="BZ53" s="760"/>
      <c r="CA53" s="760"/>
      <c r="CB53" s="760"/>
      <c r="CC53" s="760"/>
      <c r="CD53" s="760"/>
      <c r="CE53" s="760"/>
      <c r="CF53" s="760"/>
      <c r="CG53" s="76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217"/>
    </row>
    <row r="54" spans="1:131" s="218" customFormat="1" ht="26.25" customHeight="1" x14ac:dyDescent="0.15">
      <c r="A54" s="232">
        <v>27</v>
      </c>
      <c r="B54" s="746"/>
      <c r="C54" s="747"/>
      <c r="D54" s="747"/>
      <c r="E54" s="747"/>
      <c r="F54" s="747"/>
      <c r="G54" s="747"/>
      <c r="H54" s="747"/>
      <c r="I54" s="747"/>
      <c r="J54" s="747"/>
      <c r="K54" s="747"/>
      <c r="L54" s="747"/>
      <c r="M54" s="747"/>
      <c r="N54" s="747"/>
      <c r="O54" s="747"/>
      <c r="P54" s="748"/>
      <c r="Q54" s="832"/>
      <c r="R54" s="833"/>
      <c r="S54" s="833"/>
      <c r="T54" s="833"/>
      <c r="U54" s="833"/>
      <c r="V54" s="833"/>
      <c r="W54" s="833"/>
      <c r="X54" s="833"/>
      <c r="Y54" s="833"/>
      <c r="Z54" s="833"/>
      <c r="AA54" s="833"/>
      <c r="AB54" s="833"/>
      <c r="AC54" s="833"/>
      <c r="AD54" s="833"/>
      <c r="AE54" s="834"/>
      <c r="AF54" s="825"/>
      <c r="AG54" s="750"/>
      <c r="AH54" s="750"/>
      <c r="AI54" s="750"/>
      <c r="AJ54" s="826"/>
      <c r="AK54" s="835"/>
      <c r="AL54" s="833"/>
      <c r="AM54" s="833"/>
      <c r="AN54" s="833"/>
      <c r="AO54" s="833"/>
      <c r="AP54" s="833"/>
      <c r="AQ54" s="833"/>
      <c r="AR54" s="833"/>
      <c r="AS54" s="833"/>
      <c r="AT54" s="833"/>
      <c r="AU54" s="833"/>
      <c r="AV54" s="833"/>
      <c r="AW54" s="833"/>
      <c r="AX54" s="833"/>
      <c r="AY54" s="833"/>
      <c r="AZ54" s="836"/>
      <c r="BA54" s="836"/>
      <c r="BB54" s="836"/>
      <c r="BC54" s="836"/>
      <c r="BD54" s="836"/>
      <c r="BE54" s="827"/>
      <c r="BF54" s="827"/>
      <c r="BG54" s="827"/>
      <c r="BH54" s="827"/>
      <c r="BI54" s="828"/>
      <c r="BJ54" s="223"/>
      <c r="BK54" s="223"/>
      <c r="BL54" s="223"/>
      <c r="BM54" s="223"/>
      <c r="BN54" s="223"/>
      <c r="BO54" s="236"/>
      <c r="BP54" s="236"/>
      <c r="BQ54" s="233">
        <v>48</v>
      </c>
      <c r="BR54" s="234"/>
      <c r="BS54" s="759"/>
      <c r="BT54" s="760"/>
      <c r="BU54" s="760"/>
      <c r="BV54" s="760"/>
      <c r="BW54" s="760"/>
      <c r="BX54" s="760"/>
      <c r="BY54" s="760"/>
      <c r="BZ54" s="760"/>
      <c r="CA54" s="760"/>
      <c r="CB54" s="760"/>
      <c r="CC54" s="760"/>
      <c r="CD54" s="760"/>
      <c r="CE54" s="760"/>
      <c r="CF54" s="760"/>
      <c r="CG54" s="76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217"/>
    </row>
    <row r="55" spans="1:131" s="218" customFormat="1" ht="26.25" customHeight="1" x14ac:dyDescent="0.15">
      <c r="A55" s="232">
        <v>28</v>
      </c>
      <c r="B55" s="746"/>
      <c r="C55" s="747"/>
      <c r="D55" s="747"/>
      <c r="E55" s="747"/>
      <c r="F55" s="747"/>
      <c r="G55" s="747"/>
      <c r="H55" s="747"/>
      <c r="I55" s="747"/>
      <c r="J55" s="747"/>
      <c r="K55" s="747"/>
      <c r="L55" s="747"/>
      <c r="M55" s="747"/>
      <c r="N55" s="747"/>
      <c r="O55" s="747"/>
      <c r="P55" s="748"/>
      <c r="Q55" s="832"/>
      <c r="R55" s="833"/>
      <c r="S55" s="833"/>
      <c r="T55" s="833"/>
      <c r="U55" s="833"/>
      <c r="V55" s="833"/>
      <c r="W55" s="833"/>
      <c r="X55" s="833"/>
      <c r="Y55" s="833"/>
      <c r="Z55" s="833"/>
      <c r="AA55" s="833"/>
      <c r="AB55" s="833"/>
      <c r="AC55" s="833"/>
      <c r="AD55" s="833"/>
      <c r="AE55" s="834"/>
      <c r="AF55" s="825"/>
      <c r="AG55" s="750"/>
      <c r="AH55" s="750"/>
      <c r="AI55" s="750"/>
      <c r="AJ55" s="826"/>
      <c r="AK55" s="835"/>
      <c r="AL55" s="833"/>
      <c r="AM55" s="833"/>
      <c r="AN55" s="833"/>
      <c r="AO55" s="833"/>
      <c r="AP55" s="833"/>
      <c r="AQ55" s="833"/>
      <c r="AR55" s="833"/>
      <c r="AS55" s="833"/>
      <c r="AT55" s="833"/>
      <c r="AU55" s="833"/>
      <c r="AV55" s="833"/>
      <c r="AW55" s="833"/>
      <c r="AX55" s="833"/>
      <c r="AY55" s="833"/>
      <c r="AZ55" s="836"/>
      <c r="BA55" s="836"/>
      <c r="BB55" s="836"/>
      <c r="BC55" s="836"/>
      <c r="BD55" s="836"/>
      <c r="BE55" s="827"/>
      <c r="BF55" s="827"/>
      <c r="BG55" s="827"/>
      <c r="BH55" s="827"/>
      <c r="BI55" s="828"/>
      <c r="BJ55" s="223"/>
      <c r="BK55" s="223"/>
      <c r="BL55" s="223"/>
      <c r="BM55" s="223"/>
      <c r="BN55" s="223"/>
      <c r="BO55" s="236"/>
      <c r="BP55" s="236"/>
      <c r="BQ55" s="233">
        <v>49</v>
      </c>
      <c r="BR55" s="234"/>
      <c r="BS55" s="759"/>
      <c r="BT55" s="760"/>
      <c r="BU55" s="760"/>
      <c r="BV55" s="760"/>
      <c r="BW55" s="760"/>
      <c r="BX55" s="760"/>
      <c r="BY55" s="760"/>
      <c r="BZ55" s="760"/>
      <c r="CA55" s="760"/>
      <c r="CB55" s="760"/>
      <c r="CC55" s="760"/>
      <c r="CD55" s="760"/>
      <c r="CE55" s="760"/>
      <c r="CF55" s="760"/>
      <c r="CG55" s="76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217"/>
    </row>
    <row r="56" spans="1:131" s="218" customFormat="1" ht="26.25" customHeight="1" x14ac:dyDescent="0.15">
      <c r="A56" s="232">
        <v>29</v>
      </c>
      <c r="B56" s="746"/>
      <c r="C56" s="747"/>
      <c r="D56" s="747"/>
      <c r="E56" s="747"/>
      <c r="F56" s="747"/>
      <c r="G56" s="747"/>
      <c r="H56" s="747"/>
      <c r="I56" s="747"/>
      <c r="J56" s="747"/>
      <c r="K56" s="747"/>
      <c r="L56" s="747"/>
      <c r="M56" s="747"/>
      <c r="N56" s="747"/>
      <c r="O56" s="747"/>
      <c r="P56" s="748"/>
      <c r="Q56" s="832"/>
      <c r="R56" s="833"/>
      <c r="S56" s="833"/>
      <c r="T56" s="833"/>
      <c r="U56" s="833"/>
      <c r="V56" s="833"/>
      <c r="W56" s="833"/>
      <c r="X56" s="833"/>
      <c r="Y56" s="833"/>
      <c r="Z56" s="833"/>
      <c r="AA56" s="833"/>
      <c r="AB56" s="833"/>
      <c r="AC56" s="833"/>
      <c r="AD56" s="833"/>
      <c r="AE56" s="834"/>
      <c r="AF56" s="825"/>
      <c r="AG56" s="750"/>
      <c r="AH56" s="750"/>
      <c r="AI56" s="750"/>
      <c r="AJ56" s="826"/>
      <c r="AK56" s="835"/>
      <c r="AL56" s="833"/>
      <c r="AM56" s="833"/>
      <c r="AN56" s="833"/>
      <c r="AO56" s="833"/>
      <c r="AP56" s="833"/>
      <c r="AQ56" s="833"/>
      <c r="AR56" s="833"/>
      <c r="AS56" s="833"/>
      <c r="AT56" s="833"/>
      <c r="AU56" s="833"/>
      <c r="AV56" s="833"/>
      <c r="AW56" s="833"/>
      <c r="AX56" s="833"/>
      <c r="AY56" s="833"/>
      <c r="AZ56" s="836"/>
      <c r="BA56" s="836"/>
      <c r="BB56" s="836"/>
      <c r="BC56" s="836"/>
      <c r="BD56" s="836"/>
      <c r="BE56" s="827"/>
      <c r="BF56" s="827"/>
      <c r="BG56" s="827"/>
      <c r="BH56" s="827"/>
      <c r="BI56" s="828"/>
      <c r="BJ56" s="223"/>
      <c r="BK56" s="223"/>
      <c r="BL56" s="223"/>
      <c r="BM56" s="223"/>
      <c r="BN56" s="223"/>
      <c r="BO56" s="236"/>
      <c r="BP56" s="236"/>
      <c r="BQ56" s="233">
        <v>50</v>
      </c>
      <c r="BR56" s="234"/>
      <c r="BS56" s="759"/>
      <c r="BT56" s="760"/>
      <c r="BU56" s="760"/>
      <c r="BV56" s="760"/>
      <c r="BW56" s="760"/>
      <c r="BX56" s="760"/>
      <c r="BY56" s="760"/>
      <c r="BZ56" s="760"/>
      <c r="CA56" s="760"/>
      <c r="CB56" s="760"/>
      <c r="CC56" s="760"/>
      <c r="CD56" s="760"/>
      <c r="CE56" s="760"/>
      <c r="CF56" s="760"/>
      <c r="CG56" s="76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217"/>
    </row>
    <row r="57" spans="1:131" s="218" customFormat="1" ht="26.25" customHeight="1" x14ac:dyDescent="0.15">
      <c r="A57" s="232">
        <v>30</v>
      </c>
      <c r="B57" s="746"/>
      <c r="C57" s="747"/>
      <c r="D57" s="747"/>
      <c r="E57" s="747"/>
      <c r="F57" s="747"/>
      <c r="G57" s="747"/>
      <c r="H57" s="747"/>
      <c r="I57" s="747"/>
      <c r="J57" s="747"/>
      <c r="K57" s="747"/>
      <c r="L57" s="747"/>
      <c r="M57" s="747"/>
      <c r="N57" s="747"/>
      <c r="O57" s="747"/>
      <c r="P57" s="748"/>
      <c r="Q57" s="832"/>
      <c r="R57" s="833"/>
      <c r="S57" s="833"/>
      <c r="T57" s="833"/>
      <c r="U57" s="833"/>
      <c r="V57" s="833"/>
      <c r="W57" s="833"/>
      <c r="X57" s="833"/>
      <c r="Y57" s="833"/>
      <c r="Z57" s="833"/>
      <c r="AA57" s="833"/>
      <c r="AB57" s="833"/>
      <c r="AC57" s="833"/>
      <c r="AD57" s="833"/>
      <c r="AE57" s="834"/>
      <c r="AF57" s="825"/>
      <c r="AG57" s="750"/>
      <c r="AH57" s="750"/>
      <c r="AI57" s="750"/>
      <c r="AJ57" s="826"/>
      <c r="AK57" s="835"/>
      <c r="AL57" s="833"/>
      <c r="AM57" s="833"/>
      <c r="AN57" s="833"/>
      <c r="AO57" s="833"/>
      <c r="AP57" s="833"/>
      <c r="AQ57" s="833"/>
      <c r="AR57" s="833"/>
      <c r="AS57" s="833"/>
      <c r="AT57" s="833"/>
      <c r="AU57" s="833"/>
      <c r="AV57" s="833"/>
      <c r="AW57" s="833"/>
      <c r="AX57" s="833"/>
      <c r="AY57" s="833"/>
      <c r="AZ57" s="836"/>
      <c r="BA57" s="836"/>
      <c r="BB57" s="836"/>
      <c r="BC57" s="836"/>
      <c r="BD57" s="836"/>
      <c r="BE57" s="827"/>
      <c r="BF57" s="827"/>
      <c r="BG57" s="827"/>
      <c r="BH57" s="827"/>
      <c r="BI57" s="828"/>
      <c r="BJ57" s="223"/>
      <c r="BK57" s="223"/>
      <c r="BL57" s="223"/>
      <c r="BM57" s="223"/>
      <c r="BN57" s="223"/>
      <c r="BO57" s="236"/>
      <c r="BP57" s="236"/>
      <c r="BQ57" s="233">
        <v>51</v>
      </c>
      <c r="BR57" s="234"/>
      <c r="BS57" s="759"/>
      <c r="BT57" s="760"/>
      <c r="BU57" s="760"/>
      <c r="BV57" s="760"/>
      <c r="BW57" s="760"/>
      <c r="BX57" s="760"/>
      <c r="BY57" s="760"/>
      <c r="BZ57" s="760"/>
      <c r="CA57" s="760"/>
      <c r="CB57" s="760"/>
      <c r="CC57" s="760"/>
      <c r="CD57" s="760"/>
      <c r="CE57" s="760"/>
      <c r="CF57" s="760"/>
      <c r="CG57" s="76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217"/>
    </row>
    <row r="58" spans="1:131" s="218" customFormat="1" ht="26.25" customHeight="1" x14ac:dyDescent="0.15">
      <c r="A58" s="232">
        <v>31</v>
      </c>
      <c r="B58" s="746"/>
      <c r="C58" s="747"/>
      <c r="D58" s="747"/>
      <c r="E58" s="747"/>
      <c r="F58" s="747"/>
      <c r="G58" s="747"/>
      <c r="H58" s="747"/>
      <c r="I58" s="747"/>
      <c r="J58" s="747"/>
      <c r="K58" s="747"/>
      <c r="L58" s="747"/>
      <c r="M58" s="747"/>
      <c r="N58" s="747"/>
      <c r="O58" s="747"/>
      <c r="P58" s="748"/>
      <c r="Q58" s="832"/>
      <c r="R58" s="833"/>
      <c r="S58" s="833"/>
      <c r="T58" s="833"/>
      <c r="U58" s="833"/>
      <c r="V58" s="833"/>
      <c r="W58" s="833"/>
      <c r="X58" s="833"/>
      <c r="Y58" s="833"/>
      <c r="Z58" s="833"/>
      <c r="AA58" s="833"/>
      <c r="AB58" s="833"/>
      <c r="AC58" s="833"/>
      <c r="AD58" s="833"/>
      <c r="AE58" s="834"/>
      <c r="AF58" s="825"/>
      <c r="AG58" s="750"/>
      <c r="AH58" s="750"/>
      <c r="AI58" s="750"/>
      <c r="AJ58" s="826"/>
      <c r="AK58" s="835"/>
      <c r="AL58" s="833"/>
      <c r="AM58" s="833"/>
      <c r="AN58" s="833"/>
      <c r="AO58" s="833"/>
      <c r="AP58" s="833"/>
      <c r="AQ58" s="833"/>
      <c r="AR58" s="833"/>
      <c r="AS58" s="833"/>
      <c r="AT58" s="833"/>
      <c r="AU58" s="833"/>
      <c r="AV58" s="833"/>
      <c r="AW58" s="833"/>
      <c r="AX58" s="833"/>
      <c r="AY58" s="833"/>
      <c r="AZ58" s="836"/>
      <c r="BA58" s="836"/>
      <c r="BB58" s="836"/>
      <c r="BC58" s="836"/>
      <c r="BD58" s="836"/>
      <c r="BE58" s="827"/>
      <c r="BF58" s="827"/>
      <c r="BG58" s="827"/>
      <c r="BH58" s="827"/>
      <c r="BI58" s="828"/>
      <c r="BJ58" s="223"/>
      <c r="BK58" s="223"/>
      <c r="BL58" s="223"/>
      <c r="BM58" s="223"/>
      <c r="BN58" s="223"/>
      <c r="BO58" s="236"/>
      <c r="BP58" s="236"/>
      <c r="BQ58" s="233">
        <v>52</v>
      </c>
      <c r="BR58" s="234"/>
      <c r="BS58" s="759"/>
      <c r="BT58" s="760"/>
      <c r="BU58" s="760"/>
      <c r="BV58" s="760"/>
      <c r="BW58" s="760"/>
      <c r="BX58" s="760"/>
      <c r="BY58" s="760"/>
      <c r="BZ58" s="760"/>
      <c r="CA58" s="760"/>
      <c r="CB58" s="760"/>
      <c r="CC58" s="760"/>
      <c r="CD58" s="760"/>
      <c r="CE58" s="760"/>
      <c r="CF58" s="760"/>
      <c r="CG58" s="76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217"/>
    </row>
    <row r="59" spans="1:131" s="218" customFormat="1" ht="26.25" customHeight="1" x14ac:dyDescent="0.15">
      <c r="A59" s="232">
        <v>32</v>
      </c>
      <c r="B59" s="746"/>
      <c r="C59" s="747"/>
      <c r="D59" s="747"/>
      <c r="E59" s="747"/>
      <c r="F59" s="747"/>
      <c r="G59" s="747"/>
      <c r="H59" s="747"/>
      <c r="I59" s="747"/>
      <c r="J59" s="747"/>
      <c r="K59" s="747"/>
      <c r="L59" s="747"/>
      <c r="M59" s="747"/>
      <c r="N59" s="747"/>
      <c r="O59" s="747"/>
      <c r="P59" s="748"/>
      <c r="Q59" s="832"/>
      <c r="R59" s="833"/>
      <c r="S59" s="833"/>
      <c r="T59" s="833"/>
      <c r="U59" s="833"/>
      <c r="V59" s="833"/>
      <c r="W59" s="833"/>
      <c r="X59" s="833"/>
      <c r="Y59" s="833"/>
      <c r="Z59" s="833"/>
      <c r="AA59" s="833"/>
      <c r="AB59" s="833"/>
      <c r="AC59" s="833"/>
      <c r="AD59" s="833"/>
      <c r="AE59" s="834"/>
      <c r="AF59" s="825"/>
      <c r="AG59" s="750"/>
      <c r="AH59" s="750"/>
      <c r="AI59" s="750"/>
      <c r="AJ59" s="826"/>
      <c r="AK59" s="835"/>
      <c r="AL59" s="833"/>
      <c r="AM59" s="833"/>
      <c r="AN59" s="833"/>
      <c r="AO59" s="833"/>
      <c r="AP59" s="833"/>
      <c r="AQ59" s="833"/>
      <c r="AR59" s="833"/>
      <c r="AS59" s="833"/>
      <c r="AT59" s="833"/>
      <c r="AU59" s="833"/>
      <c r="AV59" s="833"/>
      <c r="AW59" s="833"/>
      <c r="AX59" s="833"/>
      <c r="AY59" s="833"/>
      <c r="AZ59" s="836"/>
      <c r="BA59" s="836"/>
      <c r="BB59" s="836"/>
      <c r="BC59" s="836"/>
      <c r="BD59" s="836"/>
      <c r="BE59" s="827"/>
      <c r="BF59" s="827"/>
      <c r="BG59" s="827"/>
      <c r="BH59" s="827"/>
      <c r="BI59" s="828"/>
      <c r="BJ59" s="223"/>
      <c r="BK59" s="223"/>
      <c r="BL59" s="223"/>
      <c r="BM59" s="223"/>
      <c r="BN59" s="223"/>
      <c r="BO59" s="236"/>
      <c r="BP59" s="236"/>
      <c r="BQ59" s="233">
        <v>53</v>
      </c>
      <c r="BR59" s="234"/>
      <c r="BS59" s="759"/>
      <c r="BT59" s="760"/>
      <c r="BU59" s="760"/>
      <c r="BV59" s="760"/>
      <c r="BW59" s="760"/>
      <c r="BX59" s="760"/>
      <c r="BY59" s="760"/>
      <c r="BZ59" s="760"/>
      <c r="CA59" s="760"/>
      <c r="CB59" s="760"/>
      <c r="CC59" s="760"/>
      <c r="CD59" s="760"/>
      <c r="CE59" s="760"/>
      <c r="CF59" s="760"/>
      <c r="CG59" s="76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217"/>
    </row>
    <row r="60" spans="1:131" s="218" customFormat="1" ht="26.25" customHeight="1" x14ac:dyDescent="0.15">
      <c r="A60" s="232">
        <v>33</v>
      </c>
      <c r="B60" s="746"/>
      <c r="C60" s="747"/>
      <c r="D60" s="747"/>
      <c r="E60" s="747"/>
      <c r="F60" s="747"/>
      <c r="G60" s="747"/>
      <c r="H60" s="747"/>
      <c r="I60" s="747"/>
      <c r="J60" s="747"/>
      <c r="K60" s="747"/>
      <c r="L60" s="747"/>
      <c r="M60" s="747"/>
      <c r="N60" s="747"/>
      <c r="O60" s="747"/>
      <c r="P60" s="748"/>
      <c r="Q60" s="832"/>
      <c r="R60" s="833"/>
      <c r="S60" s="833"/>
      <c r="T60" s="833"/>
      <c r="U60" s="833"/>
      <c r="V60" s="833"/>
      <c r="W60" s="833"/>
      <c r="X60" s="833"/>
      <c r="Y60" s="833"/>
      <c r="Z60" s="833"/>
      <c r="AA60" s="833"/>
      <c r="AB60" s="833"/>
      <c r="AC60" s="833"/>
      <c r="AD60" s="833"/>
      <c r="AE60" s="834"/>
      <c r="AF60" s="825"/>
      <c r="AG60" s="750"/>
      <c r="AH60" s="750"/>
      <c r="AI60" s="750"/>
      <c r="AJ60" s="826"/>
      <c r="AK60" s="835"/>
      <c r="AL60" s="833"/>
      <c r="AM60" s="833"/>
      <c r="AN60" s="833"/>
      <c r="AO60" s="833"/>
      <c r="AP60" s="833"/>
      <c r="AQ60" s="833"/>
      <c r="AR60" s="833"/>
      <c r="AS60" s="833"/>
      <c r="AT60" s="833"/>
      <c r="AU60" s="833"/>
      <c r="AV60" s="833"/>
      <c r="AW60" s="833"/>
      <c r="AX60" s="833"/>
      <c r="AY60" s="833"/>
      <c r="AZ60" s="836"/>
      <c r="BA60" s="836"/>
      <c r="BB60" s="836"/>
      <c r="BC60" s="836"/>
      <c r="BD60" s="836"/>
      <c r="BE60" s="827"/>
      <c r="BF60" s="827"/>
      <c r="BG60" s="827"/>
      <c r="BH60" s="827"/>
      <c r="BI60" s="828"/>
      <c r="BJ60" s="223"/>
      <c r="BK60" s="223"/>
      <c r="BL60" s="223"/>
      <c r="BM60" s="223"/>
      <c r="BN60" s="223"/>
      <c r="BO60" s="236"/>
      <c r="BP60" s="236"/>
      <c r="BQ60" s="233">
        <v>54</v>
      </c>
      <c r="BR60" s="234"/>
      <c r="BS60" s="759"/>
      <c r="BT60" s="760"/>
      <c r="BU60" s="760"/>
      <c r="BV60" s="760"/>
      <c r="BW60" s="760"/>
      <c r="BX60" s="760"/>
      <c r="BY60" s="760"/>
      <c r="BZ60" s="760"/>
      <c r="CA60" s="760"/>
      <c r="CB60" s="760"/>
      <c r="CC60" s="760"/>
      <c r="CD60" s="760"/>
      <c r="CE60" s="760"/>
      <c r="CF60" s="760"/>
      <c r="CG60" s="76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217"/>
    </row>
    <row r="61" spans="1:131" s="218" customFormat="1" ht="26.25" customHeight="1" thickBot="1" x14ac:dyDescent="0.2">
      <c r="A61" s="232">
        <v>34</v>
      </c>
      <c r="B61" s="746"/>
      <c r="C61" s="747"/>
      <c r="D61" s="747"/>
      <c r="E61" s="747"/>
      <c r="F61" s="747"/>
      <c r="G61" s="747"/>
      <c r="H61" s="747"/>
      <c r="I61" s="747"/>
      <c r="J61" s="747"/>
      <c r="K61" s="747"/>
      <c r="L61" s="747"/>
      <c r="M61" s="747"/>
      <c r="N61" s="747"/>
      <c r="O61" s="747"/>
      <c r="P61" s="748"/>
      <c r="Q61" s="832"/>
      <c r="R61" s="833"/>
      <c r="S61" s="833"/>
      <c r="T61" s="833"/>
      <c r="U61" s="833"/>
      <c r="V61" s="833"/>
      <c r="W61" s="833"/>
      <c r="X61" s="833"/>
      <c r="Y61" s="833"/>
      <c r="Z61" s="833"/>
      <c r="AA61" s="833"/>
      <c r="AB61" s="833"/>
      <c r="AC61" s="833"/>
      <c r="AD61" s="833"/>
      <c r="AE61" s="834"/>
      <c r="AF61" s="825"/>
      <c r="AG61" s="750"/>
      <c r="AH61" s="750"/>
      <c r="AI61" s="750"/>
      <c r="AJ61" s="826"/>
      <c r="AK61" s="835"/>
      <c r="AL61" s="833"/>
      <c r="AM61" s="833"/>
      <c r="AN61" s="833"/>
      <c r="AO61" s="833"/>
      <c r="AP61" s="833"/>
      <c r="AQ61" s="833"/>
      <c r="AR61" s="833"/>
      <c r="AS61" s="833"/>
      <c r="AT61" s="833"/>
      <c r="AU61" s="833"/>
      <c r="AV61" s="833"/>
      <c r="AW61" s="833"/>
      <c r="AX61" s="833"/>
      <c r="AY61" s="833"/>
      <c r="AZ61" s="836"/>
      <c r="BA61" s="836"/>
      <c r="BB61" s="836"/>
      <c r="BC61" s="836"/>
      <c r="BD61" s="836"/>
      <c r="BE61" s="827"/>
      <c r="BF61" s="827"/>
      <c r="BG61" s="827"/>
      <c r="BH61" s="827"/>
      <c r="BI61" s="828"/>
      <c r="BJ61" s="223"/>
      <c r="BK61" s="223"/>
      <c r="BL61" s="223"/>
      <c r="BM61" s="223"/>
      <c r="BN61" s="223"/>
      <c r="BO61" s="236"/>
      <c r="BP61" s="236"/>
      <c r="BQ61" s="233">
        <v>55</v>
      </c>
      <c r="BR61" s="234"/>
      <c r="BS61" s="759"/>
      <c r="BT61" s="760"/>
      <c r="BU61" s="760"/>
      <c r="BV61" s="760"/>
      <c r="BW61" s="760"/>
      <c r="BX61" s="760"/>
      <c r="BY61" s="760"/>
      <c r="BZ61" s="760"/>
      <c r="CA61" s="760"/>
      <c r="CB61" s="760"/>
      <c r="CC61" s="760"/>
      <c r="CD61" s="760"/>
      <c r="CE61" s="760"/>
      <c r="CF61" s="760"/>
      <c r="CG61" s="76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217"/>
    </row>
    <row r="62" spans="1:131" s="218" customFormat="1" ht="26.25" customHeight="1" x14ac:dyDescent="0.15">
      <c r="A62" s="232">
        <v>35</v>
      </c>
      <c r="B62" s="847"/>
      <c r="C62" s="848"/>
      <c r="D62" s="848"/>
      <c r="E62" s="848"/>
      <c r="F62" s="848"/>
      <c r="G62" s="848"/>
      <c r="H62" s="848"/>
      <c r="I62" s="848"/>
      <c r="J62" s="848"/>
      <c r="K62" s="848"/>
      <c r="L62" s="848"/>
      <c r="M62" s="848"/>
      <c r="N62" s="848"/>
      <c r="O62" s="848"/>
      <c r="P62" s="849"/>
      <c r="Q62" s="832"/>
      <c r="R62" s="833"/>
      <c r="S62" s="833"/>
      <c r="T62" s="833"/>
      <c r="U62" s="833"/>
      <c r="V62" s="833"/>
      <c r="W62" s="833"/>
      <c r="X62" s="833"/>
      <c r="Y62" s="833"/>
      <c r="Z62" s="833"/>
      <c r="AA62" s="833"/>
      <c r="AB62" s="833"/>
      <c r="AC62" s="833"/>
      <c r="AD62" s="833"/>
      <c r="AE62" s="834"/>
      <c r="AF62" s="850"/>
      <c r="AG62" s="833"/>
      <c r="AH62" s="833"/>
      <c r="AI62" s="833"/>
      <c r="AJ62" s="851"/>
      <c r="AK62" s="835"/>
      <c r="AL62" s="833"/>
      <c r="AM62" s="833"/>
      <c r="AN62" s="833"/>
      <c r="AO62" s="833"/>
      <c r="AP62" s="833"/>
      <c r="AQ62" s="833"/>
      <c r="AR62" s="833"/>
      <c r="AS62" s="833"/>
      <c r="AT62" s="833"/>
      <c r="AU62" s="833"/>
      <c r="AV62" s="833"/>
      <c r="AW62" s="833"/>
      <c r="AX62" s="833"/>
      <c r="AY62" s="833"/>
      <c r="AZ62" s="836"/>
      <c r="BA62" s="836"/>
      <c r="BB62" s="836"/>
      <c r="BC62" s="836"/>
      <c r="BD62" s="836"/>
      <c r="BE62" s="844"/>
      <c r="BF62" s="844"/>
      <c r="BG62" s="844"/>
      <c r="BH62" s="844"/>
      <c r="BI62" s="845"/>
      <c r="BJ62" s="846" t="s">
        <v>381</v>
      </c>
      <c r="BK62" s="803"/>
      <c r="BL62" s="803"/>
      <c r="BM62" s="803"/>
      <c r="BN62" s="804"/>
      <c r="BO62" s="236"/>
      <c r="BP62" s="236"/>
      <c r="BQ62" s="233">
        <v>56</v>
      </c>
      <c r="BR62" s="234"/>
      <c r="BS62" s="759"/>
      <c r="BT62" s="760"/>
      <c r="BU62" s="760"/>
      <c r="BV62" s="760"/>
      <c r="BW62" s="760"/>
      <c r="BX62" s="760"/>
      <c r="BY62" s="760"/>
      <c r="BZ62" s="760"/>
      <c r="CA62" s="760"/>
      <c r="CB62" s="760"/>
      <c r="CC62" s="760"/>
      <c r="CD62" s="760"/>
      <c r="CE62" s="760"/>
      <c r="CF62" s="760"/>
      <c r="CG62" s="76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217"/>
    </row>
    <row r="63" spans="1:131" s="218" customFormat="1" ht="26.25" customHeight="1" thickBot="1" x14ac:dyDescent="0.2">
      <c r="A63" s="235" t="s">
        <v>364</v>
      </c>
      <c r="B63" s="787" t="s">
        <v>382</v>
      </c>
      <c r="C63" s="788"/>
      <c r="D63" s="788"/>
      <c r="E63" s="788"/>
      <c r="F63" s="788"/>
      <c r="G63" s="788"/>
      <c r="H63" s="788"/>
      <c r="I63" s="788"/>
      <c r="J63" s="788"/>
      <c r="K63" s="788"/>
      <c r="L63" s="788"/>
      <c r="M63" s="788"/>
      <c r="N63" s="788"/>
      <c r="O63" s="788"/>
      <c r="P63" s="789"/>
      <c r="Q63" s="837"/>
      <c r="R63" s="838"/>
      <c r="S63" s="838"/>
      <c r="T63" s="838"/>
      <c r="U63" s="838"/>
      <c r="V63" s="838"/>
      <c r="W63" s="838"/>
      <c r="X63" s="838"/>
      <c r="Y63" s="838"/>
      <c r="Z63" s="838"/>
      <c r="AA63" s="838"/>
      <c r="AB63" s="838"/>
      <c r="AC63" s="838"/>
      <c r="AD63" s="838"/>
      <c r="AE63" s="839"/>
      <c r="AF63" s="840">
        <v>3319</v>
      </c>
      <c r="AG63" s="841"/>
      <c r="AH63" s="841"/>
      <c r="AI63" s="841"/>
      <c r="AJ63" s="842"/>
      <c r="AK63" s="843"/>
      <c r="AL63" s="838"/>
      <c r="AM63" s="838"/>
      <c r="AN63" s="838"/>
      <c r="AO63" s="838"/>
      <c r="AP63" s="841">
        <v>3365</v>
      </c>
      <c r="AQ63" s="841"/>
      <c r="AR63" s="841"/>
      <c r="AS63" s="841"/>
      <c r="AT63" s="841"/>
      <c r="AU63" s="841"/>
      <c r="AV63" s="841"/>
      <c r="AW63" s="841"/>
      <c r="AX63" s="841"/>
      <c r="AY63" s="841"/>
      <c r="AZ63" s="852"/>
      <c r="BA63" s="852"/>
      <c r="BB63" s="852"/>
      <c r="BC63" s="852"/>
      <c r="BD63" s="852"/>
      <c r="BE63" s="853"/>
      <c r="BF63" s="853"/>
      <c r="BG63" s="853"/>
      <c r="BH63" s="853"/>
      <c r="BI63" s="854"/>
      <c r="BJ63" s="855" t="s">
        <v>206</v>
      </c>
      <c r="BK63" s="856"/>
      <c r="BL63" s="856"/>
      <c r="BM63" s="856"/>
      <c r="BN63" s="857"/>
      <c r="BO63" s="236"/>
      <c r="BP63" s="236"/>
      <c r="BQ63" s="233">
        <v>57</v>
      </c>
      <c r="BR63" s="234"/>
      <c r="BS63" s="759"/>
      <c r="BT63" s="760"/>
      <c r="BU63" s="760"/>
      <c r="BV63" s="760"/>
      <c r="BW63" s="760"/>
      <c r="BX63" s="760"/>
      <c r="BY63" s="760"/>
      <c r="BZ63" s="760"/>
      <c r="CA63" s="760"/>
      <c r="CB63" s="760"/>
      <c r="CC63" s="760"/>
      <c r="CD63" s="760"/>
      <c r="CE63" s="760"/>
      <c r="CF63" s="760"/>
      <c r="CG63" s="76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217"/>
    </row>
    <row r="64" spans="1:131" s="218" customFormat="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59"/>
      <c r="BT64" s="760"/>
      <c r="BU64" s="760"/>
      <c r="BV64" s="760"/>
      <c r="BW64" s="760"/>
      <c r="BX64" s="760"/>
      <c r="BY64" s="760"/>
      <c r="BZ64" s="760"/>
      <c r="CA64" s="760"/>
      <c r="CB64" s="760"/>
      <c r="CC64" s="760"/>
      <c r="CD64" s="760"/>
      <c r="CE64" s="760"/>
      <c r="CF64" s="760"/>
      <c r="CG64" s="76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217"/>
    </row>
    <row r="65" spans="1:131" s="218" customFormat="1" ht="26.25" customHeight="1" thickBot="1" x14ac:dyDescent="0.2">
      <c r="A65" s="223" t="s">
        <v>383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59"/>
      <c r="BT65" s="760"/>
      <c r="BU65" s="760"/>
      <c r="BV65" s="760"/>
      <c r="BW65" s="760"/>
      <c r="BX65" s="760"/>
      <c r="BY65" s="760"/>
      <c r="BZ65" s="760"/>
      <c r="CA65" s="760"/>
      <c r="CB65" s="760"/>
      <c r="CC65" s="760"/>
      <c r="CD65" s="760"/>
      <c r="CE65" s="760"/>
      <c r="CF65" s="760"/>
      <c r="CG65" s="76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217"/>
    </row>
    <row r="66" spans="1:131" s="218" customFormat="1" ht="26.25" customHeight="1" x14ac:dyDescent="0.15">
      <c r="A66" s="731" t="s">
        <v>384</v>
      </c>
      <c r="B66" s="732"/>
      <c r="C66" s="732"/>
      <c r="D66" s="732"/>
      <c r="E66" s="732"/>
      <c r="F66" s="732"/>
      <c r="G66" s="732"/>
      <c r="H66" s="732"/>
      <c r="I66" s="732"/>
      <c r="J66" s="732"/>
      <c r="K66" s="732"/>
      <c r="L66" s="732"/>
      <c r="M66" s="732"/>
      <c r="N66" s="732"/>
      <c r="O66" s="732"/>
      <c r="P66" s="733"/>
      <c r="Q66" s="708" t="s">
        <v>368</v>
      </c>
      <c r="R66" s="709"/>
      <c r="S66" s="709"/>
      <c r="T66" s="709"/>
      <c r="U66" s="710"/>
      <c r="V66" s="708" t="s">
        <v>385</v>
      </c>
      <c r="W66" s="709"/>
      <c r="X66" s="709"/>
      <c r="Y66" s="709"/>
      <c r="Z66" s="710"/>
      <c r="AA66" s="708" t="s">
        <v>386</v>
      </c>
      <c r="AB66" s="709"/>
      <c r="AC66" s="709"/>
      <c r="AD66" s="709"/>
      <c r="AE66" s="710"/>
      <c r="AF66" s="858" t="s">
        <v>371</v>
      </c>
      <c r="AG66" s="810"/>
      <c r="AH66" s="810"/>
      <c r="AI66" s="810"/>
      <c r="AJ66" s="859"/>
      <c r="AK66" s="708" t="s">
        <v>372</v>
      </c>
      <c r="AL66" s="732"/>
      <c r="AM66" s="732"/>
      <c r="AN66" s="732"/>
      <c r="AO66" s="733"/>
      <c r="AP66" s="708" t="s">
        <v>373</v>
      </c>
      <c r="AQ66" s="709"/>
      <c r="AR66" s="709"/>
      <c r="AS66" s="709"/>
      <c r="AT66" s="710"/>
      <c r="AU66" s="708" t="s">
        <v>387</v>
      </c>
      <c r="AV66" s="709"/>
      <c r="AW66" s="709"/>
      <c r="AX66" s="709"/>
      <c r="AY66" s="710"/>
      <c r="AZ66" s="708" t="s">
        <v>340</v>
      </c>
      <c r="BA66" s="709"/>
      <c r="BB66" s="709"/>
      <c r="BC66" s="709"/>
      <c r="BD66" s="720"/>
      <c r="BE66" s="236"/>
      <c r="BF66" s="236"/>
      <c r="BG66" s="236"/>
      <c r="BH66" s="236"/>
      <c r="BI66" s="236"/>
      <c r="BJ66" s="236"/>
      <c r="BK66" s="236"/>
      <c r="BL66" s="236"/>
      <c r="BM66" s="236"/>
      <c r="BN66" s="236"/>
      <c r="BO66" s="236"/>
      <c r="BP66" s="236"/>
      <c r="BQ66" s="233">
        <v>60</v>
      </c>
      <c r="BR66" s="238"/>
      <c r="BS66" s="869"/>
      <c r="BT66" s="870"/>
      <c r="BU66" s="870"/>
      <c r="BV66" s="870"/>
      <c r="BW66" s="870"/>
      <c r="BX66" s="870"/>
      <c r="BY66" s="870"/>
      <c r="BZ66" s="870"/>
      <c r="CA66" s="870"/>
      <c r="CB66" s="870"/>
      <c r="CC66" s="870"/>
      <c r="CD66" s="870"/>
      <c r="CE66" s="870"/>
      <c r="CF66" s="870"/>
      <c r="CG66" s="871"/>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17"/>
    </row>
    <row r="67" spans="1:131" s="218" customFormat="1" ht="26.25" customHeight="1" thickBot="1" x14ac:dyDescent="0.2">
      <c r="A67" s="734"/>
      <c r="B67" s="735"/>
      <c r="C67" s="735"/>
      <c r="D67" s="735"/>
      <c r="E67" s="735"/>
      <c r="F67" s="735"/>
      <c r="G67" s="735"/>
      <c r="H67" s="735"/>
      <c r="I67" s="735"/>
      <c r="J67" s="735"/>
      <c r="K67" s="735"/>
      <c r="L67" s="735"/>
      <c r="M67" s="735"/>
      <c r="N67" s="735"/>
      <c r="O67" s="735"/>
      <c r="P67" s="736"/>
      <c r="Q67" s="711"/>
      <c r="R67" s="712"/>
      <c r="S67" s="712"/>
      <c r="T67" s="712"/>
      <c r="U67" s="713"/>
      <c r="V67" s="711"/>
      <c r="W67" s="712"/>
      <c r="X67" s="712"/>
      <c r="Y67" s="712"/>
      <c r="Z67" s="713"/>
      <c r="AA67" s="711"/>
      <c r="AB67" s="712"/>
      <c r="AC67" s="712"/>
      <c r="AD67" s="712"/>
      <c r="AE67" s="713"/>
      <c r="AF67" s="860"/>
      <c r="AG67" s="813"/>
      <c r="AH67" s="813"/>
      <c r="AI67" s="813"/>
      <c r="AJ67" s="861"/>
      <c r="AK67" s="862"/>
      <c r="AL67" s="735"/>
      <c r="AM67" s="735"/>
      <c r="AN67" s="735"/>
      <c r="AO67" s="736"/>
      <c r="AP67" s="711"/>
      <c r="AQ67" s="712"/>
      <c r="AR67" s="712"/>
      <c r="AS67" s="712"/>
      <c r="AT67" s="713"/>
      <c r="AU67" s="711"/>
      <c r="AV67" s="712"/>
      <c r="AW67" s="712"/>
      <c r="AX67" s="712"/>
      <c r="AY67" s="713"/>
      <c r="AZ67" s="711"/>
      <c r="BA67" s="712"/>
      <c r="BB67" s="712"/>
      <c r="BC67" s="712"/>
      <c r="BD67" s="721"/>
      <c r="BE67" s="236"/>
      <c r="BF67" s="236"/>
      <c r="BG67" s="236"/>
      <c r="BH67" s="236"/>
      <c r="BI67" s="236"/>
      <c r="BJ67" s="236"/>
      <c r="BK67" s="236"/>
      <c r="BL67" s="236"/>
      <c r="BM67" s="236"/>
      <c r="BN67" s="236"/>
      <c r="BO67" s="236"/>
      <c r="BP67" s="236"/>
      <c r="BQ67" s="233">
        <v>61</v>
      </c>
      <c r="BR67" s="238"/>
      <c r="BS67" s="869"/>
      <c r="BT67" s="870"/>
      <c r="BU67" s="870"/>
      <c r="BV67" s="870"/>
      <c r="BW67" s="870"/>
      <c r="BX67" s="870"/>
      <c r="BY67" s="870"/>
      <c r="BZ67" s="870"/>
      <c r="CA67" s="870"/>
      <c r="CB67" s="870"/>
      <c r="CC67" s="870"/>
      <c r="CD67" s="870"/>
      <c r="CE67" s="870"/>
      <c r="CF67" s="870"/>
      <c r="CG67" s="871"/>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17"/>
    </row>
    <row r="68" spans="1:131" s="218" customFormat="1" ht="26.25" customHeight="1" thickTop="1" x14ac:dyDescent="0.15">
      <c r="A68" s="229">
        <v>1</v>
      </c>
      <c r="B68" s="875"/>
      <c r="C68" s="876"/>
      <c r="D68" s="876"/>
      <c r="E68" s="876"/>
      <c r="F68" s="876"/>
      <c r="G68" s="876"/>
      <c r="H68" s="876"/>
      <c r="I68" s="876"/>
      <c r="J68" s="876"/>
      <c r="K68" s="876"/>
      <c r="L68" s="876"/>
      <c r="M68" s="876"/>
      <c r="N68" s="876"/>
      <c r="O68" s="876"/>
      <c r="P68" s="877"/>
      <c r="Q68" s="878"/>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3"/>
      <c r="BA68" s="873"/>
      <c r="BB68" s="873"/>
      <c r="BC68" s="873"/>
      <c r="BD68" s="874"/>
      <c r="BE68" s="236"/>
      <c r="BF68" s="236"/>
      <c r="BG68" s="236"/>
      <c r="BH68" s="236"/>
      <c r="BI68" s="236"/>
      <c r="BJ68" s="236"/>
      <c r="BK68" s="236"/>
      <c r="BL68" s="236"/>
      <c r="BM68" s="236"/>
      <c r="BN68" s="236"/>
      <c r="BO68" s="236"/>
      <c r="BP68" s="236"/>
      <c r="BQ68" s="233">
        <v>62</v>
      </c>
      <c r="BR68" s="238"/>
      <c r="BS68" s="869"/>
      <c r="BT68" s="870"/>
      <c r="BU68" s="870"/>
      <c r="BV68" s="870"/>
      <c r="BW68" s="870"/>
      <c r="BX68" s="870"/>
      <c r="BY68" s="870"/>
      <c r="BZ68" s="870"/>
      <c r="CA68" s="870"/>
      <c r="CB68" s="870"/>
      <c r="CC68" s="870"/>
      <c r="CD68" s="870"/>
      <c r="CE68" s="870"/>
      <c r="CF68" s="870"/>
      <c r="CG68" s="871"/>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17"/>
    </row>
    <row r="69" spans="1:131" s="218" customFormat="1" ht="26.25" customHeight="1" x14ac:dyDescent="0.15">
      <c r="A69" s="232">
        <v>2</v>
      </c>
      <c r="B69" s="879"/>
      <c r="C69" s="880"/>
      <c r="D69" s="880"/>
      <c r="E69" s="880"/>
      <c r="F69" s="880"/>
      <c r="G69" s="880"/>
      <c r="H69" s="880"/>
      <c r="I69" s="880"/>
      <c r="J69" s="880"/>
      <c r="K69" s="880"/>
      <c r="L69" s="880"/>
      <c r="M69" s="880"/>
      <c r="N69" s="880"/>
      <c r="O69" s="880"/>
      <c r="P69" s="881"/>
      <c r="Q69" s="882"/>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83"/>
      <c r="BA69" s="883"/>
      <c r="BB69" s="883"/>
      <c r="BC69" s="883"/>
      <c r="BD69" s="884"/>
      <c r="BE69" s="236"/>
      <c r="BF69" s="236"/>
      <c r="BG69" s="236"/>
      <c r="BH69" s="236"/>
      <c r="BI69" s="236"/>
      <c r="BJ69" s="236"/>
      <c r="BK69" s="236"/>
      <c r="BL69" s="236"/>
      <c r="BM69" s="236"/>
      <c r="BN69" s="236"/>
      <c r="BO69" s="236"/>
      <c r="BP69" s="236"/>
      <c r="BQ69" s="233">
        <v>63</v>
      </c>
      <c r="BR69" s="238"/>
      <c r="BS69" s="869"/>
      <c r="BT69" s="870"/>
      <c r="BU69" s="870"/>
      <c r="BV69" s="870"/>
      <c r="BW69" s="870"/>
      <c r="BX69" s="870"/>
      <c r="BY69" s="870"/>
      <c r="BZ69" s="870"/>
      <c r="CA69" s="870"/>
      <c r="CB69" s="870"/>
      <c r="CC69" s="870"/>
      <c r="CD69" s="870"/>
      <c r="CE69" s="870"/>
      <c r="CF69" s="870"/>
      <c r="CG69" s="871"/>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17"/>
    </row>
    <row r="70" spans="1:131" s="218" customFormat="1" ht="26.25" customHeight="1" x14ac:dyDescent="0.15">
      <c r="A70" s="232">
        <v>3</v>
      </c>
      <c r="B70" s="879"/>
      <c r="C70" s="880"/>
      <c r="D70" s="880"/>
      <c r="E70" s="880"/>
      <c r="F70" s="880"/>
      <c r="G70" s="880"/>
      <c r="H70" s="880"/>
      <c r="I70" s="880"/>
      <c r="J70" s="880"/>
      <c r="K70" s="880"/>
      <c r="L70" s="880"/>
      <c r="M70" s="880"/>
      <c r="N70" s="880"/>
      <c r="O70" s="880"/>
      <c r="P70" s="881"/>
      <c r="Q70" s="882"/>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3"/>
      <c r="BA70" s="883"/>
      <c r="BB70" s="883"/>
      <c r="BC70" s="883"/>
      <c r="BD70" s="884"/>
      <c r="BE70" s="236"/>
      <c r="BF70" s="236"/>
      <c r="BG70" s="236"/>
      <c r="BH70" s="236"/>
      <c r="BI70" s="236"/>
      <c r="BJ70" s="236"/>
      <c r="BK70" s="236"/>
      <c r="BL70" s="236"/>
      <c r="BM70" s="236"/>
      <c r="BN70" s="236"/>
      <c r="BO70" s="236"/>
      <c r="BP70" s="236"/>
      <c r="BQ70" s="233">
        <v>64</v>
      </c>
      <c r="BR70" s="238"/>
      <c r="BS70" s="869"/>
      <c r="BT70" s="870"/>
      <c r="BU70" s="870"/>
      <c r="BV70" s="870"/>
      <c r="BW70" s="870"/>
      <c r="BX70" s="870"/>
      <c r="BY70" s="870"/>
      <c r="BZ70" s="870"/>
      <c r="CA70" s="870"/>
      <c r="CB70" s="870"/>
      <c r="CC70" s="870"/>
      <c r="CD70" s="870"/>
      <c r="CE70" s="870"/>
      <c r="CF70" s="870"/>
      <c r="CG70" s="871"/>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17"/>
    </row>
    <row r="71" spans="1:131" s="218" customFormat="1" ht="26.25" customHeight="1" x14ac:dyDescent="0.15">
      <c r="A71" s="232">
        <v>4</v>
      </c>
      <c r="B71" s="879"/>
      <c r="C71" s="880"/>
      <c r="D71" s="880"/>
      <c r="E71" s="880"/>
      <c r="F71" s="880"/>
      <c r="G71" s="880"/>
      <c r="H71" s="880"/>
      <c r="I71" s="880"/>
      <c r="J71" s="880"/>
      <c r="K71" s="880"/>
      <c r="L71" s="880"/>
      <c r="M71" s="880"/>
      <c r="N71" s="880"/>
      <c r="O71" s="880"/>
      <c r="P71" s="881"/>
      <c r="Q71" s="882"/>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3"/>
      <c r="BA71" s="883"/>
      <c r="BB71" s="883"/>
      <c r="BC71" s="883"/>
      <c r="BD71" s="884"/>
      <c r="BE71" s="236"/>
      <c r="BF71" s="236"/>
      <c r="BG71" s="236"/>
      <c r="BH71" s="236"/>
      <c r="BI71" s="236"/>
      <c r="BJ71" s="236"/>
      <c r="BK71" s="236"/>
      <c r="BL71" s="236"/>
      <c r="BM71" s="236"/>
      <c r="BN71" s="236"/>
      <c r="BO71" s="236"/>
      <c r="BP71" s="236"/>
      <c r="BQ71" s="233">
        <v>65</v>
      </c>
      <c r="BR71" s="238"/>
      <c r="BS71" s="869"/>
      <c r="BT71" s="870"/>
      <c r="BU71" s="870"/>
      <c r="BV71" s="870"/>
      <c r="BW71" s="870"/>
      <c r="BX71" s="870"/>
      <c r="BY71" s="870"/>
      <c r="BZ71" s="870"/>
      <c r="CA71" s="870"/>
      <c r="CB71" s="870"/>
      <c r="CC71" s="870"/>
      <c r="CD71" s="870"/>
      <c r="CE71" s="870"/>
      <c r="CF71" s="870"/>
      <c r="CG71" s="871"/>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17"/>
    </row>
    <row r="72" spans="1:131" s="218" customFormat="1" ht="26.25" customHeight="1" x14ac:dyDescent="0.15">
      <c r="A72" s="232">
        <v>5</v>
      </c>
      <c r="B72" s="879"/>
      <c r="C72" s="880"/>
      <c r="D72" s="880"/>
      <c r="E72" s="880"/>
      <c r="F72" s="880"/>
      <c r="G72" s="880"/>
      <c r="H72" s="880"/>
      <c r="I72" s="880"/>
      <c r="J72" s="880"/>
      <c r="K72" s="880"/>
      <c r="L72" s="880"/>
      <c r="M72" s="880"/>
      <c r="N72" s="880"/>
      <c r="O72" s="880"/>
      <c r="P72" s="881"/>
      <c r="Q72" s="882"/>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3"/>
      <c r="BA72" s="883"/>
      <c r="BB72" s="883"/>
      <c r="BC72" s="883"/>
      <c r="BD72" s="884"/>
      <c r="BE72" s="236"/>
      <c r="BF72" s="236"/>
      <c r="BG72" s="236"/>
      <c r="BH72" s="236"/>
      <c r="BI72" s="236"/>
      <c r="BJ72" s="236"/>
      <c r="BK72" s="236"/>
      <c r="BL72" s="236"/>
      <c r="BM72" s="236"/>
      <c r="BN72" s="236"/>
      <c r="BO72" s="236"/>
      <c r="BP72" s="236"/>
      <c r="BQ72" s="233">
        <v>66</v>
      </c>
      <c r="BR72" s="238"/>
      <c r="BS72" s="869"/>
      <c r="BT72" s="870"/>
      <c r="BU72" s="870"/>
      <c r="BV72" s="870"/>
      <c r="BW72" s="870"/>
      <c r="BX72" s="870"/>
      <c r="BY72" s="870"/>
      <c r="BZ72" s="870"/>
      <c r="CA72" s="870"/>
      <c r="CB72" s="870"/>
      <c r="CC72" s="870"/>
      <c r="CD72" s="870"/>
      <c r="CE72" s="870"/>
      <c r="CF72" s="870"/>
      <c r="CG72" s="871"/>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17"/>
    </row>
    <row r="73" spans="1:131" s="218" customFormat="1" ht="26.25" customHeight="1" x14ac:dyDescent="0.15">
      <c r="A73" s="232">
        <v>6</v>
      </c>
      <c r="B73" s="879"/>
      <c r="C73" s="880"/>
      <c r="D73" s="880"/>
      <c r="E73" s="880"/>
      <c r="F73" s="880"/>
      <c r="G73" s="880"/>
      <c r="H73" s="880"/>
      <c r="I73" s="880"/>
      <c r="J73" s="880"/>
      <c r="K73" s="880"/>
      <c r="L73" s="880"/>
      <c r="M73" s="880"/>
      <c r="N73" s="880"/>
      <c r="O73" s="880"/>
      <c r="P73" s="881"/>
      <c r="Q73" s="882"/>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3"/>
      <c r="BA73" s="883"/>
      <c r="BB73" s="883"/>
      <c r="BC73" s="883"/>
      <c r="BD73" s="884"/>
      <c r="BE73" s="236"/>
      <c r="BF73" s="236"/>
      <c r="BG73" s="236"/>
      <c r="BH73" s="236"/>
      <c r="BI73" s="236"/>
      <c r="BJ73" s="236"/>
      <c r="BK73" s="236"/>
      <c r="BL73" s="236"/>
      <c r="BM73" s="236"/>
      <c r="BN73" s="236"/>
      <c r="BO73" s="236"/>
      <c r="BP73" s="236"/>
      <c r="BQ73" s="233">
        <v>67</v>
      </c>
      <c r="BR73" s="238"/>
      <c r="BS73" s="869"/>
      <c r="BT73" s="870"/>
      <c r="BU73" s="870"/>
      <c r="BV73" s="870"/>
      <c r="BW73" s="870"/>
      <c r="BX73" s="870"/>
      <c r="BY73" s="870"/>
      <c r="BZ73" s="870"/>
      <c r="CA73" s="870"/>
      <c r="CB73" s="870"/>
      <c r="CC73" s="870"/>
      <c r="CD73" s="870"/>
      <c r="CE73" s="870"/>
      <c r="CF73" s="870"/>
      <c r="CG73" s="871"/>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17"/>
    </row>
    <row r="74" spans="1:131" s="218" customFormat="1" ht="26.25" customHeight="1" x14ac:dyDescent="0.15">
      <c r="A74" s="232">
        <v>7</v>
      </c>
      <c r="B74" s="879"/>
      <c r="C74" s="880"/>
      <c r="D74" s="880"/>
      <c r="E74" s="880"/>
      <c r="F74" s="880"/>
      <c r="G74" s="880"/>
      <c r="H74" s="880"/>
      <c r="I74" s="880"/>
      <c r="J74" s="880"/>
      <c r="K74" s="880"/>
      <c r="L74" s="880"/>
      <c r="M74" s="880"/>
      <c r="N74" s="880"/>
      <c r="O74" s="880"/>
      <c r="P74" s="881"/>
      <c r="Q74" s="882"/>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3"/>
      <c r="BA74" s="883"/>
      <c r="BB74" s="883"/>
      <c r="BC74" s="883"/>
      <c r="BD74" s="884"/>
      <c r="BE74" s="236"/>
      <c r="BF74" s="236"/>
      <c r="BG74" s="236"/>
      <c r="BH74" s="236"/>
      <c r="BI74" s="236"/>
      <c r="BJ74" s="236"/>
      <c r="BK74" s="236"/>
      <c r="BL74" s="236"/>
      <c r="BM74" s="236"/>
      <c r="BN74" s="236"/>
      <c r="BO74" s="236"/>
      <c r="BP74" s="236"/>
      <c r="BQ74" s="233">
        <v>68</v>
      </c>
      <c r="BR74" s="238"/>
      <c r="BS74" s="869"/>
      <c r="BT74" s="870"/>
      <c r="BU74" s="870"/>
      <c r="BV74" s="870"/>
      <c r="BW74" s="870"/>
      <c r="BX74" s="870"/>
      <c r="BY74" s="870"/>
      <c r="BZ74" s="870"/>
      <c r="CA74" s="870"/>
      <c r="CB74" s="870"/>
      <c r="CC74" s="870"/>
      <c r="CD74" s="870"/>
      <c r="CE74" s="870"/>
      <c r="CF74" s="870"/>
      <c r="CG74" s="871"/>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17"/>
    </row>
    <row r="75" spans="1:131" s="218" customFormat="1" ht="26.25" customHeight="1" x14ac:dyDescent="0.15">
      <c r="A75" s="232">
        <v>8</v>
      </c>
      <c r="B75" s="879"/>
      <c r="C75" s="880"/>
      <c r="D75" s="880"/>
      <c r="E75" s="880"/>
      <c r="F75" s="880"/>
      <c r="G75" s="880"/>
      <c r="H75" s="880"/>
      <c r="I75" s="880"/>
      <c r="J75" s="880"/>
      <c r="K75" s="880"/>
      <c r="L75" s="880"/>
      <c r="M75" s="880"/>
      <c r="N75" s="880"/>
      <c r="O75" s="880"/>
      <c r="P75" s="881"/>
      <c r="Q75" s="885"/>
      <c r="R75" s="886"/>
      <c r="S75" s="886"/>
      <c r="T75" s="886"/>
      <c r="U75" s="829"/>
      <c r="V75" s="887"/>
      <c r="W75" s="886"/>
      <c r="X75" s="886"/>
      <c r="Y75" s="886"/>
      <c r="Z75" s="829"/>
      <c r="AA75" s="887"/>
      <c r="AB75" s="886"/>
      <c r="AC75" s="886"/>
      <c r="AD75" s="886"/>
      <c r="AE75" s="829"/>
      <c r="AF75" s="887"/>
      <c r="AG75" s="886"/>
      <c r="AH75" s="886"/>
      <c r="AI75" s="886"/>
      <c r="AJ75" s="829"/>
      <c r="AK75" s="887"/>
      <c r="AL75" s="886"/>
      <c r="AM75" s="886"/>
      <c r="AN75" s="886"/>
      <c r="AO75" s="829"/>
      <c r="AP75" s="887"/>
      <c r="AQ75" s="886"/>
      <c r="AR75" s="886"/>
      <c r="AS75" s="886"/>
      <c r="AT75" s="829"/>
      <c r="AU75" s="887"/>
      <c r="AV75" s="886"/>
      <c r="AW75" s="886"/>
      <c r="AX75" s="886"/>
      <c r="AY75" s="829"/>
      <c r="AZ75" s="883"/>
      <c r="BA75" s="883"/>
      <c r="BB75" s="883"/>
      <c r="BC75" s="883"/>
      <c r="BD75" s="884"/>
      <c r="BE75" s="236"/>
      <c r="BF75" s="236"/>
      <c r="BG75" s="236"/>
      <c r="BH75" s="236"/>
      <c r="BI75" s="236"/>
      <c r="BJ75" s="236"/>
      <c r="BK75" s="236"/>
      <c r="BL75" s="236"/>
      <c r="BM75" s="236"/>
      <c r="BN75" s="236"/>
      <c r="BO75" s="236"/>
      <c r="BP75" s="236"/>
      <c r="BQ75" s="233">
        <v>69</v>
      </c>
      <c r="BR75" s="238"/>
      <c r="BS75" s="869"/>
      <c r="BT75" s="870"/>
      <c r="BU75" s="870"/>
      <c r="BV75" s="870"/>
      <c r="BW75" s="870"/>
      <c r="BX75" s="870"/>
      <c r="BY75" s="870"/>
      <c r="BZ75" s="870"/>
      <c r="CA75" s="870"/>
      <c r="CB75" s="870"/>
      <c r="CC75" s="870"/>
      <c r="CD75" s="870"/>
      <c r="CE75" s="870"/>
      <c r="CF75" s="870"/>
      <c r="CG75" s="871"/>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17"/>
    </row>
    <row r="76" spans="1:131" s="218" customFormat="1" ht="26.25" customHeight="1" x14ac:dyDescent="0.15">
      <c r="A76" s="232">
        <v>9</v>
      </c>
      <c r="B76" s="879"/>
      <c r="C76" s="880"/>
      <c r="D76" s="880"/>
      <c r="E76" s="880"/>
      <c r="F76" s="880"/>
      <c r="G76" s="880"/>
      <c r="H76" s="880"/>
      <c r="I76" s="880"/>
      <c r="J76" s="880"/>
      <c r="K76" s="880"/>
      <c r="L76" s="880"/>
      <c r="M76" s="880"/>
      <c r="N76" s="880"/>
      <c r="O76" s="880"/>
      <c r="P76" s="881"/>
      <c r="Q76" s="885"/>
      <c r="R76" s="886"/>
      <c r="S76" s="886"/>
      <c r="T76" s="886"/>
      <c r="U76" s="829"/>
      <c r="V76" s="887"/>
      <c r="W76" s="886"/>
      <c r="X76" s="886"/>
      <c r="Y76" s="886"/>
      <c r="Z76" s="829"/>
      <c r="AA76" s="887"/>
      <c r="AB76" s="886"/>
      <c r="AC76" s="886"/>
      <c r="AD76" s="886"/>
      <c r="AE76" s="829"/>
      <c r="AF76" s="887"/>
      <c r="AG76" s="886"/>
      <c r="AH76" s="886"/>
      <c r="AI76" s="886"/>
      <c r="AJ76" s="829"/>
      <c r="AK76" s="887"/>
      <c r="AL76" s="886"/>
      <c r="AM76" s="886"/>
      <c r="AN76" s="886"/>
      <c r="AO76" s="829"/>
      <c r="AP76" s="887"/>
      <c r="AQ76" s="886"/>
      <c r="AR76" s="886"/>
      <c r="AS76" s="886"/>
      <c r="AT76" s="829"/>
      <c r="AU76" s="887"/>
      <c r="AV76" s="886"/>
      <c r="AW76" s="886"/>
      <c r="AX76" s="886"/>
      <c r="AY76" s="829"/>
      <c r="AZ76" s="883"/>
      <c r="BA76" s="883"/>
      <c r="BB76" s="883"/>
      <c r="BC76" s="883"/>
      <c r="BD76" s="884"/>
      <c r="BE76" s="236"/>
      <c r="BF76" s="236"/>
      <c r="BG76" s="236"/>
      <c r="BH76" s="236"/>
      <c r="BI76" s="236"/>
      <c r="BJ76" s="236"/>
      <c r="BK76" s="236"/>
      <c r="BL76" s="236"/>
      <c r="BM76" s="236"/>
      <c r="BN76" s="236"/>
      <c r="BO76" s="236"/>
      <c r="BP76" s="236"/>
      <c r="BQ76" s="233">
        <v>70</v>
      </c>
      <c r="BR76" s="238"/>
      <c r="BS76" s="869"/>
      <c r="BT76" s="870"/>
      <c r="BU76" s="870"/>
      <c r="BV76" s="870"/>
      <c r="BW76" s="870"/>
      <c r="BX76" s="870"/>
      <c r="BY76" s="870"/>
      <c r="BZ76" s="870"/>
      <c r="CA76" s="870"/>
      <c r="CB76" s="870"/>
      <c r="CC76" s="870"/>
      <c r="CD76" s="870"/>
      <c r="CE76" s="870"/>
      <c r="CF76" s="870"/>
      <c r="CG76" s="871"/>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17"/>
    </row>
    <row r="77" spans="1:131" s="218" customFormat="1" ht="26.25" customHeight="1" x14ac:dyDescent="0.15">
      <c r="A77" s="232">
        <v>10</v>
      </c>
      <c r="B77" s="879"/>
      <c r="C77" s="880"/>
      <c r="D77" s="880"/>
      <c r="E77" s="880"/>
      <c r="F77" s="880"/>
      <c r="G77" s="880"/>
      <c r="H77" s="880"/>
      <c r="I77" s="880"/>
      <c r="J77" s="880"/>
      <c r="K77" s="880"/>
      <c r="L77" s="880"/>
      <c r="M77" s="880"/>
      <c r="N77" s="880"/>
      <c r="O77" s="880"/>
      <c r="P77" s="881"/>
      <c r="Q77" s="885"/>
      <c r="R77" s="886"/>
      <c r="S77" s="886"/>
      <c r="T77" s="886"/>
      <c r="U77" s="829"/>
      <c r="V77" s="887"/>
      <c r="W77" s="886"/>
      <c r="X77" s="886"/>
      <c r="Y77" s="886"/>
      <c r="Z77" s="829"/>
      <c r="AA77" s="887"/>
      <c r="AB77" s="886"/>
      <c r="AC77" s="886"/>
      <c r="AD77" s="886"/>
      <c r="AE77" s="829"/>
      <c r="AF77" s="887"/>
      <c r="AG77" s="886"/>
      <c r="AH77" s="886"/>
      <c r="AI77" s="886"/>
      <c r="AJ77" s="829"/>
      <c r="AK77" s="887"/>
      <c r="AL77" s="886"/>
      <c r="AM77" s="886"/>
      <c r="AN77" s="886"/>
      <c r="AO77" s="829"/>
      <c r="AP77" s="887"/>
      <c r="AQ77" s="886"/>
      <c r="AR77" s="886"/>
      <c r="AS77" s="886"/>
      <c r="AT77" s="829"/>
      <c r="AU77" s="887"/>
      <c r="AV77" s="886"/>
      <c r="AW77" s="886"/>
      <c r="AX77" s="886"/>
      <c r="AY77" s="829"/>
      <c r="AZ77" s="883"/>
      <c r="BA77" s="883"/>
      <c r="BB77" s="883"/>
      <c r="BC77" s="883"/>
      <c r="BD77" s="884"/>
      <c r="BE77" s="236"/>
      <c r="BF77" s="236"/>
      <c r="BG77" s="236"/>
      <c r="BH77" s="236"/>
      <c r="BI77" s="236"/>
      <c r="BJ77" s="236"/>
      <c r="BK77" s="236"/>
      <c r="BL77" s="236"/>
      <c r="BM77" s="236"/>
      <c r="BN77" s="236"/>
      <c r="BO77" s="236"/>
      <c r="BP77" s="236"/>
      <c r="BQ77" s="233">
        <v>71</v>
      </c>
      <c r="BR77" s="238"/>
      <c r="BS77" s="869"/>
      <c r="BT77" s="870"/>
      <c r="BU77" s="870"/>
      <c r="BV77" s="870"/>
      <c r="BW77" s="870"/>
      <c r="BX77" s="870"/>
      <c r="BY77" s="870"/>
      <c r="BZ77" s="870"/>
      <c r="CA77" s="870"/>
      <c r="CB77" s="870"/>
      <c r="CC77" s="870"/>
      <c r="CD77" s="870"/>
      <c r="CE77" s="870"/>
      <c r="CF77" s="870"/>
      <c r="CG77" s="871"/>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17"/>
    </row>
    <row r="78" spans="1:131" s="218" customFormat="1" ht="26.25" customHeight="1" x14ac:dyDescent="0.15">
      <c r="A78" s="232">
        <v>11</v>
      </c>
      <c r="B78" s="879"/>
      <c r="C78" s="880"/>
      <c r="D78" s="880"/>
      <c r="E78" s="880"/>
      <c r="F78" s="880"/>
      <c r="G78" s="880"/>
      <c r="H78" s="880"/>
      <c r="I78" s="880"/>
      <c r="J78" s="880"/>
      <c r="K78" s="880"/>
      <c r="L78" s="880"/>
      <c r="M78" s="880"/>
      <c r="N78" s="880"/>
      <c r="O78" s="880"/>
      <c r="P78" s="881"/>
      <c r="Q78" s="88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3"/>
      <c r="BA78" s="883"/>
      <c r="BB78" s="883"/>
      <c r="BC78" s="883"/>
      <c r="BD78" s="884"/>
      <c r="BE78" s="236"/>
      <c r="BF78" s="236"/>
      <c r="BG78" s="236"/>
      <c r="BH78" s="236"/>
      <c r="BI78" s="236"/>
      <c r="BJ78" s="239"/>
      <c r="BK78" s="239"/>
      <c r="BL78" s="239"/>
      <c r="BM78" s="239"/>
      <c r="BN78" s="239"/>
      <c r="BO78" s="236"/>
      <c r="BP78" s="236"/>
      <c r="BQ78" s="233">
        <v>72</v>
      </c>
      <c r="BR78" s="238"/>
      <c r="BS78" s="869"/>
      <c r="BT78" s="870"/>
      <c r="BU78" s="870"/>
      <c r="BV78" s="870"/>
      <c r="BW78" s="870"/>
      <c r="BX78" s="870"/>
      <c r="BY78" s="870"/>
      <c r="BZ78" s="870"/>
      <c r="CA78" s="870"/>
      <c r="CB78" s="870"/>
      <c r="CC78" s="870"/>
      <c r="CD78" s="870"/>
      <c r="CE78" s="870"/>
      <c r="CF78" s="870"/>
      <c r="CG78" s="871"/>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17"/>
    </row>
    <row r="79" spans="1:131" s="218" customFormat="1" ht="26.25" customHeight="1" x14ac:dyDescent="0.15">
      <c r="A79" s="232">
        <v>12</v>
      </c>
      <c r="B79" s="879"/>
      <c r="C79" s="880"/>
      <c r="D79" s="880"/>
      <c r="E79" s="880"/>
      <c r="F79" s="880"/>
      <c r="G79" s="880"/>
      <c r="H79" s="880"/>
      <c r="I79" s="880"/>
      <c r="J79" s="880"/>
      <c r="K79" s="880"/>
      <c r="L79" s="880"/>
      <c r="M79" s="880"/>
      <c r="N79" s="880"/>
      <c r="O79" s="880"/>
      <c r="P79" s="881"/>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3"/>
      <c r="BA79" s="883"/>
      <c r="BB79" s="883"/>
      <c r="BC79" s="883"/>
      <c r="BD79" s="884"/>
      <c r="BE79" s="236"/>
      <c r="BF79" s="236"/>
      <c r="BG79" s="236"/>
      <c r="BH79" s="236"/>
      <c r="BI79" s="236"/>
      <c r="BJ79" s="239"/>
      <c r="BK79" s="239"/>
      <c r="BL79" s="239"/>
      <c r="BM79" s="239"/>
      <c r="BN79" s="239"/>
      <c r="BO79" s="236"/>
      <c r="BP79" s="236"/>
      <c r="BQ79" s="233">
        <v>73</v>
      </c>
      <c r="BR79" s="238"/>
      <c r="BS79" s="869"/>
      <c r="BT79" s="870"/>
      <c r="BU79" s="870"/>
      <c r="BV79" s="870"/>
      <c r="BW79" s="870"/>
      <c r="BX79" s="870"/>
      <c r="BY79" s="870"/>
      <c r="BZ79" s="870"/>
      <c r="CA79" s="870"/>
      <c r="CB79" s="870"/>
      <c r="CC79" s="870"/>
      <c r="CD79" s="870"/>
      <c r="CE79" s="870"/>
      <c r="CF79" s="870"/>
      <c r="CG79" s="871"/>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17"/>
    </row>
    <row r="80" spans="1:131" s="218" customFormat="1" ht="26.25" customHeight="1" x14ac:dyDescent="0.15">
      <c r="A80" s="232">
        <v>13</v>
      </c>
      <c r="B80" s="879"/>
      <c r="C80" s="880"/>
      <c r="D80" s="880"/>
      <c r="E80" s="880"/>
      <c r="F80" s="880"/>
      <c r="G80" s="880"/>
      <c r="H80" s="880"/>
      <c r="I80" s="880"/>
      <c r="J80" s="880"/>
      <c r="K80" s="880"/>
      <c r="L80" s="880"/>
      <c r="M80" s="880"/>
      <c r="N80" s="880"/>
      <c r="O80" s="880"/>
      <c r="P80" s="881"/>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3"/>
      <c r="BA80" s="883"/>
      <c r="BB80" s="883"/>
      <c r="BC80" s="883"/>
      <c r="BD80" s="884"/>
      <c r="BE80" s="236"/>
      <c r="BF80" s="236"/>
      <c r="BG80" s="236"/>
      <c r="BH80" s="236"/>
      <c r="BI80" s="236"/>
      <c r="BJ80" s="236"/>
      <c r="BK80" s="236"/>
      <c r="BL80" s="236"/>
      <c r="BM80" s="236"/>
      <c r="BN80" s="236"/>
      <c r="BO80" s="236"/>
      <c r="BP80" s="236"/>
      <c r="BQ80" s="233">
        <v>74</v>
      </c>
      <c r="BR80" s="238"/>
      <c r="BS80" s="869"/>
      <c r="BT80" s="870"/>
      <c r="BU80" s="870"/>
      <c r="BV80" s="870"/>
      <c r="BW80" s="870"/>
      <c r="BX80" s="870"/>
      <c r="BY80" s="870"/>
      <c r="BZ80" s="870"/>
      <c r="CA80" s="870"/>
      <c r="CB80" s="870"/>
      <c r="CC80" s="870"/>
      <c r="CD80" s="870"/>
      <c r="CE80" s="870"/>
      <c r="CF80" s="870"/>
      <c r="CG80" s="871"/>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17"/>
    </row>
    <row r="81" spans="1:131" s="218" customFormat="1" ht="26.25" customHeight="1" x14ac:dyDescent="0.15">
      <c r="A81" s="232">
        <v>14</v>
      </c>
      <c r="B81" s="879"/>
      <c r="C81" s="880"/>
      <c r="D81" s="880"/>
      <c r="E81" s="880"/>
      <c r="F81" s="880"/>
      <c r="G81" s="880"/>
      <c r="H81" s="880"/>
      <c r="I81" s="880"/>
      <c r="J81" s="880"/>
      <c r="K81" s="880"/>
      <c r="L81" s="880"/>
      <c r="M81" s="880"/>
      <c r="N81" s="880"/>
      <c r="O81" s="880"/>
      <c r="P81" s="881"/>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3"/>
      <c r="BA81" s="883"/>
      <c r="BB81" s="883"/>
      <c r="BC81" s="883"/>
      <c r="BD81" s="884"/>
      <c r="BE81" s="236"/>
      <c r="BF81" s="236"/>
      <c r="BG81" s="236"/>
      <c r="BH81" s="236"/>
      <c r="BI81" s="236"/>
      <c r="BJ81" s="236"/>
      <c r="BK81" s="236"/>
      <c r="BL81" s="236"/>
      <c r="BM81" s="236"/>
      <c r="BN81" s="236"/>
      <c r="BO81" s="236"/>
      <c r="BP81" s="236"/>
      <c r="BQ81" s="233">
        <v>75</v>
      </c>
      <c r="BR81" s="238"/>
      <c r="BS81" s="869"/>
      <c r="BT81" s="870"/>
      <c r="BU81" s="870"/>
      <c r="BV81" s="870"/>
      <c r="BW81" s="870"/>
      <c r="BX81" s="870"/>
      <c r="BY81" s="870"/>
      <c r="BZ81" s="870"/>
      <c r="CA81" s="870"/>
      <c r="CB81" s="870"/>
      <c r="CC81" s="870"/>
      <c r="CD81" s="870"/>
      <c r="CE81" s="870"/>
      <c r="CF81" s="870"/>
      <c r="CG81" s="871"/>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17"/>
    </row>
    <row r="82" spans="1:131" s="218" customFormat="1" ht="26.25" customHeight="1" x14ac:dyDescent="0.15">
      <c r="A82" s="232">
        <v>15</v>
      </c>
      <c r="B82" s="879"/>
      <c r="C82" s="880"/>
      <c r="D82" s="880"/>
      <c r="E82" s="880"/>
      <c r="F82" s="880"/>
      <c r="G82" s="880"/>
      <c r="H82" s="880"/>
      <c r="I82" s="880"/>
      <c r="J82" s="880"/>
      <c r="K82" s="880"/>
      <c r="L82" s="880"/>
      <c r="M82" s="880"/>
      <c r="N82" s="880"/>
      <c r="O82" s="880"/>
      <c r="P82" s="881"/>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3"/>
      <c r="BA82" s="883"/>
      <c r="BB82" s="883"/>
      <c r="BC82" s="883"/>
      <c r="BD82" s="884"/>
      <c r="BE82" s="236"/>
      <c r="BF82" s="236"/>
      <c r="BG82" s="236"/>
      <c r="BH82" s="236"/>
      <c r="BI82" s="236"/>
      <c r="BJ82" s="236"/>
      <c r="BK82" s="236"/>
      <c r="BL82" s="236"/>
      <c r="BM82" s="236"/>
      <c r="BN82" s="236"/>
      <c r="BO82" s="236"/>
      <c r="BP82" s="236"/>
      <c r="BQ82" s="233">
        <v>76</v>
      </c>
      <c r="BR82" s="238"/>
      <c r="BS82" s="869"/>
      <c r="BT82" s="870"/>
      <c r="BU82" s="870"/>
      <c r="BV82" s="870"/>
      <c r="BW82" s="870"/>
      <c r="BX82" s="870"/>
      <c r="BY82" s="870"/>
      <c r="BZ82" s="870"/>
      <c r="CA82" s="870"/>
      <c r="CB82" s="870"/>
      <c r="CC82" s="870"/>
      <c r="CD82" s="870"/>
      <c r="CE82" s="870"/>
      <c r="CF82" s="870"/>
      <c r="CG82" s="871"/>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17"/>
    </row>
    <row r="83" spans="1:131" s="218" customFormat="1" ht="26.25" customHeight="1" x14ac:dyDescent="0.15">
      <c r="A83" s="232">
        <v>16</v>
      </c>
      <c r="B83" s="879"/>
      <c r="C83" s="880"/>
      <c r="D83" s="880"/>
      <c r="E83" s="880"/>
      <c r="F83" s="880"/>
      <c r="G83" s="880"/>
      <c r="H83" s="880"/>
      <c r="I83" s="880"/>
      <c r="J83" s="880"/>
      <c r="K83" s="880"/>
      <c r="L83" s="880"/>
      <c r="M83" s="880"/>
      <c r="N83" s="880"/>
      <c r="O83" s="880"/>
      <c r="P83" s="881"/>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3"/>
      <c r="BA83" s="883"/>
      <c r="BB83" s="883"/>
      <c r="BC83" s="883"/>
      <c r="BD83" s="884"/>
      <c r="BE83" s="236"/>
      <c r="BF83" s="236"/>
      <c r="BG83" s="236"/>
      <c r="BH83" s="236"/>
      <c r="BI83" s="236"/>
      <c r="BJ83" s="236"/>
      <c r="BK83" s="236"/>
      <c r="BL83" s="236"/>
      <c r="BM83" s="236"/>
      <c r="BN83" s="236"/>
      <c r="BO83" s="236"/>
      <c r="BP83" s="236"/>
      <c r="BQ83" s="233">
        <v>77</v>
      </c>
      <c r="BR83" s="238"/>
      <c r="BS83" s="869"/>
      <c r="BT83" s="870"/>
      <c r="BU83" s="870"/>
      <c r="BV83" s="870"/>
      <c r="BW83" s="870"/>
      <c r="BX83" s="870"/>
      <c r="BY83" s="870"/>
      <c r="BZ83" s="870"/>
      <c r="CA83" s="870"/>
      <c r="CB83" s="870"/>
      <c r="CC83" s="870"/>
      <c r="CD83" s="870"/>
      <c r="CE83" s="870"/>
      <c r="CF83" s="870"/>
      <c r="CG83" s="871"/>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17"/>
    </row>
    <row r="84" spans="1:131" s="218" customFormat="1" ht="26.25" customHeight="1" x14ac:dyDescent="0.15">
      <c r="A84" s="232">
        <v>17</v>
      </c>
      <c r="B84" s="879"/>
      <c r="C84" s="880"/>
      <c r="D84" s="880"/>
      <c r="E84" s="880"/>
      <c r="F84" s="880"/>
      <c r="G84" s="880"/>
      <c r="H84" s="880"/>
      <c r="I84" s="880"/>
      <c r="J84" s="880"/>
      <c r="K84" s="880"/>
      <c r="L84" s="880"/>
      <c r="M84" s="880"/>
      <c r="N84" s="880"/>
      <c r="O84" s="880"/>
      <c r="P84" s="881"/>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3"/>
      <c r="BA84" s="883"/>
      <c r="BB84" s="883"/>
      <c r="BC84" s="883"/>
      <c r="BD84" s="884"/>
      <c r="BE84" s="236"/>
      <c r="BF84" s="236"/>
      <c r="BG84" s="236"/>
      <c r="BH84" s="236"/>
      <c r="BI84" s="236"/>
      <c r="BJ84" s="236"/>
      <c r="BK84" s="236"/>
      <c r="BL84" s="236"/>
      <c r="BM84" s="236"/>
      <c r="BN84" s="236"/>
      <c r="BO84" s="236"/>
      <c r="BP84" s="236"/>
      <c r="BQ84" s="233">
        <v>78</v>
      </c>
      <c r="BR84" s="238"/>
      <c r="BS84" s="869"/>
      <c r="BT84" s="870"/>
      <c r="BU84" s="870"/>
      <c r="BV84" s="870"/>
      <c r="BW84" s="870"/>
      <c r="BX84" s="870"/>
      <c r="BY84" s="870"/>
      <c r="BZ84" s="870"/>
      <c r="CA84" s="870"/>
      <c r="CB84" s="870"/>
      <c r="CC84" s="870"/>
      <c r="CD84" s="870"/>
      <c r="CE84" s="870"/>
      <c r="CF84" s="870"/>
      <c r="CG84" s="871"/>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17"/>
    </row>
    <row r="85" spans="1:131" s="218" customFormat="1" ht="26.25" customHeight="1" x14ac:dyDescent="0.15">
      <c r="A85" s="232">
        <v>18</v>
      </c>
      <c r="B85" s="879"/>
      <c r="C85" s="880"/>
      <c r="D85" s="880"/>
      <c r="E85" s="880"/>
      <c r="F85" s="880"/>
      <c r="G85" s="880"/>
      <c r="H85" s="880"/>
      <c r="I85" s="880"/>
      <c r="J85" s="880"/>
      <c r="K85" s="880"/>
      <c r="L85" s="880"/>
      <c r="M85" s="880"/>
      <c r="N85" s="880"/>
      <c r="O85" s="880"/>
      <c r="P85" s="881"/>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3"/>
      <c r="BA85" s="883"/>
      <c r="BB85" s="883"/>
      <c r="BC85" s="883"/>
      <c r="BD85" s="884"/>
      <c r="BE85" s="236"/>
      <c r="BF85" s="236"/>
      <c r="BG85" s="236"/>
      <c r="BH85" s="236"/>
      <c r="BI85" s="236"/>
      <c r="BJ85" s="236"/>
      <c r="BK85" s="236"/>
      <c r="BL85" s="236"/>
      <c r="BM85" s="236"/>
      <c r="BN85" s="236"/>
      <c r="BO85" s="236"/>
      <c r="BP85" s="236"/>
      <c r="BQ85" s="233">
        <v>79</v>
      </c>
      <c r="BR85" s="238"/>
      <c r="BS85" s="869"/>
      <c r="BT85" s="870"/>
      <c r="BU85" s="870"/>
      <c r="BV85" s="870"/>
      <c r="BW85" s="870"/>
      <c r="BX85" s="870"/>
      <c r="BY85" s="870"/>
      <c r="BZ85" s="870"/>
      <c r="CA85" s="870"/>
      <c r="CB85" s="870"/>
      <c r="CC85" s="870"/>
      <c r="CD85" s="870"/>
      <c r="CE85" s="870"/>
      <c r="CF85" s="870"/>
      <c r="CG85" s="871"/>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17"/>
    </row>
    <row r="86" spans="1:131" s="218" customFormat="1" ht="26.25" customHeight="1" x14ac:dyDescent="0.15">
      <c r="A86" s="232">
        <v>19</v>
      </c>
      <c r="B86" s="879"/>
      <c r="C86" s="880"/>
      <c r="D86" s="880"/>
      <c r="E86" s="880"/>
      <c r="F86" s="880"/>
      <c r="G86" s="880"/>
      <c r="H86" s="880"/>
      <c r="I86" s="880"/>
      <c r="J86" s="880"/>
      <c r="K86" s="880"/>
      <c r="L86" s="880"/>
      <c r="M86" s="880"/>
      <c r="N86" s="880"/>
      <c r="O86" s="880"/>
      <c r="P86" s="881"/>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3"/>
      <c r="BA86" s="883"/>
      <c r="BB86" s="883"/>
      <c r="BC86" s="883"/>
      <c r="BD86" s="884"/>
      <c r="BE86" s="236"/>
      <c r="BF86" s="236"/>
      <c r="BG86" s="236"/>
      <c r="BH86" s="236"/>
      <c r="BI86" s="236"/>
      <c r="BJ86" s="236"/>
      <c r="BK86" s="236"/>
      <c r="BL86" s="236"/>
      <c r="BM86" s="236"/>
      <c r="BN86" s="236"/>
      <c r="BO86" s="236"/>
      <c r="BP86" s="236"/>
      <c r="BQ86" s="233">
        <v>80</v>
      </c>
      <c r="BR86" s="238"/>
      <c r="BS86" s="869"/>
      <c r="BT86" s="870"/>
      <c r="BU86" s="870"/>
      <c r="BV86" s="870"/>
      <c r="BW86" s="870"/>
      <c r="BX86" s="870"/>
      <c r="BY86" s="870"/>
      <c r="BZ86" s="870"/>
      <c r="CA86" s="870"/>
      <c r="CB86" s="870"/>
      <c r="CC86" s="870"/>
      <c r="CD86" s="870"/>
      <c r="CE86" s="870"/>
      <c r="CF86" s="870"/>
      <c r="CG86" s="871"/>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17"/>
    </row>
    <row r="87" spans="1:131" s="218" customFormat="1" ht="26.25" customHeight="1" x14ac:dyDescent="0.15">
      <c r="A87" s="240">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36"/>
      <c r="BF87" s="236"/>
      <c r="BG87" s="236"/>
      <c r="BH87" s="236"/>
      <c r="BI87" s="236"/>
      <c r="BJ87" s="236"/>
      <c r="BK87" s="236"/>
      <c r="BL87" s="236"/>
      <c r="BM87" s="236"/>
      <c r="BN87" s="236"/>
      <c r="BO87" s="236"/>
      <c r="BP87" s="236"/>
      <c r="BQ87" s="233">
        <v>81</v>
      </c>
      <c r="BR87" s="238"/>
      <c r="BS87" s="869"/>
      <c r="BT87" s="870"/>
      <c r="BU87" s="870"/>
      <c r="BV87" s="870"/>
      <c r="BW87" s="870"/>
      <c r="BX87" s="870"/>
      <c r="BY87" s="870"/>
      <c r="BZ87" s="870"/>
      <c r="CA87" s="870"/>
      <c r="CB87" s="870"/>
      <c r="CC87" s="870"/>
      <c r="CD87" s="870"/>
      <c r="CE87" s="870"/>
      <c r="CF87" s="870"/>
      <c r="CG87" s="871"/>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17"/>
    </row>
    <row r="88" spans="1:131" s="218" customFormat="1" ht="26.25" customHeight="1" thickBot="1" x14ac:dyDescent="0.2">
      <c r="A88" s="235" t="s">
        <v>364</v>
      </c>
      <c r="B88" s="787" t="s">
        <v>388</v>
      </c>
      <c r="C88" s="788"/>
      <c r="D88" s="788"/>
      <c r="E88" s="788"/>
      <c r="F88" s="788"/>
      <c r="G88" s="788"/>
      <c r="H88" s="788"/>
      <c r="I88" s="788"/>
      <c r="J88" s="788"/>
      <c r="K88" s="788"/>
      <c r="L88" s="788"/>
      <c r="M88" s="788"/>
      <c r="N88" s="788"/>
      <c r="O88" s="788"/>
      <c r="P88" s="789"/>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53"/>
      <c r="BA88" s="853"/>
      <c r="BB88" s="853"/>
      <c r="BC88" s="853"/>
      <c r="BD88" s="854"/>
      <c r="BE88" s="236"/>
      <c r="BF88" s="236"/>
      <c r="BG88" s="236"/>
      <c r="BH88" s="236"/>
      <c r="BI88" s="236"/>
      <c r="BJ88" s="236"/>
      <c r="BK88" s="236"/>
      <c r="BL88" s="236"/>
      <c r="BM88" s="236"/>
      <c r="BN88" s="236"/>
      <c r="BO88" s="236"/>
      <c r="BP88" s="236"/>
      <c r="BQ88" s="233">
        <v>82</v>
      </c>
      <c r="BR88" s="238"/>
      <c r="BS88" s="869"/>
      <c r="BT88" s="870"/>
      <c r="BU88" s="870"/>
      <c r="BV88" s="870"/>
      <c r="BW88" s="870"/>
      <c r="BX88" s="870"/>
      <c r="BY88" s="870"/>
      <c r="BZ88" s="870"/>
      <c r="CA88" s="870"/>
      <c r="CB88" s="870"/>
      <c r="CC88" s="870"/>
      <c r="CD88" s="870"/>
      <c r="CE88" s="870"/>
      <c r="CF88" s="870"/>
      <c r="CG88" s="871"/>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17"/>
    </row>
    <row r="89" spans="1:131" s="218" customFormat="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69"/>
      <c r="BT89" s="870"/>
      <c r="BU89" s="870"/>
      <c r="BV89" s="870"/>
      <c r="BW89" s="870"/>
      <c r="BX89" s="870"/>
      <c r="BY89" s="870"/>
      <c r="BZ89" s="870"/>
      <c r="CA89" s="870"/>
      <c r="CB89" s="870"/>
      <c r="CC89" s="870"/>
      <c r="CD89" s="870"/>
      <c r="CE89" s="870"/>
      <c r="CF89" s="870"/>
      <c r="CG89" s="871"/>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17"/>
    </row>
    <row r="90" spans="1:131" s="218" customFormat="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69"/>
      <c r="BT90" s="870"/>
      <c r="BU90" s="870"/>
      <c r="BV90" s="870"/>
      <c r="BW90" s="870"/>
      <c r="BX90" s="870"/>
      <c r="BY90" s="870"/>
      <c r="BZ90" s="870"/>
      <c r="CA90" s="870"/>
      <c r="CB90" s="870"/>
      <c r="CC90" s="870"/>
      <c r="CD90" s="870"/>
      <c r="CE90" s="870"/>
      <c r="CF90" s="870"/>
      <c r="CG90" s="871"/>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17"/>
    </row>
    <row r="91" spans="1:131" s="218" customFormat="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69"/>
      <c r="BT91" s="870"/>
      <c r="BU91" s="870"/>
      <c r="BV91" s="870"/>
      <c r="BW91" s="870"/>
      <c r="BX91" s="870"/>
      <c r="BY91" s="870"/>
      <c r="BZ91" s="870"/>
      <c r="CA91" s="870"/>
      <c r="CB91" s="870"/>
      <c r="CC91" s="870"/>
      <c r="CD91" s="870"/>
      <c r="CE91" s="870"/>
      <c r="CF91" s="870"/>
      <c r="CG91" s="871"/>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17"/>
    </row>
    <row r="92" spans="1:131" s="218" customFormat="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69"/>
      <c r="BT92" s="870"/>
      <c r="BU92" s="870"/>
      <c r="BV92" s="870"/>
      <c r="BW92" s="870"/>
      <c r="BX92" s="870"/>
      <c r="BY92" s="870"/>
      <c r="BZ92" s="870"/>
      <c r="CA92" s="870"/>
      <c r="CB92" s="870"/>
      <c r="CC92" s="870"/>
      <c r="CD92" s="870"/>
      <c r="CE92" s="870"/>
      <c r="CF92" s="870"/>
      <c r="CG92" s="871"/>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17"/>
    </row>
    <row r="93" spans="1:131" s="218" customFormat="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69"/>
      <c r="BT93" s="870"/>
      <c r="BU93" s="870"/>
      <c r="BV93" s="870"/>
      <c r="BW93" s="870"/>
      <c r="BX93" s="870"/>
      <c r="BY93" s="870"/>
      <c r="BZ93" s="870"/>
      <c r="CA93" s="870"/>
      <c r="CB93" s="870"/>
      <c r="CC93" s="870"/>
      <c r="CD93" s="870"/>
      <c r="CE93" s="870"/>
      <c r="CF93" s="870"/>
      <c r="CG93" s="871"/>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17"/>
    </row>
    <row r="94" spans="1:131" s="218" customFormat="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69"/>
      <c r="BT94" s="870"/>
      <c r="BU94" s="870"/>
      <c r="BV94" s="870"/>
      <c r="BW94" s="870"/>
      <c r="BX94" s="870"/>
      <c r="BY94" s="870"/>
      <c r="BZ94" s="870"/>
      <c r="CA94" s="870"/>
      <c r="CB94" s="870"/>
      <c r="CC94" s="870"/>
      <c r="CD94" s="870"/>
      <c r="CE94" s="870"/>
      <c r="CF94" s="870"/>
      <c r="CG94" s="871"/>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17"/>
    </row>
    <row r="95" spans="1:131" s="218" customFormat="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69"/>
      <c r="BT95" s="870"/>
      <c r="BU95" s="870"/>
      <c r="BV95" s="870"/>
      <c r="BW95" s="870"/>
      <c r="BX95" s="870"/>
      <c r="BY95" s="870"/>
      <c r="BZ95" s="870"/>
      <c r="CA95" s="870"/>
      <c r="CB95" s="870"/>
      <c r="CC95" s="870"/>
      <c r="CD95" s="870"/>
      <c r="CE95" s="870"/>
      <c r="CF95" s="870"/>
      <c r="CG95" s="871"/>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17"/>
    </row>
    <row r="96" spans="1:131" s="218" customFormat="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69"/>
      <c r="BT96" s="870"/>
      <c r="BU96" s="870"/>
      <c r="BV96" s="870"/>
      <c r="BW96" s="870"/>
      <c r="BX96" s="870"/>
      <c r="BY96" s="870"/>
      <c r="BZ96" s="870"/>
      <c r="CA96" s="870"/>
      <c r="CB96" s="870"/>
      <c r="CC96" s="870"/>
      <c r="CD96" s="870"/>
      <c r="CE96" s="870"/>
      <c r="CF96" s="870"/>
      <c r="CG96" s="871"/>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17"/>
    </row>
    <row r="97" spans="1:131" s="218" customFormat="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69"/>
      <c r="BT97" s="870"/>
      <c r="BU97" s="870"/>
      <c r="BV97" s="870"/>
      <c r="BW97" s="870"/>
      <c r="BX97" s="870"/>
      <c r="BY97" s="870"/>
      <c r="BZ97" s="870"/>
      <c r="CA97" s="870"/>
      <c r="CB97" s="870"/>
      <c r="CC97" s="870"/>
      <c r="CD97" s="870"/>
      <c r="CE97" s="870"/>
      <c r="CF97" s="870"/>
      <c r="CG97" s="871"/>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17"/>
    </row>
    <row r="98" spans="1:131" s="218" customFormat="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69"/>
      <c r="BT98" s="870"/>
      <c r="BU98" s="870"/>
      <c r="BV98" s="870"/>
      <c r="BW98" s="870"/>
      <c r="BX98" s="870"/>
      <c r="BY98" s="870"/>
      <c r="BZ98" s="870"/>
      <c r="CA98" s="870"/>
      <c r="CB98" s="870"/>
      <c r="CC98" s="870"/>
      <c r="CD98" s="870"/>
      <c r="CE98" s="870"/>
      <c r="CF98" s="870"/>
      <c r="CG98" s="871"/>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17"/>
    </row>
    <row r="99" spans="1:131" s="218" customFormat="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69"/>
      <c r="BT99" s="870"/>
      <c r="BU99" s="870"/>
      <c r="BV99" s="870"/>
      <c r="BW99" s="870"/>
      <c r="BX99" s="870"/>
      <c r="BY99" s="870"/>
      <c r="BZ99" s="870"/>
      <c r="CA99" s="870"/>
      <c r="CB99" s="870"/>
      <c r="CC99" s="870"/>
      <c r="CD99" s="870"/>
      <c r="CE99" s="870"/>
      <c r="CF99" s="870"/>
      <c r="CG99" s="871"/>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17"/>
    </row>
    <row r="100" spans="1:131" s="218" customFormat="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69"/>
      <c r="BT100" s="870"/>
      <c r="BU100" s="870"/>
      <c r="BV100" s="870"/>
      <c r="BW100" s="870"/>
      <c r="BX100" s="870"/>
      <c r="BY100" s="870"/>
      <c r="BZ100" s="870"/>
      <c r="CA100" s="870"/>
      <c r="CB100" s="870"/>
      <c r="CC100" s="870"/>
      <c r="CD100" s="870"/>
      <c r="CE100" s="870"/>
      <c r="CF100" s="870"/>
      <c r="CG100" s="871"/>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17"/>
    </row>
    <row r="101" spans="1:131" s="218" customFormat="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69"/>
      <c r="BT101" s="870"/>
      <c r="BU101" s="870"/>
      <c r="BV101" s="870"/>
      <c r="BW101" s="870"/>
      <c r="BX101" s="870"/>
      <c r="BY101" s="870"/>
      <c r="BZ101" s="870"/>
      <c r="CA101" s="870"/>
      <c r="CB101" s="870"/>
      <c r="CC101" s="870"/>
      <c r="CD101" s="870"/>
      <c r="CE101" s="870"/>
      <c r="CF101" s="870"/>
      <c r="CG101" s="871"/>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17"/>
    </row>
    <row r="102" spans="1:131" s="218" customFormat="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364</v>
      </c>
      <c r="BR102" s="787" t="s">
        <v>389</v>
      </c>
      <c r="BS102" s="788"/>
      <c r="BT102" s="788"/>
      <c r="BU102" s="788"/>
      <c r="BV102" s="788"/>
      <c r="BW102" s="788"/>
      <c r="BX102" s="788"/>
      <c r="BY102" s="788"/>
      <c r="BZ102" s="788"/>
      <c r="CA102" s="788"/>
      <c r="CB102" s="788"/>
      <c r="CC102" s="788"/>
      <c r="CD102" s="788"/>
      <c r="CE102" s="788"/>
      <c r="CF102" s="788"/>
      <c r="CG102" s="789"/>
      <c r="CH102" s="895"/>
      <c r="CI102" s="896"/>
      <c r="CJ102" s="896"/>
      <c r="CK102" s="896"/>
      <c r="CL102" s="897"/>
      <c r="CM102" s="895"/>
      <c r="CN102" s="896"/>
      <c r="CO102" s="896"/>
      <c r="CP102" s="896"/>
      <c r="CQ102" s="897"/>
      <c r="CR102" s="898">
        <v>15548</v>
      </c>
      <c r="CS102" s="856"/>
      <c r="CT102" s="856"/>
      <c r="CU102" s="856"/>
      <c r="CV102" s="899"/>
      <c r="CW102" s="898">
        <v>2353</v>
      </c>
      <c r="CX102" s="856"/>
      <c r="CY102" s="856"/>
      <c r="CZ102" s="856"/>
      <c r="DA102" s="899"/>
      <c r="DB102" s="898">
        <v>19907</v>
      </c>
      <c r="DC102" s="856"/>
      <c r="DD102" s="856"/>
      <c r="DE102" s="856"/>
      <c r="DF102" s="899"/>
      <c r="DG102" s="898">
        <v>3348</v>
      </c>
      <c r="DH102" s="856"/>
      <c r="DI102" s="856"/>
      <c r="DJ102" s="856"/>
      <c r="DK102" s="899"/>
      <c r="DL102" s="898">
        <v>701</v>
      </c>
      <c r="DM102" s="856"/>
      <c r="DN102" s="856"/>
      <c r="DO102" s="856"/>
      <c r="DP102" s="899"/>
      <c r="DQ102" s="898">
        <v>236</v>
      </c>
      <c r="DR102" s="856"/>
      <c r="DS102" s="856"/>
      <c r="DT102" s="856"/>
      <c r="DU102" s="899"/>
      <c r="DV102" s="922"/>
      <c r="DW102" s="923"/>
      <c r="DX102" s="923"/>
      <c r="DY102" s="923"/>
      <c r="DZ102" s="924"/>
      <c r="EA102" s="217"/>
    </row>
    <row r="103" spans="1:131" s="218" customFormat="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25" t="s">
        <v>390</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7"/>
    </row>
    <row r="104" spans="1:131" s="218" customFormat="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26" t="s">
        <v>391</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7"/>
    </row>
    <row r="105" spans="1:131" s="218" customFormat="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1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
      <c r="A107" s="246" t="s">
        <v>392</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393</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15">
      <c r="A108" s="927" t="s">
        <v>394</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395</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7" customFormat="1" ht="26.25" customHeight="1" x14ac:dyDescent="0.15">
      <c r="A109" s="920" t="s">
        <v>396</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397</v>
      </c>
      <c r="AB109" s="901"/>
      <c r="AC109" s="901"/>
      <c r="AD109" s="901"/>
      <c r="AE109" s="902"/>
      <c r="AF109" s="900" t="s">
        <v>294</v>
      </c>
      <c r="AG109" s="901"/>
      <c r="AH109" s="901"/>
      <c r="AI109" s="901"/>
      <c r="AJ109" s="902"/>
      <c r="AK109" s="900" t="s">
        <v>293</v>
      </c>
      <c r="AL109" s="901"/>
      <c r="AM109" s="901"/>
      <c r="AN109" s="901"/>
      <c r="AO109" s="902"/>
      <c r="AP109" s="900" t="s">
        <v>398</v>
      </c>
      <c r="AQ109" s="901"/>
      <c r="AR109" s="901"/>
      <c r="AS109" s="901"/>
      <c r="AT109" s="903"/>
      <c r="AU109" s="920" t="s">
        <v>396</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397</v>
      </c>
      <c r="BR109" s="901"/>
      <c r="BS109" s="901"/>
      <c r="BT109" s="901"/>
      <c r="BU109" s="902"/>
      <c r="BV109" s="900" t="s">
        <v>294</v>
      </c>
      <c r="BW109" s="901"/>
      <c r="BX109" s="901"/>
      <c r="BY109" s="901"/>
      <c r="BZ109" s="902"/>
      <c r="CA109" s="900" t="s">
        <v>293</v>
      </c>
      <c r="CB109" s="901"/>
      <c r="CC109" s="901"/>
      <c r="CD109" s="901"/>
      <c r="CE109" s="902"/>
      <c r="CF109" s="921" t="s">
        <v>398</v>
      </c>
      <c r="CG109" s="921"/>
      <c r="CH109" s="921"/>
      <c r="CI109" s="921"/>
      <c r="CJ109" s="921"/>
      <c r="CK109" s="900" t="s">
        <v>399</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397</v>
      </c>
      <c r="DH109" s="901"/>
      <c r="DI109" s="901"/>
      <c r="DJ109" s="901"/>
      <c r="DK109" s="902"/>
      <c r="DL109" s="900" t="s">
        <v>294</v>
      </c>
      <c r="DM109" s="901"/>
      <c r="DN109" s="901"/>
      <c r="DO109" s="901"/>
      <c r="DP109" s="902"/>
      <c r="DQ109" s="900" t="s">
        <v>293</v>
      </c>
      <c r="DR109" s="901"/>
      <c r="DS109" s="901"/>
      <c r="DT109" s="901"/>
      <c r="DU109" s="902"/>
      <c r="DV109" s="900" t="s">
        <v>398</v>
      </c>
      <c r="DW109" s="901"/>
      <c r="DX109" s="901"/>
      <c r="DY109" s="901"/>
      <c r="DZ109" s="903"/>
    </row>
    <row r="110" spans="1:131" s="217" customFormat="1" ht="26.25" customHeight="1" x14ac:dyDescent="0.15">
      <c r="A110" s="904" t="s">
        <v>400</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65278758</v>
      </c>
      <c r="AB110" s="908"/>
      <c r="AC110" s="908"/>
      <c r="AD110" s="908"/>
      <c r="AE110" s="909"/>
      <c r="AF110" s="910">
        <v>64533796</v>
      </c>
      <c r="AG110" s="908"/>
      <c r="AH110" s="908"/>
      <c r="AI110" s="908"/>
      <c r="AJ110" s="909"/>
      <c r="AK110" s="910">
        <v>65337797</v>
      </c>
      <c r="AL110" s="908"/>
      <c r="AM110" s="908"/>
      <c r="AN110" s="908"/>
      <c r="AO110" s="909"/>
      <c r="AP110" s="911">
        <v>30.8</v>
      </c>
      <c r="AQ110" s="912"/>
      <c r="AR110" s="912"/>
      <c r="AS110" s="912"/>
      <c r="AT110" s="913"/>
      <c r="AU110" s="914" t="s">
        <v>63</v>
      </c>
      <c r="AV110" s="915"/>
      <c r="AW110" s="915"/>
      <c r="AX110" s="915"/>
      <c r="AY110" s="915"/>
      <c r="AZ110" s="956" t="s">
        <v>401</v>
      </c>
      <c r="BA110" s="905"/>
      <c r="BB110" s="905"/>
      <c r="BC110" s="905"/>
      <c r="BD110" s="905"/>
      <c r="BE110" s="905"/>
      <c r="BF110" s="905"/>
      <c r="BG110" s="905"/>
      <c r="BH110" s="905"/>
      <c r="BI110" s="905"/>
      <c r="BJ110" s="905"/>
      <c r="BK110" s="905"/>
      <c r="BL110" s="905"/>
      <c r="BM110" s="905"/>
      <c r="BN110" s="905"/>
      <c r="BO110" s="905"/>
      <c r="BP110" s="906"/>
      <c r="BQ110" s="942">
        <v>717552571</v>
      </c>
      <c r="BR110" s="943"/>
      <c r="BS110" s="943"/>
      <c r="BT110" s="943"/>
      <c r="BU110" s="943"/>
      <c r="BV110" s="943">
        <v>711667311</v>
      </c>
      <c r="BW110" s="943"/>
      <c r="BX110" s="943"/>
      <c r="BY110" s="943"/>
      <c r="BZ110" s="943"/>
      <c r="CA110" s="943">
        <v>704828753</v>
      </c>
      <c r="CB110" s="943"/>
      <c r="CC110" s="943"/>
      <c r="CD110" s="943"/>
      <c r="CE110" s="943"/>
      <c r="CF110" s="957">
        <v>332.3</v>
      </c>
      <c r="CG110" s="958"/>
      <c r="CH110" s="958"/>
      <c r="CI110" s="958"/>
      <c r="CJ110" s="958"/>
      <c r="CK110" s="959" t="s">
        <v>402</v>
      </c>
      <c r="CL110" s="960"/>
      <c r="CM110" s="939" t="s">
        <v>403</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404</v>
      </c>
      <c r="DH110" s="943"/>
      <c r="DI110" s="943"/>
      <c r="DJ110" s="943"/>
      <c r="DK110" s="943"/>
      <c r="DL110" s="943" t="s">
        <v>206</v>
      </c>
      <c r="DM110" s="943"/>
      <c r="DN110" s="943"/>
      <c r="DO110" s="943"/>
      <c r="DP110" s="943"/>
      <c r="DQ110" s="943" t="s">
        <v>405</v>
      </c>
      <c r="DR110" s="943"/>
      <c r="DS110" s="943"/>
      <c r="DT110" s="943"/>
      <c r="DU110" s="943"/>
      <c r="DV110" s="944" t="s">
        <v>404</v>
      </c>
      <c r="DW110" s="944"/>
      <c r="DX110" s="944"/>
      <c r="DY110" s="944"/>
      <c r="DZ110" s="945"/>
    </row>
    <row r="111" spans="1:131" s="217" customFormat="1" ht="26.25" customHeight="1" x14ac:dyDescent="0.15">
      <c r="A111" s="946" t="s">
        <v>406</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206</v>
      </c>
      <c r="AB111" s="950"/>
      <c r="AC111" s="950"/>
      <c r="AD111" s="950"/>
      <c r="AE111" s="951"/>
      <c r="AF111" s="952" t="s">
        <v>206</v>
      </c>
      <c r="AG111" s="950"/>
      <c r="AH111" s="950"/>
      <c r="AI111" s="950"/>
      <c r="AJ111" s="951"/>
      <c r="AK111" s="952" t="s">
        <v>206</v>
      </c>
      <c r="AL111" s="950"/>
      <c r="AM111" s="950"/>
      <c r="AN111" s="950"/>
      <c r="AO111" s="951"/>
      <c r="AP111" s="953" t="s">
        <v>206</v>
      </c>
      <c r="AQ111" s="954"/>
      <c r="AR111" s="954"/>
      <c r="AS111" s="954"/>
      <c r="AT111" s="955"/>
      <c r="AU111" s="916"/>
      <c r="AV111" s="917"/>
      <c r="AW111" s="917"/>
      <c r="AX111" s="917"/>
      <c r="AY111" s="917"/>
      <c r="AZ111" s="965" t="s">
        <v>407</v>
      </c>
      <c r="BA111" s="966"/>
      <c r="BB111" s="966"/>
      <c r="BC111" s="966"/>
      <c r="BD111" s="966"/>
      <c r="BE111" s="966"/>
      <c r="BF111" s="966"/>
      <c r="BG111" s="966"/>
      <c r="BH111" s="966"/>
      <c r="BI111" s="966"/>
      <c r="BJ111" s="966"/>
      <c r="BK111" s="966"/>
      <c r="BL111" s="966"/>
      <c r="BM111" s="966"/>
      <c r="BN111" s="966"/>
      <c r="BO111" s="966"/>
      <c r="BP111" s="967"/>
      <c r="BQ111" s="935">
        <v>7963608</v>
      </c>
      <c r="BR111" s="936"/>
      <c r="BS111" s="936"/>
      <c r="BT111" s="936"/>
      <c r="BU111" s="936"/>
      <c r="BV111" s="936">
        <v>6182966</v>
      </c>
      <c r="BW111" s="936"/>
      <c r="BX111" s="936"/>
      <c r="BY111" s="936"/>
      <c r="BZ111" s="936"/>
      <c r="CA111" s="936">
        <v>4826084</v>
      </c>
      <c r="CB111" s="936"/>
      <c r="CC111" s="936"/>
      <c r="CD111" s="936"/>
      <c r="CE111" s="936"/>
      <c r="CF111" s="930">
        <v>2.2999999999999998</v>
      </c>
      <c r="CG111" s="931"/>
      <c r="CH111" s="931"/>
      <c r="CI111" s="931"/>
      <c r="CJ111" s="931"/>
      <c r="CK111" s="961"/>
      <c r="CL111" s="962"/>
      <c r="CM111" s="932" t="s">
        <v>408</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206</v>
      </c>
      <c r="DH111" s="936"/>
      <c r="DI111" s="936"/>
      <c r="DJ111" s="936"/>
      <c r="DK111" s="936"/>
      <c r="DL111" s="936" t="s">
        <v>405</v>
      </c>
      <c r="DM111" s="936"/>
      <c r="DN111" s="936"/>
      <c r="DO111" s="936"/>
      <c r="DP111" s="936"/>
      <c r="DQ111" s="936" t="s">
        <v>404</v>
      </c>
      <c r="DR111" s="936"/>
      <c r="DS111" s="936"/>
      <c r="DT111" s="936"/>
      <c r="DU111" s="936"/>
      <c r="DV111" s="937" t="s">
        <v>409</v>
      </c>
      <c r="DW111" s="937"/>
      <c r="DX111" s="937"/>
      <c r="DY111" s="937"/>
      <c r="DZ111" s="938"/>
    </row>
    <row r="112" spans="1:131" s="217" customFormat="1" ht="26.25" customHeight="1" x14ac:dyDescent="0.15">
      <c r="A112" s="975" t="s">
        <v>410</v>
      </c>
      <c r="B112" s="976"/>
      <c r="C112" s="966" t="s">
        <v>411</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68">
        <v>666667</v>
      </c>
      <c r="AB112" s="969"/>
      <c r="AC112" s="969"/>
      <c r="AD112" s="969"/>
      <c r="AE112" s="970"/>
      <c r="AF112" s="971">
        <v>1000000</v>
      </c>
      <c r="AG112" s="969"/>
      <c r="AH112" s="969"/>
      <c r="AI112" s="969"/>
      <c r="AJ112" s="970"/>
      <c r="AK112" s="971">
        <v>1333333</v>
      </c>
      <c r="AL112" s="969"/>
      <c r="AM112" s="969"/>
      <c r="AN112" s="969"/>
      <c r="AO112" s="970"/>
      <c r="AP112" s="972">
        <v>0.6</v>
      </c>
      <c r="AQ112" s="973"/>
      <c r="AR112" s="973"/>
      <c r="AS112" s="973"/>
      <c r="AT112" s="974"/>
      <c r="AU112" s="916"/>
      <c r="AV112" s="917"/>
      <c r="AW112" s="917"/>
      <c r="AX112" s="917"/>
      <c r="AY112" s="917"/>
      <c r="AZ112" s="965" t="s">
        <v>412</v>
      </c>
      <c r="BA112" s="966"/>
      <c r="BB112" s="966"/>
      <c r="BC112" s="966"/>
      <c r="BD112" s="966"/>
      <c r="BE112" s="966"/>
      <c r="BF112" s="966"/>
      <c r="BG112" s="966"/>
      <c r="BH112" s="966"/>
      <c r="BI112" s="966"/>
      <c r="BJ112" s="966"/>
      <c r="BK112" s="966"/>
      <c r="BL112" s="966"/>
      <c r="BM112" s="966"/>
      <c r="BN112" s="966"/>
      <c r="BO112" s="966"/>
      <c r="BP112" s="967"/>
      <c r="BQ112" s="935" t="s">
        <v>405</v>
      </c>
      <c r="BR112" s="936"/>
      <c r="BS112" s="936"/>
      <c r="BT112" s="936"/>
      <c r="BU112" s="936"/>
      <c r="BV112" s="936" t="s">
        <v>206</v>
      </c>
      <c r="BW112" s="936"/>
      <c r="BX112" s="936"/>
      <c r="BY112" s="936"/>
      <c r="BZ112" s="936"/>
      <c r="CA112" s="936" t="s">
        <v>413</v>
      </c>
      <c r="CB112" s="936"/>
      <c r="CC112" s="936"/>
      <c r="CD112" s="936"/>
      <c r="CE112" s="936"/>
      <c r="CF112" s="930" t="s">
        <v>404</v>
      </c>
      <c r="CG112" s="931"/>
      <c r="CH112" s="931"/>
      <c r="CI112" s="931"/>
      <c r="CJ112" s="931"/>
      <c r="CK112" s="961"/>
      <c r="CL112" s="962"/>
      <c r="CM112" s="932" t="s">
        <v>414</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7842555</v>
      </c>
      <c r="DH112" s="936"/>
      <c r="DI112" s="936"/>
      <c r="DJ112" s="936"/>
      <c r="DK112" s="936"/>
      <c r="DL112" s="936">
        <v>6079045</v>
      </c>
      <c r="DM112" s="936"/>
      <c r="DN112" s="936"/>
      <c r="DO112" s="936"/>
      <c r="DP112" s="936"/>
      <c r="DQ112" s="936">
        <v>4727117</v>
      </c>
      <c r="DR112" s="936"/>
      <c r="DS112" s="936"/>
      <c r="DT112" s="936"/>
      <c r="DU112" s="936"/>
      <c r="DV112" s="937">
        <v>2.2000000000000002</v>
      </c>
      <c r="DW112" s="937"/>
      <c r="DX112" s="937"/>
      <c r="DY112" s="937"/>
      <c r="DZ112" s="938"/>
    </row>
    <row r="113" spans="1:130" s="217" customFormat="1" ht="26.25" customHeight="1" x14ac:dyDescent="0.15">
      <c r="A113" s="977"/>
      <c r="B113" s="978"/>
      <c r="C113" s="966" t="s">
        <v>415</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68" t="s">
        <v>206</v>
      </c>
      <c r="AB113" s="969"/>
      <c r="AC113" s="969"/>
      <c r="AD113" s="969"/>
      <c r="AE113" s="970"/>
      <c r="AF113" s="971" t="s">
        <v>413</v>
      </c>
      <c r="AG113" s="969"/>
      <c r="AH113" s="969"/>
      <c r="AI113" s="969"/>
      <c r="AJ113" s="970"/>
      <c r="AK113" s="971" t="s">
        <v>405</v>
      </c>
      <c r="AL113" s="969"/>
      <c r="AM113" s="969"/>
      <c r="AN113" s="969"/>
      <c r="AO113" s="970"/>
      <c r="AP113" s="972" t="s">
        <v>206</v>
      </c>
      <c r="AQ113" s="973"/>
      <c r="AR113" s="973"/>
      <c r="AS113" s="973"/>
      <c r="AT113" s="974"/>
      <c r="AU113" s="916"/>
      <c r="AV113" s="917"/>
      <c r="AW113" s="917"/>
      <c r="AX113" s="917"/>
      <c r="AY113" s="917"/>
      <c r="AZ113" s="965" t="s">
        <v>416</v>
      </c>
      <c r="BA113" s="966"/>
      <c r="BB113" s="966"/>
      <c r="BC113" s="966"/>
      <c r="BD113" s="966"/>
      <c r="BE113" s="966"/>
      <c r="BF113" s="966"/>
      <c r="BG113" s="966"/>
      <c r="BH113" s="966"/>
      <c r="BI113" s="966"/>
      <c r="BJ113" s="966"/>
      <c r="BK113" s="966"/>
      <c r="BL113" s="966"/>
      <c r="BM113" s="966"/>
      <c r="BN113" s="966"/>
      <c r="BO113" s="966"/>
      <c r="BP113" s="967"/>
      <c r="BQ113" s="935" t="s">
        <v>409</v>
      </c>
      <c r="BR113" s="936"/>
      <c r="BS113" s="936"/>
      <c r="BT113" s="936"/>
      <c r="BU113" s="936"/>
      <c r="BV113" s="936" t="s">
        <v>404</v>
      </c>
      <c r="BW113" s="936"/>
      <c r="BX113" s="936"/>
      <c r="BY113" s="936"/>
      <c r="BZ113" s="936"/>
      <c r="CA113" s="936" t="s">
        <v>405</v>
      </c>
      <c r="CB113" s="936"/>
      <c r="CC113" s="936"/>
      <c r="CD113" s="936"/>
      <c r="CE113" s="936"/>
      <c r="CF113" s="930" t="s">
        <v>206</v>
      </c>
      <c r="CG113" s="931"/>
      <c r="CH113" s="931"/>
      <c r="CI113" s="931"/>
      <c r="CJ113" s="931"/>
      <c r="CK113" s="961"/>
      <c r="CL113" s="962"/>
      <c r="CM113" s="932" t="s">
        <v>417</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35" t="s">
        <v>404</v>
      </c>
      <c r="DH113" s="936"/>
      <c r="DI113" s="936"/>
      <c r="DJ113" s="936"/>
      <c r="DK113" s="936"/>
      <c r="DL113" s="936" t="s">
        <v>409</v>
      </c>
      <c r="DM113" s="936"/>
      <c r="DN113" s="936"/>
      <c r="DO113" s="936"/>
      <c r="DP113" s="936"/>
      <c r="DQ113" s="936" t="s">
        <v>206</v>
      </c>
      <c r="DR113" s="936"/>
      <c r="DS113" s="936"/>
      <c r="DT113" s="936"/>
      <c r="DU113" s="936"/>
      <c r="DV113" s="937" t="s">
        <v>409</v>
      </c>
      <c r="DW113" s="937"/>
      <c r="DX113" s="937"/>
      <c r="DY113" s="937"/>
      <c r="DZ113" s="938"/>
    </row>
    <row r="114" spans="1:130" s="217" customFormat="1" ht="26.25" customHeight="1" x14ac:dyDescent="0.15">
      <c r="A114" s="977"/>
      <c r="B114" s="978"/>
      <c r="C114" s="966" t="s">
        <v>418</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68" t="s">
        <v>206</v>
      </c>
      <c r="AB114" s="969"/>
      <c r="AC114" s="969"/>
      <c r="AD114" s="969"/>
      <c r="AE114" s="970"/>
      <c r="AF114" s="971" t="s">
        <v>413</v>
      </c>
      <c r="AG114" s="969"/>
      <c r="AH114" s="969"/>
      <c r="AI114" s="969"/>
      <c r="AJ114" s="970"/>
      <c r="AK114" s="971" t="s">
        <v>206</v>
      </c>
      <c r="AL114" s="969"/>
      <c r="AM114" s="969"/>
      <c r="AN114" s="969"/>
      <c r="AO114" s="970"/>
      <c r="AP114" s="972" t="s">
        <v>404</v>
      </c>
      <c r="AQ114" s="973"/>
      <c r="AR114" s="973"/>
      <c r="AS114" s="973"/>
      <c r="AT114" s="974"/>
      <c r="AU114" s="916"/>
      <c r="AV114" s="917"/>
      <c r="AW114" s="917"/>
      <c r="AX114" s="917"/>
      <c r="AY114" s="917"/>
      <c r="AZ114" s="965" t="s">
        <v>419</v>
      </c>
      <c r="BA114" s="966"/>
      <c r="BB114" s="966"/>
      <c r="BC114" s="966"/>
      <c r="BD114" s="966"/>
      <c r="BE114" s="966"/>
      <c r="BF114" s="966"/>
      <c r="BG114" s="966"/>
      <c r="BH114" s="966"/>
      <c r="BI114" s="966"/>
      <c r="BJ114" s="966"/>
      <c r="BK114" s="966"/>
      <c r="BL114" s="966"/>
      <c r="BM114" s="966"/>
      <c r="BN114" s="966"/>
      <c r="BO114" s="966"/>
      <c r="BP114" s="967"/>
      <c r="BQ114" s="935">
        <v>118202287</v>
      </c>
      <c r="BR114" s="936"/>
      <c r="BS114" s="936"/>
      <c r="BT114" s="936"/>
      <c r="BU114" s="936"/>
      <c r="BV114" s="936">
        <v>113725515</v>
      </c>
      <c r="BW114" s="936"/>
      <c r="BX114" s="936"/>
      <c r="BY114" s="936"/>
      <c r="BZ114" s="936"/>
      <c r="CA114" s="936">
        <v>114018127</v>
      </c>
      <c r="CB114" s="936"/>
      <c r="CC114" s="936"/>
      <c r="CD114" s="936"/>
      <c r="CE114" s="936"/>
      <c r="CF114" s="930">
        <v>53.8</v>
      </c>
      <c r="CG114" s="931"/>
      <c r="CH114" s="931"/>
      <c r="CI114" s="931"/>
      <c r="CJ114" s="931"/>
      <c r="CK114" s="961"/>
      <c r="CL114" s="962"/>
      <c r="CM114" s="932" t="s">
        <v>420</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35" t="s">
        <v>404</v>
      </c>
      <c r="DH114" s="936"/>
      <c r="DI114" s="936"/>
      <c r="DJ114" s="936"/>
      <c r="DK114" s="936"/>
      <c r="DL114" s="936" t="s">
        <v>413</v>
      </c>
      <c r="DM114" s="936"/>
      <c r="DN114" s="936"/>
      <c r="DO114" s="936"/>
      <c r="DP114" s="936"/>
      <c r="DQ114" s="936" t="s">
        <v>206</v>
      </c>
      <c r="DR114" s="936"/>
      <c r="DS114" s="936"/>
      <c r="DT114" s="936"/>
      <c r="DU114" s="936"/>
      <c r="DV114" s="937" t="s">
        <v>206</v>
      </c>
      <c r="DW114" s="937"/>
      <c r="DX114" s="937"/>
      <c r="DY114" s="937"/>
      <c r="DZ114" s="938"/>
    </row>
    <row r="115" spans="1:130" s="217" customFormat="1" ht="26.25" customHeight="1" x14ac:dyDescent="0.15">
      <c r="A115" s="977"/>
      <c r="B115" s="978"/>
      <c r="C115" s="966" t="s">
        <v>421</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68">
        <v>2107783</v>
      </c>
      <c r="AB115" s="969"/>
      <c r="AC115" s="969"/>
      <c r="AD115" s="969"/>
      <c r="AE115" s="970"/>
      <c r="AF115" s="971">
        <v>1788237</v>
      </c>
      <c r="AG115" s="969"/>
      <c r="AH115" s="969"/>
      <c r="AI115" s="969"/>
      <c r="AJ115" s="970"/>
      <c r="AK115" s="971">
        <v>1507300</v>
      </c>
      <c r="AL115" s="969"/>
      <c r="AM115" s="969"/>
      <c r="AN115" s="969"/>
      <c r="AO115" s="970"/>
      <c r="AP115" s="972">
        <v>0.7</v>
      </c>
      <c r="AQ115" s="973"/>
      <c r="AR115" s="973"/>
      <c r="AS115" s="973"/>
      <c r="AT115" s="974"/>
      <c r="AU115" s="916"/>
      <c r="AV115" s="917"/>
      <c r="AW115" s="917"/>
      <c r="AX115" s="917"/>
      <c r="AY115" s="917"/>
      <c r="AZ115" s="965" t="s">
        <v>422</v>
      </c>
      <c r="BA115" s="966"/>
      <c r="BB115" s="966"/>
      <c r="BC115" s="966"/>
      <c r="BD115" s="966"/>
      <c r="BE115" s="966"/>
      <c r="BF115" s="966"/>
      <c r="BG115" s="966"/>
      <c r="BH115" s="966"/>
      <c r="BI115" s="966"/>
      <c r="BJ115" s="966"/>
      <c r="BK115" s="966"/>
      <c r="BL115" s="966"/>
      <c r="BM115" s="966"/>
      <c r="BN115" s="966"/>
      <c r="BO115" s="966"/>
      <c r="BP115" s="967"/>
      <c r="BQ115" s="935">
        <v>1204904</v>
      </c>
      <c r="BR115" s="936"/>
      <c r="BS115" s="936"/>
      <c r="BT115" s="936"/>
      <c r="BU115" s="936"/>
      <c r="BV115" s="936">
        <v>767948</v>
      </c>
      <c r="BW115" s="936"/>
      <c r="BX115" s="936"/>
      <c r="BY115" s="936"/>
      <c r="BZ115" s="936"/>
      <c r="CA115" s="936">
        <v>765870</v>
      </c>
      <c r="CB115" s="936"/>
      <c r="CC115" s="936"/>
      <c r="CD115" s="936"/>
      <c r="CE115" s="936"/>
      <c r="CF115" s="930">
        <v>0.4</v>
      </c>
      <c r="CG115" s="931"/>
      <c r="CH115" s="931"/>
      <c r="CI115" s="931"/>
      <c r="CJ115" s="931"/>
      <c r="CK115" s="961"/>
      <c r="CL115" s="962"/>
      <c r="CM115" s="965" t="s">
        <v>423</v>
      </c>
      <c r="CN115" s="986"/>
      <c r="CO115" s="986"/>
      <c r="CP115" s="986"/>
      <c r="CQ115" s="986"/>
      <c r="CR115" s="986"/>
      <c r="CS115" s="986"/>
      <c r="CT115" s="986"/>
      <c r="CU115" s="986"/>
      <c r="CV115" s="986"/>
      <c r="CW115" s="986"/>
      <c r="CX115" s="986"/>
      <c r="CY115" s="986"/>
      <c r="CZ115" s="986"/>
      <c r="DA115" s="986"/>
      <c r="DB115" s="986"/>
      <c r="DC115" s="986"/>
      <c r="DD115" s="986"/>
      <c r="DE115" s="986"/>
      <c r="DF115" s="967"/>
      <c r="DG115" s="935" t="s">
        <v>404</v>
      </c>
      <c r="DH115" s="936"/>
      <c r="DI115" s="936"/>
      <c r="DJ115" s="936"/>
      <c r="DK115" s="936"/>
      <c r="DL115" s="936" t="s">
        <v>404</v>
      </c>
      <c r="DM115" s="936"/>
      <c r="DN115" s="936"/>
      <c r="DO115" s="936"/>
      <c r="DP115" s="936"/>
      <c r="DQ115" s="936" t="s">
        <v>405</v>
      </c>
      <c r="DR115" s="936"/>
      <c r="DS115" s="936"/>
      <c r="DT115" s="936"/>
      <c r="DU115" s="936"/>
      <c r="DV115" s="937" t="s">
        <v>404</v>
      </c>
      <c r="DW115" s="937"/>
      <c r="DX115" s="937"/>
      <c r="DY115" s="937"/>
      <c r="DZ115" s="938"/>
    </row>
    <row r="116" spans="1:130" s="217" customFormat="1" ht="26.25" customHeight="1" x14ac:dyDescent="0.15">
      <c r="A116" s="979"/>
      <c r="B116" s="980"/>
      <c r="C116" s="981" t="s">
        <v>424</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v>8647</v>
      </c>
      <c r="AB116" s="969"/>
      <c r="AC116" s="969"/>
      <c r="AD116" s="969"/>
      <c r="AE116" s="970"/>
      <c r="AF116" s="971">
        <v>4429</v>
      </c>
      <c r="AG116" s="969"/>
      <c r="AH116" s="969"/>
      <c r="AI116" s="969"/>
      <c r="AJ116" s="970"/>
      <c r="AK116" s="971">
        <v>583</v>
      </c>
      <c r="AL116" s="969"/>
      <c r="AM116" s="969"/>
      <c r="AN116" s="969"/>
      <c r="AO116" s="970"/>
      <c r="AP116" s="972">
        <v>0</v>
      </c>
      <c r="AQ116" s="973"/>
      <c r="AR116" s="973"/>
      <c r="AS116" s="973"/>
      <c r="AT116" s="974"/>
      <c r="AU116" s="916"/>
      <c r="AV116" s="917"/>
      <c r="AW116" s="917"/>
      <c r="AX116" s="917"/>
      <c r="AY116" s="917"/>
      <c r="AZ116" s="983" t="s">
        <v>425</v>
      </c>
      <c r="BA116" s="984"/>
      <c r="BB116" s="984"/>
      <c r="BC116" s="984"/>
      <c r="BD116" s="984"/>
      <c r="BE116" s="984"/>
      <c r="BF116" s="984"/>
      <c r="BG116" s="984"/>
      <c r="BH116" s="984"/>
      <c r="BI116" s="984"/>
      <c r="BJ116" s="984"/>
      <c r="BK116" s="984"/>
      <c r="BL116" s="984"/>
      <c r="BM116" s="984"/>
      <c r="BN116" s="984"/>
      <c r="BO116" s="984"/>
      <c r="BP116" s="985"/>
      <c r="BQ116" s="935" t="s">
        <v>405</v>
      </c>
      <c r="BR116" s="936"/>
      <c r="BS116" s="936"/>
      <c r="BT116" s="936"/>
      <c r="BU116" s="936"/>
      <c r="BV116" s="936" t="s">
        <v>409</v>
      </c>
      <c r="BW116" s="936"/>
      <c r="BX116" s="936"/>
      <c r="BY116" s="936"/>
      <c r="BZ116" s="936"/>
      <c r="CA116" s="936" t="s">
        <v>405</v>
      </c>
      <c r="CB116" s="936"/>
      <c r="CC116" s="936"/>
      <c r="CD116" s="936"/>
      <c r="CE116" s="936"/>
      <c r="CF116" s="930" t="s">
        <v>206</v>
      </c>
      <c r="CG116" s="931"/>
      <c r="CH116" s="931"/>
      <c r="CI116" s="931"/>
      <c r="CJ116" s="931"/>
      <c r="CK116" s="961"/>
      <c r="CL116" s="962"/>
      <c r="CM116" s="932" t="s">
        <v>426</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35" t="s">
        <v>206</v>
      </c>
      <c r="DH116" s="936"/>
      <c r="DI116" s="936"/>
      <c r="DJ116" s="936"/>
      <c r="DK116" s="936"/>
      <c r="DL116" s="936" t="s">
        <v>405</v>
      </c>
      <c r="DM116" s="936"/>
      <c r="DN116" s="936"/>
      <c r="DO116" s="936"/>
      <c r="DP116" s="936"/>
      <c r="DQ116" s="936" t="s">
        <v>206</v>
      </c>
      <c r="DR116" s="936"/>
      <c r="DS116" s="936"/>
      <c r="DT116" s="936"/>
      <c r="DU116" s="936"/>
      <c r="DV116" s="937" t="s">
        <v>409</v>
      </c>
      <c r="DW116" s="937"/>
      <c r="DX116" s="937"/>
      <c r="DY116" s="937"/>
      <c r="DZ116" s="938"/>
    </row>
    <row r="117" spans="1:130" s="217" customFormat="1" ht="26.25" customHeight="1" x14ac:dyDescent="0.15">
      <c r="A117" s="920" t="s">
        <v>148</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91" t="s">
        <v>427</v>
      </c>
      <c r="Z117" s="902"/>
      <c r="AA117" s="992">
        <v>68061855</v>
      </c>
      <c r="AB117" s="993"/>
      <c r="AC117" s="993"/>
      <c r="AD117" s="993"/>
      <c r="AE117" s="994"/>
      <c r="AF117" s="995">
        <v>67326462</v>
      </c>
      <c r="AG117" s="993"/>
      <c r="AH117" s="993"/>
      <c r="AI117" s="993"/>
      <c r="AJ117" s="994"/>
      <c r="AK117" s="995">
        <v>68179013</v>
      </c>
      <c r="AL117" s="993"/>
      <c r="AM117" s="993"/>
      <c r="AN117" s="993"/>
      <c r="AO117" s="994"/>
      <c r="AP117" s="996"/>
      <c r="AQ117" s="997"/>
      <c r="AR117" s="997"/>
      <c r="AS117" s="997"/>
      <c r="AT117" s="998"/>
      <c r="AU117" s="916"/>
      <c r="AV117" s="917"/>
      <c r="AW117" s="917"/>
      <c r="AX117" s="917"/>
      <c r="AY117" s="917"/>
      <c r="AZ117" s="965" t="s">
        <v>428</v>
      </c>
      <c r="BA117" s="966"/>
      <c r="BB117" s="966"/>
      <c r="BC117" s="966"/>
      <c r="BD117" s="966"/>
      <c r="BE117" s="966"/>
      <c r="BF117" s="966"/>
      <c r="BG117" s="966"/>
      <c r="BH117" s="966"/>
      <c r="BI117" s="966"/>
      <c r="BJ117" s="966"/>
      <c r="BK117" s="966"/>
      <c r="BL117" s="966"/>
      <c r="BM117" s="966"/>
      <c r="BN117" s="966"/>
      <c r="BO117" s="966"/>
      <c r="BP117" s="967"/>
      <c r="BQ117" s="935" t="s">
        <v>404</v>
      </c>
      <c r="BR117" s="936"/>
      <c r="BS117" s="936"/>
      <c r="BT117" s="936"/>
      <c r="BU117" s="936"/>
      <c r="BV117" s="936" t="s">
        <v>206</v>
      </c>
      <c r="BW117" s="936"/>
      <c r="BX117" s="936"/>
      <c r="BY117" s="936"/>
      <c r="BZ117" s="936"/>
      <c r="CA117" s="936" t="s">
        <v>206</v>
      </c>
      <c r="CB117" s="936"/>
      <c r="CC117" s="936"/>
      <c r="CD117" s="936"/>
      <c r="CE117" s="936"/>
      <c r="CF117" s="930" t="s">
        <v>206</v>
      </c>
      <c r="CG117" s="931"/>
      <c r="CH117" s="931"/>
      <c r="CI117" s="931"/>
      <c r="CJ117" s="931"/>
      <c r="CK117" s="961"/>
      <c r="CL117" s="962"/>
      <c r="CM117" s="932" t="s">
        <v>429</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35" t="s">
        <v>206</v>
      </c>
      <c r="DH117" s="936"/>
      <c r="DI117" s="936"/>
      <c r="DJ117" s="936"/>
      <c r="DK117" s="936"/>
      <c r="DL117" s="936" t="s">
        <v>206</v>
      </c>
      <c r="DM117" s="936"/>
      <c r="DN117" s="936"/>
      <c r="DO117" s="936"/>
      <c r="DP117" s="936"/>
      <c r="DQ117" s="936" t="s">
        <v>206</v>
      </c>
      <c r="DR117" s="936"/>
      <c r="DS117" s="936"/>
      <c r="DT117" s="936"/>
      <c r="DU117" s="936"/>
      <c r="DV117" s="937" t="s">
        <v>206</v>
      </c>
      <c r="DW117" s="937"/>
      <c r="DX117" s="937"/>
      <c r="DY117" s="937"/>
      <c r="DZ117" s="938"/>
    </row>
    <row r="118" spans="1:130" s="217" customFormat="1" ht="26.25" customHeight="1" x14ac:dyDescent="0.15">
      <c r="A118" s="920" t="s">
        <v>399</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397</v>
      </c>
      <c r="AB118" s="901"/>
      <c r="AC118" s="901"/>
      <c r="AD118" s="901"/>
      <c r="AE118" s="902"/>
      <c r="AF118" s="900" t="s">
        <v>294</v>
      </c>
      <c r="AG118" s="901"/>
      <c r="AH118" s="901"/>
      <c r="AI118" s="901"/>
      <c r="AJ118" s="902"/>
      <c r="AK118" s="900" t="s">
        <v>293</v>
      </c>
      <c r="AL118" s="901"/>
      <c r="AM118" s="901"/>
      <c r="AN118" s="901"/>
      <c r="AO118" s="902"/>
      <c r="AP118" s="987" t="s">
        <v>398</v>
      </c>
      <c r="AQ118" s="988"/>
      <c r="AR118" s="988"/>
      <c r="AS118" s="988"/>
      <c r="AT118" s="989"/>
      <c r="AU118" s="916"/>
      <c r="AV118" s="917"/>
      <c r="AW118" s="917"/>
      <c r="AX118" s="917"/>
      <c r="AY118" s="917"/>
      <c r="AZ118" s="990" t="s">
        <v>430</v>
      </c>
      <c r="BA118" s="981"/>
      <c r="BB118" s="981"/>
      <c r="BC118" s="981"/>
      <c r="BD118" s="981"/>
      <c r="BE118" s="981"/>
      <c r="BF118" s="981"/>
      <c r="BG118" s="981"/>
      <c r="BH118" s="981"/>
      <c r="BI118" s="981"/>
      <c r="BJ118" s="981"/>
      <c r="BK118" s="981"/>
      <c r="BL118" s="981"/>
      <c r="BM118" s="981"/>
      <c r="BN118" s="981"/>
      <c r="BO118" s="981"/>
      <c r="BP118" s="982"/>
      <c r="BQ118" s="1007" t="s">
        <v>404</v>
      </c>
      <c r="BR118" s="1008"/>
      <c r="BS118" s="1008"/>
      <c r="BT118" s="1008"/>
      <c r="BU118" s="1008"/>
      <c r="BV118" s="1008" t="s">
        <v>206</v>
      </c>
      <c r="BW118" s="1008"/>
      <c r="BX118" s="1008"/>
      <c r="BY118" s="1008"/>
      <c r="BZ118" s="1008"/>
      <c r="CA118" s="1008" t="s">
        <v>404</v>
      </c>
      <c r="CB118" s="1008"/>
      <c r="CC118" s="1008"/>
      <c r="CD118" s="1008"/>
      <c r="CE118" s="1008"/>
      <c r="CF118" s="930" t="s">
        <v>206</v>
      </c>
      <c r="CG118" s="931"/>
      <c r="CH118" s="931"/>
      <c r="CI118" s="931"/>
      <c r="CJ118" s="931"/>
      <c r="CK118" s="961"/>
      <c r="CL118" s="962"/>
      <c r="CM118" s="932" t="s">
        <v>431</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35" t="s">
        <v>206</v>
      </c>
      <c r="DH118" s="936"/>
      <c r="DI118" s="936"/>
      <c r="DJ118" s="936"/>
      <c r="DK118" s="936"/>
      <c r="DL118" s="936" t="s">
        <v>206</v>
      </c>
      <c r="DM118" s="936"/>
      <c r="DN118" s="936"/>
      <c r="DO118" s="936"/>
      <c r="DP118" s="936"/>
      <c r="DQ118" s="936" t="s">
        <v>206</v>
      </c>
      <c r="DR118" s="936"/>
      <c r="DS118" s="936"/>
      <c r="DT118" s="936"/>
      <c r="DU118" s="936"/>
      <c r="DV118" s="937" t="s">
        <v>405</v>
      </c>
      <c r="DW118" s="937"/>
      <c r="DX118" s="937"/>
      <c r="DY118" s="937"/>
      <c r="DZ118" s="938"/>
    </row>
    <row r="119" spans="1:130" s="217" customFormat="1" ht="26.25" customHeight="1" x14ac:dyDescent="0.15">
      <c r="A119" s="1072" t="s">
        <v>402</v>
      </c>
      <c r="B119" s="960"/>
      <c r="C119" s="939" t="s">
        <v>403</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7" t="s">
        <v>404</v>
      </c>
      <c r="AB119" s="908"/>
      <c r="AC119" s="908"/>
      <c r="AD119" s="908"/>
      <c r="AE119" s="909"/>
      <c r="AF119" s="910" t="s">
        <v>206</v>
      </c>
      <c r="AG119" s="908"/>
      <c r="AH119" s="908"/>
      <c r="AI119" s="908"/>
      <c r="AJ119" s="909"/>
      <c r="AK119" s="910" t="s">
        <v>206</v>
      </c>
      <c r="AL119" s="908"/>
      <c r="AM119" s="908"/>
      <c r="AN119" s="908"/>
      <c r="AO119" s="909"/>
      <c r="AP119" s="911" t="s">
        <v>404</v>
      </c>
      <c r="AQ119" s="912"/>
      <c r="AR119" s="912"/>
      <c r="AS119" s="912"/>
      <c r="AT119" s="913"/>
      <c r="AU119" s="918"/>
      <c r="AV119" s="919"/>
      <c r="AW119" s="919"/>
      <c r="AX119" s="919"/>
      <c r="AY119" s="919"/>
      <c r="AZ119" s="248" t="s">
        <v>148</v>
      </c>
      <c r="BA119" s="248"/>
      <c r="BB119" s="248"/>
      <c r="BC119" s="248"/>
      <c r="BD119" s="248"/>
      <c r="BE119" s="248"/>
      <c r="BF119" s="248"/>
      <c r="BG119" s="248"/>
      <c r="BH119" s="248"/>
      <c r="BI119" s="248"/>
      <c r="BJ119" s="248"/>
      <c r="BK119" s="248"/>
      <c r="BL119" s="248"/>
      <c r="BM119" s="248"/>
      <c r="BN119" s="248"/>
      <c r="BO119" s="991" t="s">
        <v>432</v>
      </c>
      <c r="BP119" s="1015"/>
      <c r="BQ119" s="1007">
        <v>844923370</v>
      </c>
      <c r="BR119" s="1008"/>
      <c r="BS119" s="1008"/>
      <c r="BT119" s="1008"/>
      <c r="BU119" s="1008"/>
      <c r="BV119" s="1008">
        <v>832343740</v>
      </c>
      <c r="BW119" s="1008"/>
      <c r="BX119" s="1008"/>
      <c r="BY119" s="1008"/>
      <c r="BZ119" s="1008"/>
      <c r="CA119" s="1008">
        <v>824438834</v>
      </c>
      <c r="CB119" s="1008"/>
      <c r="CC119" s="1008"/>
      <c r="CD119" s="1008"/>
      <c r="CE119" s="1008"/>
      <c r="CF119" s="1009"/>
      <c r="CG119" s="1010"/>
      <c r="CH119" s="1010"/>
      <c r="CI119" s="1010"/>
      <c r="CJ119" s="1011"/>
      <c r="CK119" s="963"/>
      <c r="CL119" s="964"/>
      <c r="CM119" s="1012" t="s">
        <v>433</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935">
        <v>121053</v>
      </c>
      <c r="DH119" s="936"/>
      <c r="DI119" s="936"/>
      <c r="DJ119" s="936"/>
      <c r="DK119" s="936"/>
      <c r="DL119" s="936">
        <v>103921</v>
      </c>
      <c r="DM119" s="936"/>
      <c r="DN119" s="936"/>
      <c r="DO119" s="936"/>
      <c r="DP119" s="936"/>
      <c r="DQ119" s="936">
        <v>98967</v>
      </c>
      <c r="DR119" s="936"/>
      <c r="DS119" s="936"/>
      <c r="DT119" s="936"/>
      <c r="DU119" s="936"/>
      <c r="DV119" s="937">
        <v>0</v>
      </c>
      <c r="DW119" s="937"/>
      <c r="DX119" s="937"/>
      <c r="DY119" s="937"/>
      <c r="DZ119" s="938"/>
    </row>
    <row r="120" spans="1:130" s="217" customFormat="1" ht="26.25" customHeight="1" x14ac:dyDescent="0.15">
      <c r="A120" s="1073"/>
      <c r="B120" s="962"/>
      <c r="C120" s="932" t="s">
        <v>408</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404</v>
      </c>
      <c r="AB120" s="969"/>
      <c r="AC120" s="969"/>
      <c r="AD120" s="969"/>
      <c r="AE120" s="970"/>
      <c r="AF120" s="971" t="s">
        <v>206</v>
      </c>
      <c r="AG120" s="969"/>
      <c r="AH120" s="969"/>
      <c r="AI120" s="969"/>
      <c r="AJ120" s="970"/>
      <c r="AK120" s="971" t="s">
        <v>206</v>
      </c>
      <c r="AL120" s="969"/>
      <c r="AM120" s="969"/>
      <c r="AN120" s="969"/>
      <c r="AO120" s="970"/>
      <c r="AP120" s="972" t="s">
        <v>206</v>
      </c>
      <c r="AQ120" s="973"/>
      <c r="AR120" s="973"/>
      <c r="AS120" s="973"/>
      <c r="AT120" s="974"/>
      <c r="AU120" s="999" t="s">
        <v>434</v>
      </c>
      <c r="AV120" s="1000"/>
      <c r="AW120" s="1000"/>
      <c r="AX120" s="1000"/>
      <c r="AY120" s="1001"/>
      <c r="AZ120" s="956" t="s">
        <v>435</v>
      </c>
      <c r="BA120" s="905"/>
      <c r="BB120" s="905"/>
      <c r="BC120" s="905"/>
      <c r="BD120" s="905"/>
      <c r="BE120" s="905"/>
      <c r="BF120" s="905"/>
      <c r="BG120" s="905"/>
      <c r="BH120" s="905"/>
      <c r="BI120" s="905"/>
      <c r="BJ120" s="905"/>
      <c r="BK120" s="905"/>
      <c r="BL120" s="905"/>
      <c r="BM120" s="905"/>
      <c r="BN120" s="905"/>
      <c r="BO120" s="905"/>
      <c r="BP120" s="906"/>
      <c r="BQ120" s="942">
        <v>60803779</v>
      </c>
      <c r="BR120" s="943"/>
      <c r="BS120" s="943"/>
      <c r="BT120" s="943"/>
      <c r="BU120" s="943"/>
      <c r="BV120" s="943">
        <v>62932447</v>
      </c>
      <c r="BW120" s="943"/>
      <c r="BX120" s="943"/>
      <c r="BY120" s="943"/>
      <c r="BZ120" s="943"/>
      <c r="CA120" s="943">
        <v>56910992</v>
      </c>
      <c r="CB120" s="943"/>
      <c r="CC120" s="943"/>
      <c r="CD120" s="943"/>
      <c r="CE120" s="943"/>
      <c r="CF120" s="957">
        <v>26.8</v>
      </c>
      <c r="CG120" s="958"/>
      <c r="CH120" s="958"/>
      <c r="CI120" s="958"/>
      <c r="CJ120" s="958"/>
      <c r="CK120" s="1016" t="s">
        <v>436</v>
      </c>
      <c r="CL120" s="1017"/>
      <c r="CM120" s="1017"/>
      <c r="CN120" s="1017"/>
      <c r="CO120" s="1018"/>
      <c r="CP120" s="1024" t="s">
        <v>376</v>
      </c>
      <c r="CQ120" s="1025"/>
      <c r="CR120" s="1025"/>
      <c r="CS120" s="1025"/>
      <c r="CT120" s="1025"/>
      <c r="CU120" s="1025"/>
      <c r="CV120" s="1025"/>
      <c r="CW120" s="1025"/>
      <c r="CX120" s="1025"/>
      <c r="CY120" s="1025"/>
      <c r="CZ120" s="1025"/>
      <c r="DA120" s="1025"/>
      <c r="DB120" s="1025"/>
      <c r="DC120" s="1025"/>
      <c r="DD120" s="1025"/>
      <c r="DE120" s="1025"/>
      <c r="DF120" s="1026"/>
      <c r="DG120" s="942" t="s">
        <v>404</v>
      </c>
      <c r="DH120" s="943"/>
      <c r="DI120" s="943"/>
      <c r="DJ120" s="943"/>
      <c r="DK120" s="943"/>
      <c r="DL120" s="943" t="s">
        <v>206</v>
      </c>
      <c r="DM120" s="943"/>
      <c r="DN120" s="943"/>
      <c r="DO120" s="943"/>
      <c r="DP120" s="943"/>
      <c r="DQ120" s="943" t="s">
        <v>404</v>
      </c>
      <c r="DR120" s="943"/>
      <c r="DS120" s="943"/>
      <c r="DT120" s="943"/>
      <c r="DU120" s="943"/>
      <c r="DV120" s="944" t="s">
        <v>206</v>
      </c>
      <c r="DW120" s="944"/>
      <c r="DX120" s="944"/>
      <c r="DY120" s="944"/>
      <c r="DZ120" s="945"/>
    </row>
    <row r="121" spans="1:130" s="217" customFormat="1" ht="26.25" customHeight="1" x14ac:dyDescent="0.15">
      <c r="A121" s="1073"/>
      <c r="B121" s="962"/>
      <c r="C121" s="983" t="s">
        <v>437</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8">
        <v>2087735</v>
      </c>
      <c r="AB121" s="969"/>
      <c r="AC121" s="969"/>
      <c r="AD121" s="969"/>
      <c r="AE121" s="970"/>
      <c r="AF121" s="971">
        <v>1770919</v>
      </c>
      <c r="AG121" s="969"/>
      <c r="AH121" s="969"/>
      <c r="AI121" s="969"/>
      <c r="AJ121" s="970"/>
      <c r="AK121" s="971">
        <v>1492302</v>
      </c>
      <c r="AL121" s="969"/>
      <c r="AM121" s="969"/>
      <c r="AN121" s="969"/>
      <c r="AO121" s="970"/>
      <c r="AP121" s="972">
        <v>0.7</v>
      </c>
      <c r="AQ121" s="973"/>
      <c r="AR121" s="973"/>
      <c r="AS121" s="973"/>
      <c r="AT121" s="974"/>
      <c r="AU121" s="1002"/>
      <c r="AV121" s="1003"/>
      <c r="AW121" s="1003"/>
      <c r="AX121" s="1003"/>
      <c r="AY121" s="1004"/>
      <c r="AZ121" s="965" t="s">
        <v>438</v>
      </c>
      <c r="BA121" s="966"/>
      <c r="BB121" s="966"/>
      <c r="BC121" s="966"/>
      <c r="BD121" s="966"/>
      <c r="BE121" s="966"/>
      <c r="BF121" s="966"/>
      <c r="BG121" s="966"/>
      <c r="BH121" s="966"/>
      <c r="BI121" s="966"/>
      <c r="BJ121" s="966"/>
      <c r="BK121" s="966"/>
      <c r="BL121" s="966"/>
      <c r="BM121" s="966"/>
      <c r="BN121" s="966"/>
      <c r="BO121" s="966"/>
      <c r="BP121" s="967"/>
      <c r="BQ121" s="935">
        <v>16107811</v>
      </c>
      <c r="BR121" s="936"/>
      <c r="BS121" s="936"/>
      <c r="BT121" s="936"/>
      <c r="BU121" s="936"/>
      <c r="BV121" s="936">
        <v>15257948</v>
      </c>
      <c r="BW121" s="936"/>
      <c r="BX121" s="936"/>
      <c r="BY121" s="936"/>
      <c r="BZ121" s="936"/>
      <c r="CA121" s="936">
        <v>14769369</v>
      </c>
      <c r="CB121" s="936"/>
      <c r="CC121" s="936"/>
      <c r="CD121" s="936"/>
      <c r="CE121" s="936"/>
      <c r="CF121" s="930">
        <v>7</v>
      </c>
      <c r="CG121" s="931"/>
      <c r="CH121" s="931"/>
      <c r="CI121" s="931"/>
      <c r="CJ121" s="931"/>
      <c r="CK121" s="1019"/>
      <c r="CL121" s="1020"/>
      <c r="CM121" s="1020"/>
      <c r="CN121" s="1020"/>
      <c r="CO121" s="1021"/>
      <c r="CP121" s="1029" t="s">
        <v>439</v>
      </c>
      <c r="CQ121" s="1030"/>
      <c r="CR121" s="1030"/>
      <c r="CS121" s="1030"/>
      <c r="CT121" s="1030"/>
      <c r="CU121" s="1030"/>
      <c r="CV121" s="1030"/>
      <c r="CW121" s="1030"/>
      <c r="CX121" s="1030"/>
      <c r="CY121" s="1030"/>
      <c r="CZ121" s="1030"/>
      <c r="DA121" s="1030"/>
      <c r="DB121" s="1030"/>
      <c r="DC121" s="1030"/>
      <c r="DD121" s="1030"/>
      <c r="DE121" s="1030"/>
      <c r="DF121" s="1031"/>
      <c r="DG121" s="935" t="s">
        <v>404</v>
      </c>
      <c r="DH121" s="936"/>
      <c r="DI121" s="936"/>
      <c r="DJ121" s="936"/>
      <c r="DK121" s="936"/>
      <c r="DL121" s="936" t="s">
        <v>206</v>
      </c>
      <c r="DM121" s="936"/>
      <c r="DN121" s="936"/>
      <c r="DO121" s="936"/>
      <c r="DP121" s="936"/>
      <c r="DQ121" s="936" t="s">
        <v>404</v>
      </c>
      <c r="DR121" s="936"/>
      <c r="DS121" s="936"/>
      <c r="DT121" s="936"/>
      <c r="DU121" s="936"/>
      <c r="DV121" s="937" t="s">
        <v>404</v>
      </c>
      <c r="DW121" s="937"/>
      <c r="DX121" s="937"/>
      <c r="DY121" s="937"/>
      <c r="DZ121" s="938"/>
    </row>
    <row r="122" spans="1:130" s="217" customFormat="1" ht="26.25" customHeight="1" x14ac:dyDescent="0.15">
      <c r="A122" s="1073"/>
      <c r="B122" s="962"/>
      <c r="C122" s="932" t="s">
        <v>420</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206</v>
      </c>
      <c r="AB122" s="969"/>
      <c r="AC122" s="969"/>
      <c r="AD122" s="969"/>
      <c r="AE122" s="970"/>
      <c r="AF122" s="971" t="s">
        <v>404</v>
      </c>
      <c r="AG122" s="969"/>
      <c r="AH122" s="969"/>
      <c r="AI122" s="969"/>
      <c r="AJ122" s="970"/>
      <c r="AK122" s="971" t="s">
        <v>404</v>
      </c>
      <c r="AL122" s="969"/>
      <c r="AM122" s="969"/>
      <c r="AN122" s="969"/>
      <c r="AO122" s="970"/>
      <c r="AP122" s="972" t="s">
        <v>206</v>
      </c>
      <c r="AQ122" s="973"/>
      <c r="AR122" s="973"/>
      <c r="AS122" s="973"/>
      <c r="AT122" s="974"/>
      <c r="AU122" s="1002"/>
      <c r="AV122" s="1003"/>
      <c r="AW122" s="1003"/>
      <c r="AX122" s="1003"/>
      <c r="AY122" s="1004"/>
      <c r="AZ122" s="990" t="s">
        <v>440</v>
      </c>
      <c r="BA122" s="981"/>
      <c r="BB122" s="981"/>
      <c r="BC122" s="981"/>
      <c r="BD122" s="981"/>
      <c r="BE122" s="981"/>
      <c r="BF122" s="981"/>
      <c r="BG122" s="981"/>
      <c r="BH122" s="981"/>
      <c r="BI122" s="981"/>
      <c r="BJ122" s="981"/>
      <c r="BK122" s="981"/>
      <c r="BL122" s="981"/>
      <c r="BM122" s="981"/>
      <c r="BN122" s="981"/>
      <c r="BO122" s="981"/>
      <c r="BP122" s="982"/>
      <c r="BQ122" s="1007">
        <v>536032583</v>
      </c>
      <c r="BR122" s="1008"/>
      <c r="BS122" s="1008"/>
      <c r="BT122" s="1008"/>
      <c r="BU122" s="1008"/>
      <c r="BV122" s="1008">
        <v>525119209</v>
      </c>
      <c r="BW122" s="1008"/>
      <c r="BX122" s="1008"/>
      <c r="BY122" s="1008"/>
      <c r="BZ122" s="1008"/>
      <c r="CA122" s="1008">
        <v>514771384</v>
      </c>
      <c r="CB122" s="1008"/>
      <c r="CC122" s="1008"/>
      <c r="CD122" s="1008"/>
      <c r="CE122" s="1008"/>
      <c r="CF122" s="1027">
        <v>242.7</v>
      </c>
      <c r="CG122" s="1028"/>
      <c r="CH122" s="1028"/>
      <c r="CI122" s="1028"/>
      <c r="CJ122" s="1028"/>
      <c r="CK122" s="1019"/>
      <c r="CL122" s="1020"/>
      <c r="CM122" s="1020"/>
      <c r="CN122" s="1020"/>
      <c r="CO122" s="1021"/>
      <c r="CP122" s="1029" t="s">
        <v>441</v>
      </c>
      <c r="CQ122" s="1030"/>
      <c r="CR122" s="1030"/>
      <c r="CS122" s="1030"/>
      <c r="CT122" s="1030"/>
      <c r="CU122" s="1030"/>
      <c r="CV122" s="1030"/>
      <c r="CW122" s="1030"/>
      <c r="CX122" s="1030"/>
      <c r="CY122" s="1030"/>
      <c r="CZ122" s="1030"/>
      <c r="DA122" s="1030"/>
      <c r="DB122" s="1030"/>
      <c r="DC122" s="1030"/>
      <c r="DD122" s="1030"/>
      <c r="DE122" s="1030"/>
      <c r="DF122" s="1031"/>
      <c r="DG122" s="935" t="s">
        <v>404</v>
      </c>
      <c r="DH122" s="936"/>
      <c r="DI122" s="936"/>
      <c r="DJ122" s="936"/>
      <c r="DK122" s="936"/>
      <c r="DL122" s="936" t="s">
        <v>206</v>
      </c>
      <c r="DM122" s="936"/>
      <c r="DN122" s="936"/>
      <c r="DO122" s="936"/>
      <c r="DP122" s="936"/>
      <c r="DQ122" s="936" t="s">
        <v>206</v>
      </c>
      <c r="DR122" s="936"/>
      <c r="DS122" s="936"/>
      <c r="DT122" s="936"/>
      <c r="DU122" s="936"/>
      <c r="DV122" s="937" t="s">
        <v>206</v>
      </c>
      <c r="DW122" s="937"/>
      <c r="DX122" s="937"/>
      <c r="DY122" s="937"/>
      <c r="DZ122" s="938"/>
    </row>
    <row r="123" spans="1:130" s="217" customFormat="1" ht="26.25" customHeight="1" x14ac:dyDescent="0.15">
      <c r="A123" s="1073"/>
      <c r="B123" s="962"/>
      <c r="C123" s="932" t="s">
        <v>426</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206</v>
      </c>
      <c r="AB123" s="969"/>
      <c r="AC123" s="969"/>
      <c r="AD123" s="969"/>
      <c r="AE123" s="970"/>
      <c r="AF123" s="971" t="s">
        <v>206</v>
      </c>
      <c r="AG123" s="969"/>
      <c r="AH123" s="969"/>
      <c r="AI123" s="969"/>
      <c r="AJ123" s="970"/>
      <c r="AK123" s="971" t="s">
        <v>206</v>
      </c>
      <c r="AL123" s="969"/>
      <c r="AM123" s="969"/>
      <c r="AN123" s="969"/>
      <c r="AO123" s="970"/>
      <c r="AP123" s="972" t="s">
        <v>206</v>
      </c>
      <c r="AQ123" s="973"/>
      <c r="AR123" s="973"/>
      <c r="AS123" s="973"/>
      <c r="AT123" s="974"/>
      <c r="AU123" s="1005"/>
      <c r="AV123" s="1006"/>
      <c r="AW123" s="1006"/>
      <c r="AX123" s="1006"/>
      <c r="AY123" s="1006"/>
      <c r="AZ123" s="248" t="s">
        <v>148</v>
      </c>
      <c r="BA123" s="248"/>
      <c r="BB123" s="248"/>
      <c r="BC123" s="248"/>
      <c r="BD123" s="248"/>
      <c r="BE123" s="248"/>
      <c r="BF123" s="248"/>
      <c r="BG123" s="248"/>
      <c r="BH123" s="248"/>
      <c r="BI123" s="248"/>
      <c r="BJ123" s="248"/>
      <c r="BK123" s="248"/>
      <c r="BL123" s="248"/>
      <c r="BM123" s="248"/>
      <c r="BN123" s="248"/>
      <c r="BO123" s="991" t="s">
        <v>442</v>
      </c>
      <c r="BP123" s="1015"/>
      <c r="BQ123" s="1079">
        <v>612944173</v>
      </c>
      <c r="BR123" s="1080"/>
      <c r="BS123" s="1080"/>
      <c r="BT123" s="1080"/>
      <c r="BU123" s="1080"/>
      <c r="BV123" s="1080">
        <v>603309604</v>
      </c>
      <c r="BW123" s="1080"/>
      <c r="BX123" s="1080"/>
      <c r="BY123" s="1080"/>
      <c r="BZ123" s="1080"/>
      <c r="CA123" s="1080">
        <v>586451745</v>
      </c>
      <c r="CB123" s="1080"/>
      <c r="CC123" s="1080"/>
      <c r="CD123" s="1080"/>
      <c r="CE123" s="1080"/>
      <c r="CF123" s="1009"/>
      <c r="CG123" s="1010"/>
      <c r="CH123" s="1010"/>
      <c r="CI123" s="1010"/>
      <c r="CJ123" s="1011"/>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35"/>
      <c r="DH123" s="936"/>
      <c r="DI123" s="936"/>
      <c r="DJ123" s="936"/>
      <c r="DK123" s="936"/>
      <c r="DL123" s="936"/>
      <c r="DM123" s="936"/>
      <c r="DN123" s="936"/>
      <c r="DO123" s="936"/>
      <c r="DP123" s="936"/>
      <c r="DQ123" s="936"/>
      <c r="DR123" s="936"/>
      <c r="DS123" s="936"/>
      <c r="DT123" s="936"/>
      <c r="DU123" s="936"/>
      <c r="DV123" s="937"/>
      <c r="DW123" s="937"/>
      <c r="DX123" s="937"/>
      <c r="DY123" s="937"/>
      <c r="DZ123" s="938"/>
    </row>
    <row r="124" spans="1:130" s="217" customFormat="1" ht="26.25" customHeight="1" thickBot="1" x14ac:dyDescent="0.2">
      <c r="A124" s="1073"/>
      <c r="B124" s="962"/>
      <c r="C124" s="932" t="s">
        <v>429</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206</v>
      </c>
      <c r="AB124" s="969"/>
      <c r="AC124" s="969"/>
      <c r="AD124" s="969"/>
      <c r="AE124" s="970"/>
      <c r="AF124" s="971" t="s">
        <v>206</v>
      </c>
      <c r="AG124" s="969"/>
      <c r="AH124" s="969"/>
      <c r="AI124" s="969"/>
      <c r="AJ124" s="970"/>
      <c r="AK124" s="971" t="s">
        <v>206</v>
      </c>
      <c r="AL124" s="969"/>
      <c r="AM124" s="969"/>
      <c r="AN124" s="969"/>
      <c r="AO124" s="970"/>
      <c r="AP124" s="972" t="s">
        <v>206</v>
      </c>
      <c r="AQ124" s="973"/>
      <c r="AR124" s="973"/>
      <c r="AS124" s="973"/>
      <c r="AT124" s="974"/>
      <c r="AU124" s="1075" t="s">
        <v>443</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v>106.6</v>
      </c>
      <c r="BR124" s="1039"/>
      <c r="BS124" s="1039"/>
      <c r="BT124" s="1039"/>
      <c r="BU124" s="1039"/>
      <c r="BV124" s="1039">
        <v>107.1</v>
      </c>
      <c r="BW124" s="1039"/>
      <c r="BX124" s="1039"/>
      <c r="BY124" s="1039"/>
      <c r="BZ124" s="1039"/>
      <c r="CA124" s="1039">
        <v>112.2</v>
      </c>
      <c r="CB124" s="1039"/>
      <c r="CC124" s="1039"/>
      <c r="CD124" s="1039"/>
      <c r="CE124" s="1039"/>
      <c r="CF124" s="1040"/>
      <c r="CG124" s="1041"/>
      <c r="CH124" s="1041"/>
      <c r="CI124" s="1041"/>
      <c r="CJ124" s="1042"/>
      <c r="CK124" s="1022"/>
      <c r="CL124" s="1022"/>
      <c r="CM124" s="1022"/>
      <c r="CN124" s="1022"/>
      <c r="CO124" s="1023"/>
      <c r="CP124" s="1043" t="s">
        <v>444</v>
      </c>
      <c r="CQ124" s="1044"/>
      <c r="CR124" s="1044"/>
      <c r="CS124" s="1044"/>
      <c r="CT124" s="1044"/>
      <c r="CU124" s="1044"/>
      <c r="CV124" s="1044"/>
      <c r="CW124" s="1044"/>
      <c r="CX124" s="1044"/>
      <c r="CY124" s="1044"/>
      <c r="CZ124" s="1044"/>
      <c r="DA124" s="1044"/>
      <c r="DB124" s="1044"/>
      <c r="DC124" s="1044"/>
      <c r="DD124" s="1044"/>
      <c r="DE124" s="1044"/>
      <c r="DF124" s="1045"/>
      <c r="DG124" s="1007" t="s">
        <v>206</v>
      </c>
      <c r="DH124" s="1008"/>
      <c r="DI124" s="1008"/>
      <c r="DJ124" s="1008"/>
      <c r="DK124" s="1008"/>
      <c r="DL124" s="1008" t="s">
        <v>405</v>
      </c>
      <c r="DM124" s="1008"/>
      <c r="DN124" s="1008"/>
      <c r="DO124" s="1008"/>
      <c r="DP124" s="1008"/>
      <c r="DQ124" s="1008" t="s">
        <v>206</v>
      </c>
      <c r="DR124" s="1008"/>
      <c r="DS124" s="1008"/>
      <c r="DT124" s="1008"/>
      <c r="DU124" s="1008"/>
      <c r="DV124" s="1032" t="s">
        <v>404</v>
      </c>
      <c r="DW124" s="1032"/>
      <c r="DX124" s="1032"/>
      <c r="DY124" s="1032"/>
      <c r="DZ124" s="1033"/>
    </row>
    <row r="125" spans="1:130" s="217" customFormat="1" ht="26.25" customHeight="1" x14ac:dyDescent="0.15">
      <c r="A125" s="1073"/>
      <c r="B125" s="962"/>
      <c r="C125" s="932" t="s">
        <v>431</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404</v>
      </c>
      <c r="AB125" s="969"/>
      <c r="AC125" s="969"/>
      <c r="AD125" s="969"/>
      <c r="AE125" s="970"/>
      <c r="AF125" s="971" t="s">
        <v>404</v>
      </c>
      <c r="AG125" s="969"/>
      <c r="AH125" s="969"/>
      <c r="AI125" s="969"/>
      <c r="AJ125" s="970"/>
      <c r="AK125" s="971" t="s">
        <v>404</v>
      </c>
      <c r="AL125" s="969"/>
      <c r="AM125" s="969"/>
      <c r="AN125" s="969"/>
      <c r="AO125" s="970"/>
      <c r="AP125" s="972" t="s">
        <v>404</v>
      </c>
      <c r="AQ125" s="973"/>
      <c r="AR125" s="973"/>
      <c r="AS125" s="973"/>
      <c r="AT125" s="974"/>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34" t="s">
        <v>445</v>
      </c>
      <c r="CL125" s="1017"/>
      <c r="CM125" s="1017"/>
      <c r="CN125" s="1017"/>
      <c r="CO125" s="1018"/>
      <c r="CP125" s="956" t="s">
        <v>446</v>
      </c>
      <c r="CQ125" s="905"/>
      <c r="CR125" s="905"/>
      <c r="CS125" s="905"/>
      <c r="CT125" s="905"/>
      <c r="CU125" s="905"/>
      <c r="CV125" s="905"/>
      <c r="CW125" s="905"/>
      <c r="CX125" s="905"/>
      <c r="CY125" s="905"/>
      <c r="CZ125" s="905"/>
      <c r="DA125" s="905"/>
      <c r="DB125" s="905"/>
      <c r="DC125" s="905"/>
      <c r="DD125" s="905"/>
      <c r="DE125" s="905"/>
      <c r="DF125" s="906"/>
      <c r="DG125" s="942" t="s">
        <v>404</v>
      </c>
      <c r="DH125" s="943"/>
      <c r="DI125" s="943"/>
      <c r="DJ125" s="943"/>
      <c r="DK125" s="943"/>
      <c r="DL125" s="943" t="s">
        <v>404</v>
      </c>
      <c r="DM125" s="943"/>
      <c r="DN125" s="943"/>
      <c r="DO125" s="943"/>
      <c r="DP125" s="943"/>
      <c r="DQ125" s="943" t="s">
        <v>404</v>
      </c>
      <c r="DR125" s="943"/>
      <c r="DS125" s="943"/>
      <c r="DT125" s="943"/>
      <c r="DU125" s="943"/>
      <c r="DV125" s="944" t="s">
        <v>404</v>
      </c>
      <c r="DW125" s="944"/>
      <c r="DX125" s="944"/>
      <c r="DY125" s="944"/>
      <c r="DZ125" s="945"/>
    </row>
    <row r="126" spans="1:130" s="217" customFormat="1" ht="26.25" customHeight="1" thickBot="1" x14ac:dyDescent="0.2">
      <c r="A126" s="1073"/>
      <c r="B126" s="962"/>
      <c r="C126" s="932" t="s">
        <v>433</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404</v>
      </c>
      <c r="AB126" s="969"/>
      <c r="AC126" s="969"/>
      <c r="AD126" s="969"/>
      <c r="AE126" s="970"/>
      <c r="AF126" s="971" t="s">
        <v>404</v>
      </c>
      <c r="AG126" s="969"/>
      <c r="AH126" s="969"/>
      <c r="AI126" s="969"/>
      <c r="AJ126" s="970"/>
      <c r="AK126" s="971" t="s">
        <v>404</v>
      </c>
      <c r="AL126" s="969"/>
      <c r="AM126" s="969"/>
      <c r="AN126" s="969"/>
      <c r="AO126" s="970"/>
      <c r="AP126" s="972" t="s">
        <v>404</v>
      </c>
      <c r="AQ126" s="973"/>
      <c r="AR126" s="973"/>
      <c r="AS126" s="973"/>
      <c r="AT126" s="974"/>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35"/>
      <c r="CL126" s="1020"/>
      <c r="CM126" s="1020"/>
      <c r="CN126" s="1020"/>
      <c r="CO126" s="1021"/>
      <c r="CP126" s="965" t="s">
        <v>447</v>
      </c>
      <c r="CQ126" s="966"/>
      <c r="CR126" s="966"/>
      <c r="CS126" s="966"/>
      <c r="CT126" s="966"/>
      <c r="CU126" s="966"/>
      <c r="CV126" s="966"/>
      <c r="CW126" s="966"/>
      <c r="CX126" s="966"/>
      <c r="CY126" s="966"/>
      <c r="CZ126" s="966"/>
      <c r="DA126" s="966"/>
      <c r="DB126" s="966"/>
      <c r="DC126" s="966"/>
      <c r="DD126" s="966"/>
      <c r="DE126" s="966"/>
      <c r="DF126" s="967"/>
      <c r="DG126" s="935" t="s">
        <v>404</v>
      </c>
      <c r="DH126" s="936"/>
      <c r="DI126" s="936"/>
      <c r="DJ126" s="936"/>
      <c r="DK126" s="936"/>
      <c r="DL126" s="936" t="s">
        <v>404</v>
      </c>
      <c r="DM126" s="936"/>
      <c r="DN126" s="936"/>
      <c r="DO126" s="936"/>
      <c r="DP126" s="936"/>
      <c r="DQ126" s="936" t="s">
        <v>404</v>
      </c>
      <c r="DR126" s="936"/>
      <c r="DS126" s="936"/>
      <c r="DT126" s="936"/>
      <c r="DU126" s="936"/>
      <c r="DV126" s="937" t="s">
        <v>404</v>
      </c>
      <c r="DW126" s="937"/>
      <c r="DX126" s="937"/>
      <c r="DY126" s="937"/>
      <c r="DZ126" s="938"/>
    </row>
    <row r="127" spans="1:130" s="217" customFormat="1" ht="26.25" customHeight="1" x14ac:dyDescent="0.15">
      <c r="A127" s="1074"/>
      <c r="B127" s="964"/>
      <c r="C127" s="1012" t="s">
        <v>448</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8">
        <v>20048</v>
      </c>
      <c r="AB127" s="969"/>
      <c r="AC127" s="969"/>
      <c r="AD127" s="969"/>
      <c r="AE127" s="970"/>
      <c r="AF127" s="971">
        <v>17318</v>
      </c>
      <c r="AG127" s="969"/>
      <c r="AH127" s="969"/>
      <c r="AI127" s="969"/>
      <c r="AJ127" s="970"/>
      <c r="AK127" s="971">
        <v>14998</v>
      </c>
      <c r="AL127" s="969"/>
      <c r="AM127" s="969"/>
      <c r="AN127" s="969"/>
      <c r="AO127" s="970"/>
      <c r="AP127" s="972">
        <v>0</v>
      </c>
      <c r="AQ127" s="973"/>
      <c r="AR127" s="973"/>
      <c r="AS127" s="973"/>
      <c r="AT127" s="974"/>
      <c r="AU127" s="253"/>
      <c r="AV127" s="253"/>
      <c r="AW127" s="253"/>
      <c r="AX127" s="1046" t="s">
        <v>449</v>
      </c>
      <c r="AY127" s="1047"/>
      <c r="AZ127" s="1047"/>
      <c r="BA127" s="1047"/>
      <c r="BB127" s="1047"/>
      <c r="BC127" s="1047"/>
      <c r="BD127" s="1047"/>
      <c r="BE127" s="1048"/>
      <c r="BF127" s="1049" t="s">
        <v>450</v>
      </c>
      <c r="BG127" s="1047"/>
      <c r="BH127" s="1047"/>
      <c r="BI127" s="1047"/>
      <c r="BJ127" s="1047"/>
      <c r="BK127" s="1047"/>
      <c r="BL127" s="1048"/>
      <c r="BM127" s="1049" t="s">
        <v>451</v>
      </c>
      <c r="BN127" s="1047"/>
      <c r="BO127" s="1047"/>
      <c r="BP127" s="1047"/>
      <c r="BQ127" s="1047"/>
      <c r="BR127" s="1047"/>
      <c r="BS127" s="1048"/>
      <c r="BT127" s="1049" t="s">
        <v>452</v>
      </c>
      <c r="BU127" s="1047"/>
      <c r="BV127" s="1047"/>
      <c r="BW127" s="1047"/>
      <c r="BX127" s="1047"/>
      <c r="BY127" s="1047"/>
      <c r="BZ127" s="1071"/>
      <c r="CA127" s="253"/>
      <c r="CB127" s="253"/>
      <c r="CC127" s="253"/>
      <c r="CD127" s="254"/>
      <c r="CE127" s="254"/>
      <c r="CF127" s="254"/>
      <c r="CG127" s="251"/>
      <c r="CH127" s="251"/>
      <c r="CI127" s="251"/>
      <c r="CJ127" s="252"/>
      <c r="CK127" s="1035"/>
      <c r="CL127" s="1020"/>
      <c r="CM127" s="1020"/>
      <c r="CN127" s="1020"/>
      <c r="CO127" s="1021"/>
      <c r="CP127" s="965" t="s">
        <v>453</v>
      </c>
      <c r="CQ127" s="966"/>
      <c r="CR127" s="966"/>
      <c r="CS127" s="966"/>
      <c r="CT127" s="966"/>
      <c r="CU127" s="966"/>
      <c r="CV127" s="966"/>
      <c r="CW127" s="966"/>
      <c r="CX127" s="966"/>
      <c r="CY127" s="966"/>
      <c r="CZ127" s="966"/>
      <c r="DA127" s="966"/>
      <c r="DB127" s="966"/>
      <c r="DC127" s="966"/>
      <c r="DD127" s="966"/>
      <c r="DE127" s="966"/>
      <c r="DF127" s="967"/>
      <c r="DG127" s="935" t="s">
        <v>404</v>
      </c>
      <c r="DH127" s="936"/>
      <c r="DI127" s="936"/>
      <c r="DJ127" s="936"/>
      <c r="DK127" s="936"/>
      <c r="DL127" s="936" t="s">
        <v>404</v>
      </c>
      <c r="DM127" s="936"/>
      <c r="DN127" s="936"/>
      <c r="DO127" s="936"/>
      <c r="DP127" s="936"/>
      <c r="DQ127" s="936" t="s">
        <v>404</v>
      </c>
      <c r="DR127" s="936"/>
      <c r="DS127" s="936"/>
      <c r="DT127" s="936"/>
      <c r="DU127" s="936"/>
      <c r="DV127" s="937" t="s">
        <v>404</v>
      </c>
      <c r="DW127" s="937"/>
      <c r="DX127" s="937"/>
      <c r="DY127" s="937"/>
      <c r="DZ127" s="938"/>
    </row>
    <row r="128" spans="1:130" s="217" customFormat="1" ht="26.25" customHeight="1" thickBot="1" x14ac:dyDescent="0.2">
      <c r="A128" s="1057" t="s">
        <v>454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455</v>
      </c>
      <c r="X128" s="1059"/>
      <c r="Y128" s="1059"/>
      <c r="Z128" s="1060"/>
      <c r="AA128" s="1061">
        <v>1269894</v>
      </c>
      <c r="AB128" s="1062"/>
      <c r="AC128" s="1062"/>
      <c r="AD128" s="1062"/>
      <c r="AE128" s="1063"/>
      <c r="AF128" s="1064">
        <v>1243262</v>
      </c>
      <c r="AG128" s="1062"/>
      <c r="AH128" s="1062"/>
      <c r="AI128" s="1062"/>
      <c r="AJ128" s="1063"/>
      <c r="AK128" s="1064">
        <v>1207242</v>
      </c>
      <c r="AL128" s="1062"/>
      <c r="AM128" s="1062"/>
      <c r="AN128" s="1062"/>
      <c r="AO128" s="1063"/>
      <c r="AP128" s="1065"/>
      <c r="AQ128" s="1066"/>
      <c r="AR128" s="1066"/>
      <c r="AS128" s="1066"/>
      <c r="AT128" s="1067"/>
      <c r="AU128" s="253"/>
      <c r="AV128" s="253"/>
      <c r="AW128" s="253"/>
      <c r="AX128" s="904" t="s">
        <v>456</v>
      </c>
      <c r="AY128" s="905"/>
      <c r="AZ128" s="905"/>
      <c r="BA128" s="905"/>
      <c r="BB128" s="905"/>
      <c r="BC128" s="905"/>
      <c r="BD128" s="905"/>
      <c r="BE128" s="906"/>
      <c r="BF128" s="1068" t="s">
        <v>409</v>
      </c>
      <c r="BG128" s="1069"/>
      <c r="BH128" s="1069"/>
      <c r="BI128" s="1069"/>
      <c r="BJ128" s="1069"/>
      <c r="BK128" s="1069"/>
      <c r="BL128" s="1070"/>
      <c r="BM128" s="1068">
        <v>3.75</v>
      </c>
      <c r="BN128" s="1069"/>
      <c r="BO128" s="1069"/>
      <c r="BP128" s="1069"/>
      <c r="BQ128" s="1069"/>
      <c r="BR128" s="1069"/>
      <c r="BS128" s="1070"/>
      <c r="BT128" s="1068">
        <v>5</v>
      </c>
      <c r="BU128" s="1069"/>
      <c r="BV128" s="1069"/>
      <c r="BW128" s="1069"/>
      <c r="BX128" s="1069"/>
      <c r="BY128" s="1069"/>
      <c r="BZ128" s="1093"/>
      <c r="CA128" s="254"/>
      <c r="CB128" s="254"/>
      <c r="CC128" s="254"/>
      <c r="CD128" s="254"/>
      <c r="CE128" s="254"/>
      <c r="CF128" s="254"/>
      <c r="CG128" s="251"/>
      <c r="CH128" s="251"/>
      <c r="CI128" s="251"/>
      <c r="CJ128" s="252"/>
      <c r="CK128" s="1036"/>
      <c r="CL128" s="1037"/>
      <c r="CM128" s="1037"/>
      <c r="CN128" s="1037"/>
      <c r="CO128" s="1038"/>
      <c r="CP128" s="1050" t="s">
        <v>457</v>
      </c>
      <c r="CQ128" s="1051"/>
      <c r="CR128" s="1051"/>
      <c r="CS128" s="1051"/>
      <c r="CT128" s="1051"/>
      <c r="CU128" s="1051"/>
      <c r="CV128" s="1051"/>
      <c r="CW128" s="1051"/>
      <c r="CX128" s="1051"/>
      <c r="CY128" s="1051"/>
      <c r="CZ128" s="1051"/>
      <c r="DA128" s="1051"/>
      <c r="DB128" s="1051"/>
      <c r="DC128" s="1051"/>
      <c r="DD128" s="1051"/>
      <c r="DE128" s="1051"/>
      <c r="DF128" s="1052"/>
      <c r="DG128" s="1053">
        <v>1204904</v>
      </c>
      <c r="DH128" s="1054"/>
      <c r="DI128" s="1054"/>
      <c r="DJ128" s="1054"/>
      <c r="DK128" s="1054"/>
      <c r="DL128" s="1054">
        <v>767948</v>
      </c>
      <c r="DM128" s="1054"/>
      <c r="DN128" s="1054"/>
      <c r="DO128" s="1054"/>
      <c r="DP128" s="1054"/>
      <c r="DQ128" s="1054">
        <v>765870</v>
      </c>
      <c r="DR128" s="1054"/>
      <c r="DS128" s="1054"/>
      <c r="DT128" s="1054"/>
      <c r="DU128" s="1054"/>
      <c r="DV128" s="1055">
        <v>0.4</v>
      </c>
      <c r="DW128" s="1055"/>
      <c r="DX128" s="1055"/>
      <c r="DY128" s="1055"/>
      <c r="DZ128" s="1056"/>
    </row>
    <row r="129" spans="1:131" s="217" customFormat="1" ht="26.25" customHeight="1" x14ac:dyDescent="0.15">
      <c r="A129" s="946" t="s">
        <v>93</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7" t="s">
        <v>458</v>
      </c>
      <c r="X129" s="1088"/>
      <c r="Y129" s="1088"/>
      <c r="Z129" s="1089"/>
      <c r="AA129" s="968">
        <v>262947395</v>
      </c>
      <c r="AB129" s="969"/>
      <c r="AC129" s="969"/>
      <c r="AD129" s="969"/>
      <c r="AE129" s="970"/>
      <c r="AF129" s="971">
        <v>259855981</v>
      </c>
      <c r="AG129" s="969"/>
      <c r="AH129" s="969"/>
      <c r="AI129" s="969"/>
      <c r="AJ129" s="970"/>
      <c r="AK129" s="971">
        <v>257991404</v>
      </c>
      <c r="AL129" s="969"/>
      <c r="AM129" s="969"/>
      <c r="AN129" s="969"/>
      <c r="AO129" s="970"/>
      <c r="AP129" s="1090"/>
      <c r="AQ129" s="1091"/>
      <c r="AR129" s="1091"/>
      <c r="AS129" s="1091"/>
      <c r="AT129" s="1092"/>
      <c r="AU129" s="255"/>
      <c r="AV129" s="255"/>
      <c r="AW129" s="255"/>
      <c r="AX129" s="1081" t="s">
        <v>459</v>
      </c>
      <c r="AY129" s="966"/>
      <c r="AZ129" s="966"/>
      <c r="BA129" s="966"/>
      <c r="BB129" s="966"/>
      <c r="BC129" s="966"/>
      <c r="BD129" s="966"/>
      <c r="BE129" s="967"/>
      <c r="BF129" s="1082" t="s">
        <v>206</v>
      </c>
      <c r="BG129" s="1083"/>
      <c r="BH129" s="1083"/>
      <c r="BI129" s="1083"/>
      <c r="BJ129" s="1083"/>
      <c r="BK129" s="1083"/>
      <c r="BL129" s="1084"/>
      <c r="BM129" s="1082">
        <v>8.75</v>
      </c>
      <c r="BN129" s="1083"/>
      <c r="BO129" s="1083"/>
      <c r="BP129" s="1083"/>
      <c r="BQ129" s="1083"/>
      <c r="BR129" s="1083"/>
      <c r="BS129" s="1084"/>
      <c r="BT129" s="1082">
        <v>15</v>
      </c>
      <c r="BU129" s="1085"/>
      <c r="BV129" s="1085"/>
      <c r="BW129" s="1085"/>
      <c r="BX129" s="1085"/>
      <c r="BY129" s="1085"/>
      <c r="BZ129" s="108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15">
      <c r="A130" s="946" t="s">
        <v>460</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7" t="s">
        <v>461</v>
      </c>
      <c r="X130" s="1088"/>
      <c r="Y130" s="1088"/>
      <c r="Z130" s="1089"/>
      <c r="AA130" s="968">
        <v>45479282</v>
      </c>
      <c r="AB130" s="969"/>
      <c r="AC130" s="969"/>
      <c r="AD130" s="969"/>
      <c r="AE130" s="970"/>
      <c r="AF130" s="971">
        <v>46106415</v>
      </c>
      <c r="AG130" s="969"/>
      <c r="AH130" s="969"/>
      <c r="AI130" s="969"/>
      <c r="AJ130" s="970"/>
      <c r="AK130" s="971">
        <v>45886572</v>
      </c>
      <c r="AL130" s="969"/>
      <c r="AM130" s="969"/>
      <c r="AN130" s="969"/>
      <c r="AO130" s="970"/>
      <c r="AP130" s="1090"/>
      <c r="AQ130" s="1091"/>
      <c r="AR130" s="1091"/>
      <c r="AS130" s="1091"/>
      <c r="AT130" s="1092"/>
      <c r="AU130" s="255"/>
      <c r="AV130" s="255"/>
      <c r="AW130" s="255"/>
      <c r="AX130" s="1081" t="s">
        <v>462</v>
      </c>
      <c r="AY130" s="966"/>
      <c r="AZ130" s="966"/>
      <c r="BA130" s="966"/>
      <c r="BB130" s="966"/>
      <c r="BC130" s="966"/>
      <c r="BD130" s="966"/>
      <c r="BE130" s="967"/>
      <c r="BF130" s="1118">
        <v>9.6</v>
      </c>
      <c r="BG130" s="1119"/>
      <c r="BH130" s="1119"/>
      <c r="BI130" s="1119"/>
      <c r="BJ130" s="1119"/>
      <c r="BK130" s="1119"/>
      <c r="BL130" s="1120"/>
      <c r="BM130" s="1118">
        <v>25</v>
      </c>
      <c r="BN130" s="1119"/>
      <c r="BO130" s="1119"/>
      <c r="BP130" s="1119"/>
      <c r="BQ130" s="1119"/>
      <c r="BR130" s="1119"/>
      <c r="BS130" s="1120"/>
      <c r="BT130" s="1118">
        <v>35</v>
      </c>
      <c r="BU130" s="1121"/>
      <c r="BV130" s="1121"/>
      <c r="BW130" s="1121"/>
      <c r="BX130" s="1121"/>
      <c r="BY130" s="1121"/>
      <c r="BZ130" s="112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463</v>
      </c>
      <c r="X131" s="1126"/>
      <c r="Y131" s="1126"/>
      <c r="Z131" s="1127"/>
      <c r="AA131" s="1128">
        <v>217468113</v>
      </c>
      <c r="AB131" s="1129"/>
      <c r="AC131" s="1129"/>
      <c r="AD131" s="1129"/>
      <c r="AE131" s="1130"/>
      <c r="AF131" s="1131">
        <v>213749566</v>
      </c>
      <c r="AG131" s="1129"/>
      <c r="AH131" s="1129"/>
      <c r="AI131" s="1129"/>
      <c r="AJ131" s="1130"/>
      <c r="AK131" s="1131">
        <v>212104832</v>
      </c>
      <c r="AL131" s="1129"/>
      <c r="AM131" s="1129"/>
      <c r="AN131" s="1129"/>
      <c r="AO131" s="1130"/>
      <c r="AP131" s="1132"/>
      <c r="AQ131" s="1133"/>
      <c r="AR131" s="1133"/>
      <c r="AS131" s="1133"/>
      <c r="AT131" s="1134"/>
      <c r="AU131" s="255"/>
      <c r="AV131" s="255"/>
      <c r="AW131" s="255"/>
      <c r="AX131" s="1100" t="s">
        <v>464</v>
      </c>
      <c r="AY131" s="1051"/>
      <c r="AZ131" s="1051"/>
      <c r="BA131" s="1051"/>
      <c r="BB131" s="1051"/>
      <c r="BC131" s="1051"/>
      <c r="BD131" s="1051"/>
      <c r="BE131" s="1052"/>
      <c r="BF131" s="1101">
        <v>112.2</v>
      </c>
      <c r="BG131" s="1102"/>
      <c r="BH131" s="1102"/>
      <c r="BI131" s="1102"/>
      <c r="BJ131" s="1102"/>
      <c r="BK131" s="1102"/>
      <c r="BL131" s="1103"/>
      <c r="BM131" s="1101">
        <v>400</v>
      </c>
      <c r="BN131" s="1102"/>
      <c r="BO131" s="1102"/>
      <c r="BP131" s="1102"/>
      <c r="BQ131" s="1102"/>
      <c r="BR131" s="1102"/>
      <c r="BS131" s="1103"/>
      <c r="BT131" s="1104"/>
      <c r="BU131" s="1105"/>
      <c r="BV131" s="1105"/>
      <c r="BW131" s="1105"/>
      <c r="BX131" s="1105"/>
      <c r="BY131" s="1105"/>
      <c r="BZ131" s="110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15">
      <c r="A132" s="1107" t="s">
        <v>465</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466</v>
      </c>
      <c r="W132" s="1111"/>
      <c r="X132" s="1111"/>
      <c r="Y132" s="1111"/>
      <c r="Z132" s="1112"/>
      <c r="AA132" s="1113">
        <v>9.8003695220000004</v>
      </c>
      <c r="AB132" s="1114"/>
      <c r="AC132" s="1114"/>
      <c r="AD132" s="1114"/>
      <c r="AE132" s="1115"/>
      <c r="AF132" s="1116">
        <v>9.3458833030000008</v>
      </c>
      <c r="AG132" s="1114"/>
      <c r="AH132" s="1114"/>
      <c r="AI132" s="1114"/>
      <c r="AJ132" s="1115"/>
      <c r="AK132" s="1116">
        <v>9.9409330449999995</v>
      </c>
      <c r="AL132" s="1114"/>
      <c r="AM132" s="1114"/>
      <c r="AN132" s="1114"/>
      <c r="AO132" s="1115"/>
      <c r="AP132" s="1009"/>
      <c r="AQ132" s="1010"/>
      <c r="AR132" s="1010"/>
      <c r="AS132" s="1010"/>
      <c r="AT132" s="1117"/>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094" t="s">
        <v>467</v>
      </c>
      <c r="W133" s="1094"/>
      <c r="X133" s="1094"/>
      <c r="Y133" s="1094"/>
      <c r="Z133" s="1095"/>
      <c r="AA133" s="1096">
        <v>11.2</v>
      </c>
      <c r="AB133" s="1097"/>
      <c r="AC133" s="1097"/>
      <c r="AD133" s="1097"/>
      <c r="AE133" s="1098"/>
      <c r="AF133" s="1096">
        <v>10</v>
      </c>
      <c r="AG133" s="1097"/>
      <c r="AH133" s="1097"/>
      <c r="AI133" s="1097"/>
      <c r="AJ133" s="1098"/>
      <c r="AK133" s="1096">
        <v>9.6</v>
      </c>
      <c r="AL133" s="1097"/>
      <c r="AM133" s="1097"/>
      <c r="AN133" s="1097"/>
      <c r="AO133" s="1098"/>
      <c r="AP133" s="1040"/>
      <c r="AQ133" s="1041"/>
      <c r="AR133" s="1041"/>
      <c r="AS133" s="1041"/>
      <c r="AT133" s="1099"/>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15"/>
  </sheetData>
  <sheetProtection algorithmName="SHA-512" hashValue="PZXofK5KXem5GkYceG0wntp3hK2QR5vbdxzB+zZ5ijvl00WssNP6RlipBxJa5KlMPKBRQaZhDbaFjhC2kPUHMQ==" saltValue="vleBbcz1Cfirt19L+wPs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110"/>
  <sheetViews>
    <sheetView showGridLines="0" view="pageBreakPreview" topLeftCell="A31" zoomScale="85" zoomScaleNormal="85" zoomScaleSheetLayoutView="85" workbookViewId="0">
      <selection activeCell="AF73" sqref="AF73"/>
    </sheetView>
  </sheetViews>
  <sheetFormatPr defaultColWidth="0" defaultRowHeight="13.5" customHeight="1" zeroHeight="1" x14ac:dyDescent="0.15"/>
  <cols>
    <col min="1" max="2" width="2.75" style="262" customWidth="1"/>
    <col min="3" max="120" width="2.75" style="261" customWidth="1"/>
    <col min="121" max="16384" width="9" style="261" hidden="1"/>
  </cols>
  <sheetData>
    <row r="1" spans="2:2" x14ac:dyDescent="0.15">
      <c r="B1" s="261"/>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1" t="s">
        <v>468</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cgKNBRjLBBzBCZDTsXZqtKJ0b9WxJjPQvAlDBk2NFpUhxlGvOw1vXmfqfeGKpeQGj/qxLF5Gh+DVho378mA34Q==" saltValue="8Loy1DGx8B0fXNeTXP3D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62" customWidth="1"/>
    <col min="117" max="16384" width="9" style="261" hidden="1"/>
  </cols>
  <sheetData>
    <row r="1" spans="1:116" x14ac:dyDescent="0.15">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x14ac:dyDescent="0.15">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x14ac:dyDescent="0.15">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x14ac:dyDescent="0.15">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x14ac:dyDescent="0.1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x14ac:dyDescent="0.1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x14ac:dyDescent="0.1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x14ac:dyDescent="0.1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x14ac:dyDescent="0.1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x14ac:dyDescent="0.1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x14ac:dyDescent="0.1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x14ac:dyDescent="0.15">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x14ac:dyDescent="0.15">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x14ac:dyDescent="0.1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x14ac:dyDescent="0.1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x14ac:dyDescent="0.15">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x14ac:dyDescent="0.15">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x14ac:dyDescent="0.15">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x14ac:dyDescent="0.15">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x14ac:dyDescent="0.1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x14ac:dyDescent="0.1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x14ac:dyDescent="0.1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x14ac:dyDescent="0.15">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x14ac:dyDescent="0.15">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x14ac:dyDescent="0.1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x14ac:dyDescent="0.15">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x14ac:dyDescent="0.15">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x14ac:dyDescent="0.15">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x14ac:dyDescent="0.15">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x14ac:dyDescent="0.15">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x14ac:dyDescent="0.15">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x14ac:dyDescent="0.15">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x14ac:dyDescent="0.15">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x14ac:dyDescent="0.15">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x14ac:dyDescent="0.15">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x14ac:dyDescent="0.15">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x14ac:dyDescent="0.15">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x14ac:dyDescent="0.15">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x14ac:dyDescent="0.15">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x14ac:dyDescent="0.15">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x14ac:dyDescent="0.15">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x14ac:dyDescent="0.1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x14ac:dyDescent="0.15">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x14ac:dyDescent="0.1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x14ac:dyDescent="0.15">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x14ac:dyDescent="0.15">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x14ac:dyDescent="0.15">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x14ac:dyDescent="0.15">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x14ac:dyDescent="0.15">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x14ac:dyDescent="0.15">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x14ac:dyDescent="0.15">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x14ac:dyDescent="0.15">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x14ac:dyDescent="0.1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x14ac:dyDescent="0.1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x14ac:dyDescent="0.1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x14ac:dyDescent="0.15">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x14ac:dyDescent="0.15">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x14ac:dyDescent="0.15">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x14ac:dyDescent="0.15">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x14ac:dyDescent="0.15">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x14ac:dyDescent="0.1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x14ac:dyDescent="0.1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x14ac:dyDescent="0.1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x14ac:dyDescent="0.1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469</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QtCH7UFj8jc9Rc7LTRToMcNlzMUWj/NjFuVXaAng4ebPlGmPLGYhCvU+tW3Abm+m0479XnrpW5zer1Cs16eJQ==" saltValue="hiiSzx6X6pKhyg0zSoTe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x14ac:dyDescent="0.15">
      <c r="AS1" s="266"/>
      <c r="AT1" s="266"/>
    </row>
    <row r="2" spans="1:46" x14ac:dyDescent="0.15">
      <c r="AS2" s="266"/>
      <c r="AT2" s="266"/>
    </row>
    <row r="3" spans="1:46" x14ac:dyDescent="0.15">
      <c r="AS3" s="266"/>
      <c r="AT3" s="266"/>
    </row>
    <row r="4" spans="1:46" x14ac:dyDescent="0.15">
      <c r="AS4" s="266"/>
      <c r="AT4" s="266"/>
    </row>
    <row r="5" spans="1:46" ht="17.25" x14ac:dyDescent="0.15">
      <c r="A5" s="267" t="s">
        <v>470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x14ac:dyDescent="0.15">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471</v>
      </c>
      <c r="AL6" s="271"/>
      <c r="AM6" s="271"/>
      <c r="AN6" s="271"/>
      <c r="AO6" s="266"/>
      <c r="AP6" s="266"/>
      <c r="AQ6" s="266"/>
      <c r="AR6" s="266"/>
    </row>
    <row r="7" spans="1:46" x14ac:dyDescent="0.15">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35" t="s">
        <v>472</v>
      </c>
      <c r="AP7" s="276"/>
      <c r="AQ7" s="277" t="s">
        <v>473</v>
      </c>
      <c r="AR7" s="278"/>
    </row>
    <row r="8" spans="1:46" x14ac:dyDescent="0.15">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36"/>
      <c r="AP8" s="282" t="s">
        <v>474</v>
      </c>
      <c r="AQ8" s="283" t="s">
        <v>475</v>
      </c>
      <c r="AR8" s="284" t="s">
        <v>476</v>
      </c>
    </row>
    <row r="9" spans="1:46" x14ac:dyDescent="0.15">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37" t="s">
        <v>477</v>
      </c>
      <c r="AL9" s="1138"/>
      <c r="AM9" s="1138"/>
      <c r="AN9" s="1139"/>
      <c r="AO9" s="285">
        <v>123081457</v>
      </c>
      <c r="AP9" s="285">
        <v>147709</v>
      </c>
      <c r="AQ9" s="286">
        <v>136377</v>
      </c>
      <c r="AR9" s="287">
        <v>8.3000000000000007</v>
      </c>
    </row>
    <row r="10" spans="1:46" x14ac:dyDescent="0.15">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37" t="s">
        <v>478</v>
      </c>
      <c r="AL10" s="1138"/>
      <c r="AM10" s="1138"/>
      <c r="AN10" s="1139"/>
      <c r="AO10" s="285">
        <v>214462</v>
      </c>
      <c r="AP10" s="285">
        <v>257</v>
      </c>
      <c r="AQ10" s="286">
        <v>382</v>
      </c>
      <c r="AR10" s="287">
        <v>-32.700000000000003</v>
      </c>
    </row>
    <row r="11" spans="1:46" ht="13.5" customHeight="1" x14ac:dyDescent="0.15">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37" t="s">
        <v>479</v>
      </c>
      <c r="AL11" s="1138"/>
      <c r="AM11" s="1138"/>
      <c r="AN11" s="1139"/>
      <c r="AO11" s="285" t="s">
        <v>480</v>
      </c>
      <c r="AP11" s="285" t="s">
        <v>480</v>
      </c>
      <c r="AQ11" s="286">
        <v>819</v>
      </c>
      <c r="AR11" s="287" t="s">
        <v>480</v>
      </c>
    </row>
    <row r="12" spans="1:46" ht="13.5" customHeight="1" x14ac:dyDescent="0.15">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37" t="s">
        <v>481</v>
      </c>
      <c r="AL12" s="1138"/>
      <c r="AM12" s="1138"/>
      <c r="AN12" s="1139"/>
      <c r="AO12" s="285" t="s">
        <v>480</v>
      </c>
      <c r="AP12" s="285" t="s">
        <v>480</v>
      </c>
      <c r="AQ12" s="286" t="s">
        <v>480</v>
      </c>
      <c r="AR12" s="287" t="s">
        <v>480</v>
      </c>
    </row>
    <row r="13" spans="1:46" ht="13.5" customHeight="1" x14ac:dyDescent="0.15">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37" t="s">
        <v>482</v>
      </c>
      <c r="AL13" s="1138"/>
      <c r="AM13" s="1138"/>
      <c r="AN13" s="1139"/>
      <c r="AO13" s="285" t="s">
        <v>480</v>
      </c>
      <c r="AP13" s="285" t="s">
        <v>480</v>
      </c>
      <c r="AQ13" s="286">
        <v>7</v>
      </c>
      <c r="AR13" s="287" t="s">
        <v>480</v>
      </c>
    </row>
    <row r="14" spans="1:46" ht="13.5" customHeight="1" x14ac:dyDescent="0.15">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37" t="s">
        <v>483</v>
      </c>
      <c r="AL14" s="1138"/>
      <c r="AM14" s="1138"/>
      <c r="AN14" s="1139"/>
      <c r="AO14" s="285">
        <v>1188179</v>
      </c>
      <c r="AP14" s="285">
        <v>1426</v>
      </c>
      <c r="AQ14" s="286">
        <v>2428</v>
      </c>
      <c r="AR14" s="287">
        <v>-41.3</v>
      </c>
    </row>
    <row r="15" spans="1:46" x14ac:dyDescent="0.15">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37" t="s">
        <v>484</v>
      </c>
      <c r="AL15" s="1138"/>
      <c r="AM15" s="1138"/>
      <c r="AN15" s="1139"/>
      <c r="AO15" s="285">
        <v>-10743241</v>
      </c>
      <c r="AP15" s="285">
        <v>-12893</v>
      </c>
      <c r="AQ15" s="286">
        <v>-11619</v>
      </c>
      <c r="AR15" s="287">
        <v>11</v>
      </c>
    </row>
    <row r="16" spans="1:46" x14ac:dyDescent="0.15">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43" t="s">
        <v>148</v>
      </c>
      <c r="AL16" s="1144"/>
      <c r="AM16" s="1144"/>
      <c r="AN16" s="1145"/>
      <c r="AO16" s="285">
        <v>113740857</v>
      </c>
      <c r="AP16" s="285">
        <v>136499</v>
      </c>
      <c r="AQ16" s="286">
        <v>128394</v>
      </c>
      <c r="AR16" s="287">
        <v>6.3</v>
      </c>
    </row>
    <row r="17" spans="1:46" x14ac:dyDescent="0.15">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x14ac:dyDescent="0.15">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x14ac:dyDescent="0.15">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485</v>
      </c>
      <c r="AL19" s="266"/>
      <c r="AM19" s="266"/>
      <c r="AN19" s="266"/>
      <c r="AO19" s="266"/>
      <c r="AP19" s="266"/>
      <c r="AQ19" s="266"/>
      <c r="AR19" s="266"/>
    </row>
    <row r="20" spans="1:46" x14ac:dyDescent="0.15">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486</v>
      </c>
      <c r="AP20" s="296" t="s">
        <v>487</v>
      </c>
      <c r="AQ20" s="297" t="s">
        <v>488</v>
      </c>
      <c r="AR20" s="298"/>
    </row>
    <row r="21" spans="1:46" s="304" customFormat="1" x14ac:dyDescent="0.15">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46" t="s">
        <v>489</v>
      </c>
      <c r="AL21" s="1147"/>
      <c r="AM21" s="1147"/>
      <c r="AN21" s="1148"/>
      <c r="AO21" s="300">
        <v>1564.44</v>
      </c>
      <c r="AP21" s="301">
        <v>1451.45</v>
      </c>
      <c r="AQ21" s="302">
        <v>112.99</v>
      </c>
      <c r="AR21" s="271"/>
      <c r="AS21" s="303"/>
      <c r="AT21" s="299"/>
    </row>
    <row r="22" spans="1:46" s="304" customFormat="1" x14ac:dyDescent="0.15">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46" t="s">
        <v>490</v>
      </c>
      <c r="AL22" s="1147"/>
      <c r="AM22" s="1147"/>
      <c r="AN22" s="1148"/>
      <c r="AO22" s="305">
        <v>100.7</v>
      </c>
      <c r="AP22" s="306">
        <v>99.2</v>
      </c>
      <c r="AQ22" s="307">
        <v>1.5</v>
      </c>
      <c r="AR22" s="291"/>
      <c r="AS22" s="303"/>
      <c r="AT22" s="299"/>
    </row>
    <row r="23" spans="1:46" s="304" customFormat="1" x14ac:dyDescent="0.15">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x14ac:dyDescent="0.15">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271" t="s">
        <v>491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x14ac:dyDescent="0.15">
      <c r="A27" s="312" t="s">
        <v>492</v>
      </c>
      <c r="AO27" s="266"/>
      <c r="AP27" s="266"/>
      <c r="AQ27" s="266"/>
      <c r="AR27" s="266"/>
      <c r="AS27" s="266"/>
      <c r="AT27" s="266"/>
    </row>
    <row r="28" spans="1:46" ht="17.25" x14ac:dyDescent="0.15">
      <c r="A28" s="267" t="s">
        <v>493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x14ac:dyDescent="0.15">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494</v>
      </c>
      <c r="AL29" s="271"/>
      <c r="AM29" s="271"/>
      <c r="AN29" s="271"/>
      <c r="AO29" s="266"/>
      <c r="AP29" s="266"/>
      <c r="AQ29" s="266"/>
      <c r="AR29" s="266"/>
      <c r="AS29" s="314"/>
    </row>
    <row r="30" spans="1:46" x14ac:dyDescent="0.15">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35" t="s">
        <v>472</v>
      </c>
      <c r="AP30" s="276"/>
      <c r="AQ30" s="277" t="s">
        <v>473</v>
      </c>
      <c r="AR30" s="278"/>
    </row>
    <row r="31" spans="1:46" x14ac:dyDescent="0.15">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36"/>
      <c r="AP31" s="282" t="s">
        <v>474</v>
      </c>
      <c r="AQ31" s="283" t="s">
        <v>475</v>
      </c>
      <c r="AR31" s="284" t="s">
        <v>476</v>
      </c>
    </row>
    <row r="32" spans="1:46" ht="27" customHeight="1" x14ac:dyDescent="0.15">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40" t="s">
        <v>495</v>
      </c>
      <c r="AL32" s="1141"/>
      <c r="AM32" s="1141"/>
      <c r="AN32" s="1142"/>
      <c r="AO32" s="285">
        <v>65337797</v>
      </c>
      <c r="AP32" s="285">
        <v>78411</v>
      </c>
      <c r="AQ32" s="286">
        <v>76176</v>
      </c>
      <c r="AR32" s="287">
        <v>2.9</v>
      </c>
    </row>
    <row r="33" spans="1:46" ht="13.5" customHeight="1" x14ac:dyDescent="0.15">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40" t="s">
        <v>496</v>
      </c>
      <c r="AL33" s="1141"/>
      <c r="AM33" s="1141"/>
      <c r="AN33" s="1142"/>
      <c r="AO33" s="285" t="s">
        <v>480</v>
      </c>
      <c r="AP33" s="285" t="s">
        <v>480</v>
      </c>
      <c r="AQ33" s="286" t="s">
        <v>480</v>
      </c>
      <c r="AR33" s="287" t="s">
        <v>480</v>
      </c>
    </row>
    <row r="34" spans="1:46" ht="27" customHeight="1" x14ac:dyDescent="0.15">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40" t="s">
        <v>497</v>
      </c>
      <c r="AL34" s="1141"/>
      <c r="AM34" s="1141"/>
      <c r="AN34" s="1142"/>
      <c r="AO34" s="285">
        <v>1333333</v>
      </c>
      <c r="AP34" s="285">
        <v>1600</v>
      </c>
      <c r="AQ34" s="286">
        <v>3943</v>
      </c>
      <c r="AR34" s="287">
        <v>-59.4</v>
      </c>
    </row>
    <row r="35" spans="1:46" ht="27" customHeight="1" x14ac:dyDescent="0.15">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40" t="s">
        <v>498</v>
      </c>
      <c r="AL35" s="1141"/>
      <c r="AM35" s="1141"/>
      <c r="AN35" s="1142"/>
      <c r="AO35" s="285" t="s">
        <v>480</v>
      </c>
      <c r="AP35" s="285" t="s">
        <v>480</v>
      </c>
      <c r="AQ35" s="286">
        <v>1855</v>
      </c>
      <c r="AR35" s="287" t="s">
        <v>480</v>
      </c>
    </row>
    <row r="36" spans="1:46" ht="27" customHeight="1" x14ac:dyDescent="0.15">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40" t="s">
        <v>499</v>
      </c>
      <c r="AL36" s="1141"/>
      <c r="AM36" s="1141"/>
      <c r="AN36" s="1142"/>
      <c r="AO36" s="285" t="s">
        <v>480</v>
      </c>
      <c r="AP36" s="285" t="s">
        <v>480</v>
      </c>
      <c r="AQ36" s="286">
        <v>162</v>
      </c>
      <c r="AR36" s="287" t="s">
        <v>480</v>
      </c>
    </row>
    <row r="37" spans="1:46" ht="13.5" customHeight="1" x14ac:dyDescent="0.15">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40" t="s">
        <v>500</v>
      </c>
      <c r="AL37" s="1141"/>
      <c r="AM37" s="1141"/>
      <c r="AN37" s="1142"/>
      <c r="AO37" s="285">
        <v>1507300</v>
      </c>
      <c r="AP37" s="285">
        <v>1809</v>
      </c>
      <c r="AQ37" s="286">
        <v>954</v>
      </c>
      <c r="AR37" s="287">
        <v>89.6</v>
      </c>
    </row>
    <row r="38" spans="1:46" ht="27" customHeight="1" x14ac:dyDescent="0.15">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49" t="s">
        <v>501</v>
      </c>
      <c r="AL38" s="1150"/>
      <c r="AM38" s="1150"/>
      <c r="AN38" s="1151"/>
      <c r="AO38" s="315">
        <v>583</v>
      </c>
      <c r="AP38" s="315">
        <v>1</v>
      </c>
      <c r="AQ38" s="316">
        <v>2</v>
      </c>
      <c r="AR38" s="307">
        <v>-50</v>
      </c>
      <c r="AS38" s="314"/>
    </row>
    <row r="39" spans="1:46" x14ac:dyDescent="0.15">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49" t="s">
        <v>502</v>
      </c>
      <c r="AL39" s="1150"/>
      <c r="AM39" s="1150"/>
      <c r="AN39" s="1151"/>
      <c r="AO39" s="285">
        <v>-1207242</v>
      </c>
      <c r="AP39" s="285">
        <v>-1449</v>
      </c>
      <c r="AQ39" s="286">
        <v>-2895</v>
      </c>
      <c r="AR39" s="287">
        <v>-49.9</v>
      </c>
      <c r="AS39" s="314"/>
    </row>
    <row r="40" spans="1:46" ht="27" customHeight="1" x14ac:dyDescent="0.15">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40" t="s">
        <v>503</v>
      </c>
      <c r="AL40" s="1141"/>
      <c r="AM40" s="1141"/>
      <c r="AN40" s="1142"/>
      <c r="AO40" s="285">
        <v>-45886572</v>
      </c>
      <c r="AP40" s="285">
        <v>-55068</v>
      </c>
      <c r="AQ40" s="286">
        <v>-51722</v>
      </c>
      <c r="AR40" s="287">
        <v>6.5</v>
      </c>
      <c r="AS40" s="314"/>
    </row>
    <row r="41" spans="1:46" x14ac:dyDescent="0.15">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43" t="s">
        <v>504</v>
      </c>
      <c r="AL41" s="1144"/>
      <c r="AM41" s="1144"/>
      <c r="AN41" s="1145"/>
      <c r="AO41" s="285">
        <v>21085199</v>
      </c>
      <c r="AP41" s="285">
        <v>25304</v>
      </c>
      <c r="AQ41" s="286">
        <v>28475</v>
      </c>
      <c r="AR41" s="287">
        <v>-11.1</v>
      </c>
      <c r="AS41" s="314"/>
    </row>
    <row r="42" spans="1:46" x14ac:dyDescent="0.15">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x14ac:dyDescent="0.15">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x14ac:dyDescent="0.15">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15">
      <c r="A47" s="320" t="s">
        <v>505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x14ac:dyDescent="0.15">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506</v>
      </c>
      <c r="AL48" s="321"/>
      <c r="AM48" s="321"/>
      <c r="AN48" s="321"/>
      <c r="AO48" s="321"/>
      <c r="AP48" s="321"/>
      <c r="AQ48" s="322"/>
      <c r="AR48" s="321"/>
    </row>
    <row r="49" spans="1:44" ht="13.5" customHeight="1" x14ac:dyDescent="0.15">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52" t="s">
        <v>472</v>
      </c>
      <c r="AN49" s="1154" t="s">
        <v>507</v>
      </c>
      <c r="AO49" s="1155"/>
      <c r="AP49" s="1155"/>
      <c r="AQ49" s="1155"/>
      <c r="AR49" s="1156"/>
    </row>
    <row r="50" spans="1:44" x14ac:dyDescent="0.15">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53"/>
      <c r="AN50" s="327" t="s">
        <v>508</v>
      </c>
      <c r="AO50" s="328" t="s">
        <v>509</v>
      </c>
      <c r="AP50" s="329" t="s">
        <v>510</v>
      </c>
      <c r="AQ50" s="330" t="s">
        <v>511</v>
      </c>
      <c r="AR50" s="331" t="s">
        <v>512</v>
      </c>
    </row>
    <row r="51" spans="1:44" x14ac:dyDescent="0.15">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513</v>
      </c>
      <c r="AL51" s="324"/>
      <c r="AM51" s="332">
        <v>95635508</v>
      </c>
      <c r="AN51" s="333">
        <v>112211</v>
      </c>
      <c r="AO51" s="334">
        <v>12.4</v>
      </c>
      <c r="AP51" s="335">
        <v>88620</v>
      </c>
      <c r="AQ51" s="336">
        <v>12.5</v>
      </c>
      <c r="AR51" s="337">
        <v>-0.1</v>
      </c>
    </row>
    <row r="52" spans="1:44" x14ac:dyDescent="0.15">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514</v>
      </c>
      <c r="AM52" s="340">
        <v>33155752</v>
      </c>
      <c r="AN52" s="341">
        <v>38902</v>
      </c>
      <c r="AO52" s="342">
        <v>2.5</v>
      </c>
      <c r="AP52" s="343">
        <v>19309</v>
      </c>
      <c r="AQ52" s="344">
        <v>-3.3</v>
      </c>
      <c r="AR52" s="345">
        <v>5.8</v>
      </c>
    </row>
    <row r="53" spans="1:44" x14ac:dyDescent="0.15">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515</v>
      </c>
      <c r="AL53" s="324"/>
      <c r="AM53" s="332">
        <v>99378781</v>
      </c>
      <c r="AN53" s="333">
        <v>117272</v>
      </c>
      <c r="AO53" s="334">
        <v>4.5</v>
      </c>
      <c r="AP53" s="335">
        <v>94715</v>
      </c>
      <c r="AQ53" s="336">
        <v>6.9</v>
      </c>
      <c r="AR53" s="337">
        <v>-2.4</v>
      </c>
    </row>
    <row r="54" spans="1:44" x14ac:dyDescent="0.15">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514</v>
      </c>
      <c r="AM54" s="340">
        <v>40783565</v>
      </c>
      <c r="AN54" s="341">
        <v>48127</v>
      </c>
      <c r="AO54" s="342">
        <v>23.7</v>
      </c>
      <c r="AP54" s="343">
        <v>24902</v>
      </c>
      <c r="AQ54" s="344">
        <v>29</v>
      </c>
      <c r="AR54" s="345">
        <v>-5.3</v>
      </c>
    </row>
    <row r="55" spans="1:44" x14ac:dyDescent="0.15">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516</v>
      </c>
      <c r="AL55" s="324"/>
      <c r="AM55" s="332">
        <v>90123967</v>
      </c>
      <c r="AN55" s="333">
        <v>106978</v>
      </c>
      <c r="AO55" s="334">
        <v>-8.8000000000000007</v>
      </c>
      <c r="AP55" s="335">
        <v>97161</v>
      </c>
      <c r="AQ55" s="336">
        <v>2.6</v>
      </c>
      <c r="AR55" s="337">
        <v>-11.4</v>
      </c>
    </row>
    <row r="56" spans="1:44" x14ac:dyDescent="0.15">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514</v>
      </c>
      <c r="AM56" s="340">
        <v>34028269</v>
      </c>
      <c r="AN56" s="341">
        <v>40392</v>
      </c>
      <c r="AO56" s="342">
        <v>-16.100000000000001</v>
      </c>
      <c r="AP56" s="343">
        <v>26543</v>
      </c>
      <c r="AQ56" s="344">
        <v>6.6</v>
      </c>
      <c r="AR56" s="345">
        <v>-22.7</v>
      </c>
    </row>
    <row r="57" spans="1:44" x14ac:dyDescent="0.15">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517</v>
      </c>
      <c r="AL57" s="324"/>
      <c r="AM57" s="332">
        <v>86029051</v>
      </c>
      <c r="AN57" s="333">
        <v>102663</v>
      </c>
      <c r="AO57" s="334">
        <v>-4</v>
      </c>
      <c r="AP57" s="335">
        <v>101731</v>
      </c>
      <c r="AQ57" s="336">
        <v>4.7</v>
      </c>
      <c r="AR57" s="337">
        <v>-8.6999999999999993</v>
      </c>
    </row>
    <row r="58" spans="1:44" x14ac:dyDescent="0.15">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514</v>
      </c>
      <c r="AM58" s="340">
        <v>30700988</v>
      </c>
      <c r="AN58" s="341">
        <v>36637</v>
      </c>
      <c r="AO58" s="342">
        <v>-9.3000000000000007</v>
      </c>
      <c r="AP58" s="343">
        <v>26906</v>
      </c>
      <c r="AQ58" s="344">
        <v>1.4</v>
      </c>
      <c r="AR58" s="345">
        <v>-10.7</v>
      </c>
    </row>
    <row r="59" spans="1:44" x14ac:dyDescent="0.15">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518</v>
      </c>
      <c r="AL59" s="324"/>
      <c r="AM59" s="332">
        <v>89438703</v>
      </c>
      <c r="AN59" s="333">
        <v>107334</v>
      </c>
      <c r="AO59" s="334">
        <v>4.5</v>
      </c>
      <c r="AP59" s="335">
        <v>108224</v>
      </c>
      <c r="AQ59" s="336">
        <v>6.4</v>
      </c>
      <c r="AR59" s="337">
        <v>-1.9</v>
      </c>
    </row>
    <row r="60" spans="1:44" x14ac:dyDescent="0.15">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514</v>
      </c>
      <c r="AM60" s="340">
        <v>32981386</v>
      </c>
      <c r="AN60" s="341">
        <v>39581</v>
      </c>
      <c r="AO60" s="342">
        <v>8</v>
      </c>
      <c r="AP60" s="343">
        <v>27358</v>
      </c>
      <c r="AQ60" s="344">
        <v>1.7</v>
      </c>
      <c r="AR60" s="345">
        <v>6.3</v>
      </c>
    </row>
    <row r="61" spans="1:44" x14ac:dyDescent="0.15">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519</v>
      </c>
      <c r="AL61" s="346"/>
      <c r="AM61" s="347">
        <v>92121202</v>
      </c>
      <c r="AN61" s="348">
        <v>109292</v>
      </c>
      <c r="AO61" s="349">
        <v>1.7</v>
      </c>
      <c r="AP61" s="350">
        <v>98090</v>
      </c>
      <c r="AQ61" s="351">
        <v>6.6</v>
      </c>
      <c r="AR61" s="337">
        <v>-4.9000000000000004</v>
      </c>
    </row>
    <row r="62" spans="1:44" x14ac:dyDescent="0.15">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514</v>
      </c>
      <c r="AM62" s="340">
        <v>34329992</v>
      </c>
      <c r="AN62" s="341">
        <v>40728</v>
      </c>
      <c r="AO62" s="342">
        <v>1.8</v>
      </c>
      <c r="AP62" s="343">
        <v>25004</v>
      </c>
      <c r="AQ62" s="344">
        <v>7.1</v>
      </c>
      <c r="AR62" s="345">
        <v>-5.3</v>
      </c>
    </row>
    <row r="63" spans="1:44" x14ac:dyDescent="0.15">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x14ac:dyDescent="0.15">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x14ac:dyDescent="0.15">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6"/>
      <c r="AL67" s="266"/>
      <c r="AM67" s="266"/>
      <c r="AN67" s="266"/>
      <c r="AO67" s="266"/>
      <c r="AP67" s="266"/>
      <c r="AQ67" s="266"/>
      <c r="AR67" s="266"/>
      <c r="AS67" s="266"/>
      <c r="AT67" s="266"/>
    </row>
    <row r="68" spans="1:46" ht="13.5" hidden="1" customHeight="1" x14ac:dyDescent="0.15">
      <c r="AK68" s="266"/>
      <c r="AL68" s="266"/>
      <c r="AM68" s="266"/>
      <c r="AN68" s="266"/>
      <c r="AO68" s="266"/>
      <c r="AP68" s="266"/>
      <c r="AQ68" s="266"/>
      <c r="AR68" s="266"/>
    </row>
    <row r="69" spans="1:46" ht="13.5" hidden="1" customHeight="1" x14ac:dyDescent="0.15">
      <c r="AK69" s="266"/>
      <c r="AL69" s="266"/>
      <c r="AM69" s="266"/>
      <c r="AN69" s="266"/>
      <c r="AO69" s="266"/>
      <c r="AP69" s="266"/>
      <c r="AQ69" s="266"/>
      <c r="AR69" s="266"/>
    </row>
    <row r="70" spans="1:46" hidden="1" x14ac:dyDescent="0.15">
      <c r="AK70" s="266"/>
      <c r="AL70" s="266"/>
      <c r="AM70" s="266"/>
      <c r="AN70" s="266"/>
      <c r="AO70" s="266"/>
      <c r="AP70" s="266"/>
      <c r="AQ70" s="266"/>
      <c r="AR70" s="266"/>
    </row>
    <row r="71" spans="1:46" hidden="1" x14ac:dyDescent="0.15">
      <c r="AK71" s="266"/>
      <c r="AL71" s="266"/>
      <c r="AM71" s="266"/>
      <c r="AN71" s="266"/>
      <c r="AO71" s="266"/>
      <c r="AP71" s="266"/>
      <c r="AQ71" s="266"/>
      <c r="AR71" s="266"/>
    </row>
    <row r="72" spans="1:46" hidden="1" x14ac:dyDescent="0.15">
      <c r="AK72" s="266"/>
      <c r="AL72" s="266"/>
      <c r="AM72" s="266"/>
      <c r="AN72" s="266"/>
      <c r="AO72" s="266"/>
      <c r="AP72" s="266"/>
      <c r="AQ72" s="266"/>
      <c r="AR72" s="266"/>
    </row>
    <row r="73" spans="1:46" hidden="1" x14ac:dyDescent="0.15">
      <c r="AK73" s="266"/>
      <c r="AL73" s="266"/>
      <c r="AM73" s="266"/>
      <c r="AN73" s="266"/>
      <c r="AO73" s="266"/>
      <c r="AP73" s="266"/>
      <c r="AQ73" s="266"/>
      <c r="AR73" s="266"/>
    </row>
    <row r="74" spans="1:46" hidden="1" x14ac:dyDescent="0.15"/>
  </sheetData>
  <sheetProtection algorithmName="SHA-512" hashValue="/2hZgntWjDLKR6ri8GiyJB1R61axWk9Reu0BMp+IW/l5bDCBS55b7GckzNtIEkBGMKsulON66RQOu3SLnL6cIw==" saltValue="EUMj9+wUD0CC1KYer+Pu5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62" customWidth="1"/>
    <col min="126"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DC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c r="DU9" s="261"/>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1"/>
    </row>
    <row r="18" spans="2:125" x14ac:dyDescent="0.15"/>
    <row r="19" spans="2:125" x14ac:dyDescent="0.15"/>
    <row r="20" spans="2:125" x14ac:dyDescent="0.15">
      <c r="DU20" s="261"/>
    </row>
    <row r="21" spans="2:125" x14ac:dyDescent="0.15">
      <c r="DU21" s="261"/>
    </row>
    <row r="22" spans="2:125" x14ac:dyDescent="0.15"/>
    <row r="23" spans="2:125" x14ac:dyDescent="0.15"/>
    <row r="24" spans="2:125" x14ac:dyDescent="0.15"/>
    <row r="25" spans="2:125" x14ac:dyDescent="0.15"/>
    <row r="26" spans="2:125" x14ac:dyDescent="0.15"/>
    <row r="27" spans="2:125" x14ac:dyDescent="0.15"/>
    <row r="28" spans="2:125" x14ac:dyDescent="0.15">
      <c r="DU28" s="261"/>
    </row>
    <row r="29" spans="2:125" x14ac:dyDescent="0.15"/>
    <row r="30" spans="2:125" x14ac:dyDescent="0.15">
      <c r="B30" s="261"/>
    </row>
    <row r="31" spans="2:125" x14ac:dyDescent="0.15"/>
    <row r="32" spans="2:125" x14ac:dyDescent="0.15"/>
    <row r="33" spans="3:125" x14ac:dyDescent="0.15">
      <c r="G33" s="261"/>
      <c r="I33" s="261"/>
    </row>
    <row r="34" spans="3:125" x14ac:dyDescent="0.15">
      <c r="C34" s="261"/>
      <c r="P34" s="261"/>
      <c r="R34" s="261"/>
      <c r="DD34" s="261"/>
    </row>
    <row r="35" spans="3:125" x14ac:dyDescent="0.15">
      <c r="D35" s="261"/>
      <c r="E35" s="261"/>
      <c r="DC35" s="261"/>
      <c r="DF35" s="261"/>
      <c r="DP35" s="261"/>
      <c r="DQ35" s="261"/>
      <c r="DR35" s="261"/>
      <c r="DS35" s="261"/>
      <c r="DT35" s="261"/>
      <c r="DU35" s="261"/>
    </row>
    <row r="36" spans="3:125" x14ac:dyDescent="0.1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x14ac:dyDescent="0.15">
      <c r="DU37" s="261"/>
    </row>
    <row r="38" spans="3:125" x14ac:dyDescent="0.15">
      <c r="DT38" s="261"/>
      <c r="DU38" s="261"/>
    </row>
    <row r="39" spans="3:125" x14ac:dyDescent="0.15"/>
    <row r="40" spans="3:125" x14ac:dyDescent="0.15">
      <c r="DD40" s="261"/>
    </row>
    <row r="41" spans="3:125" x14ac:dyDescent="0.15">
      <c r="R41" s="261"/>
    </row>
    <row r="42" spans="3:125" x14ac:dyDescent="0.15">
      <c r="DC42" s="261"/>
      <c r="DF42" s="261"/>
    </row>
    <row r="43" spans="3:125" x14ac:dyDescent="0.1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x14ac:dyDescent="0.15">
      <c r="DU44" s="261"/>
    </row>
    <row r="45" spans="3:125" x14ac:dyDescent="0.15"/>
    <row r="46" spans="3:125" x14ac:dyDescent="0.15"/>
    <row r="47" spans="3:125" x14ac:dyDescent="0.15"/>
    <row r="48" spans="3:125" x14ac:dyDescent="0.15">
      <c r="DT48" s="261"/>
      <c r="DU48" s="261"/>
    </row>
    <row r="49" spans="120:125" x14ac:dyDescent="0.15"/>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1"/>
    </row>
    <row r="83" spans="112:125" x14ac:dyDescent="0.15">
      <c r="DI83" s="261"/>
      <c r="DJ83" s="261"/>
      <c r="DK83" s="261"/>
      <c r="DL83" s="261"/>
      <c r="DM83" s="261"/>
      <c r="DN83" s="261"/>
      <c r="DO83" s="261"/>
      <c r="DP83" s="261"/>
      <c r="DQ83" s="261"/>
      <c r="DR83" s="261"/>
      <c r="DS83" s="261"/>
      <c r="DT83" s="261"/>
      <c r="DU83" s="261"/>
    </row>
    <row r="84" spans="112:125" x14ac:dyDescent="0.15"/>
    <row r="85" spans="112:125" x14ac:dyDescent="0.15"/>
    <row r="86" spans="112:125" x14ac:dyDescent="0.15"/>
    <row r="87" spans="112:125" x14ac:dyDescent="0.15"/>
    <row r="88" spans="112:125" x14ac:dyDescent="0.15">
      <c r="DU88" s="261"/>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1"/>
      <c r="DT94" s="261"/>
      <c r="DU94" s="261"/>
    </row>
    <row r="95" spans="112:125" ht="13.5" customHeight="1" x14ac:dyDescent="0.15">
      <c r="DU95" s="261"/>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520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8HPw5xobASHqRmgUv+Nq2ydPrcOGE+NSdGRjrG7+wgEITh66fEB0dKwcFY72AQn1tvU8RXKEXDmPYL+eMQhBA==" saltValue="3Cdch7hALxBMEBx+e+Zj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32"/>
  <sheetViews>
    <sheetView showGridLines="0" zoomScale="85" zoomScaleNormal="85" zoomScaleSheetLayoutView="55" workbookViewId="0"/>
  </sheetViews>
  <sheetFormatPr defaultColWidth="0" defaultRowHeight="13.5" customHeight="1" zeroHeight="1" x14ac:dyDescent="0.15"/>
  <cols>
    <col min="1" max="125" width="2.5" style="262" customWidth="1"/>
    <col min="126" max="154" width="0" style="261" hidden="1" customWidth="1"/>
    <col min="155"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x14ac:dyDescent="0.15"/>
    <row r="33" spans="2:8" x14ac:dyDescent="0.15">
      <c r="G33" s="261"/>
    </row>
    <row r="34" spans="2:8" x14ac:dyDescent="0.15">
      <c r="C34" s="261"/>
    </row>
    <row r="35" spans="2:8" x14ac:dyDescent="0.15">
      <c r="B35" s="261"/>
      <c r="D35" s="261"/>
      <c r="E35" s="261"/>
    </row>
    <row r="36" spans="2:8" x14ac:dyDescent="0.15">
      <c r="F36" s="261"/>
      <c r="H36" s="261"/>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521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ZnEE37OEDQ/i8HDzuxteoMFOwbwZeSsN/damyOsz2z1R4t7miPY0yPl+PgRUYmpzqmoA3tvEnLoUpJYrnBOw==" saltValue="h9Q1dD5Sl6d4agDzROU9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4" t="s">
        <v>522</v>
      </c>
      <c r="G46" s="355" t="s">
        <v>523</v>
      </c>
      <c r="H46" s="355" t="s">
        <v>524</v>
      </c>
      <c r="I46" s="355" t="s">
        <v>525</v>
      </c>
      <c r="J46" s="356" t="s">
        <v>526</v>
      </c>
    </row>
    <row r="47" spans="2:10" ht="57.75" customHeight="1" x14ac:dyDescent="0.15">
      <c r="B47" s="7"/>
      <c r="C47" s="1157" t="s">
        <v>3</v>
      </c>
      <c r="D47" s="1157"/>
      <c r="E47" s="1158"/>
      <c r="F47" s="357">
        <v>6.47</v>
      </c>
      <c r="G47" s="358">
        <v>6.38</v>
      </c>
      <c r="H47" s="358">
        <v>5.58</v>
      </c>
      <c r="I47" s="358">
        <v>6.72</v>
      </c>
      <c r="J47" s="359">
        <v>5.76</v>
      </c>
    </row>
    <row r="48" spans="2:10" ht="57.75" customHeight="1" x14ac:dyDescent="0.15">
      <c r="B48" s="8"/>
      <c r="C48" s="1159" t="s">
        <v>4</v>
      </c>
      <c r="D48" s="1159"/>
      <c r="E48" s="1160"/>
      <c r="F48" s="360">
        <v>1.61</v>
      </c>
      <c r="G48" s="361">
        <v>2.08</v>
      </c>
      <c r="H48" s="361">
        <v>2.14</v>
      </c>
      <c r="I48" s="361">
        <v>1.55</v>
      </c>
      <c r="J48" s="362">
        <v>1.84</v>
      </c>
    </row>
    <row r="49" spans="2:10" ht="57.75" customHeight="1" thickBot="1" x14ac:dyDescent="0.2">
      <c r="B49" s="9"/>
      <c r="C49" s="1161" t="s">
        <v>5</v>
      </c>
      <c r="D49" s="1161"/>
      <c r="E49" s="1162"/>
      <c r="F49" s="363" t="s">
        <v>527</v>
      </c>
      <c r="G49" s="364">
        <v>0.47</v>
      </c>
      <c r="H49" s="364" t="s">
        <v>528</v>
      </c>
      <c r="I49" s="364">
        <v>0.45</v>
      </c>
      <c r="J49" s="365"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tSJwelqt5+pjVp3UU5d5LfdUunSUI8wDLnb3Th82LC4R+jU0E2hQojptx2nIbM2l+cZEV5dArKKOCVcHlHuCQ==" saltValue="8TgY1Z4qx2Y21g+/35cM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2019-03-19T07:07:31Z</cp:lastPrinted>
  <dcterms:created xsi:type="dcterms:W3CDTF">2019-02-14T00:48:00Z</dcterms:created>
  <dcterms:modified xsi:type="dcterms:W3CDTF">2019-09-02T06:00:55Z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