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E806296F-0B8D-4C4E-AC6A-9F4A38A0B37B}" xr6:coauthVersionLast="44" xr6:coauthVersionMax="44" xr10:uidLastSave="{00000000-0000-0000-0000-000000000000}"/>
  <bookViews>
    <workbookView xWindow="-120" yWindow="-120" windowWidth="29040" windowHeight="15840" tabRatio="90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U36" i="10"/>
  <c r="C34" i="10"/>
  <c r="C35" i="10" l="1"/>
  <c r="C36"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E36" i="10" s="1"/>
  <c r="BW34" i="10"/>
  <c r="BW35" i="10" s="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<sst xmlns="http://schemas.openxmlformats.org/spreadsheetml/2006/main" count="1134" uniqueCount="627">
  <si>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</si>
  <si>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</si>
  <si>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</si>
  <si>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</si>
  <si>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</si>
  <si>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</si>
  <si>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</si>
  <si>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</si>
  <si>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</si>
  <si>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</si>
  <si>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</si>
  <si>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</si>
  <si>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</si>
  <si>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</si>
  <si>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</si>
  <si>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</si>
  <si>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</si>
  <si>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</si>
  <si>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</si>
  <si>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</si>
  <si>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</si>
  <si>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</si>
  <si>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</si>
  <si>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</si>
  <si>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</si>
  <si>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</si>
  <si>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</si>
  <si>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</si>
  <si>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</si>
  <si>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</si>
  <si>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</si>
  <si>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</si>
  <si>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</si>
  <si>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</si>
  <si>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</si>
  <si>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</si>
  <si>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</si>
  <si>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</si>
  <si>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</si>
  <si>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</si>
  <si>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</si>
  <si>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</si>
  <si>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</si>
  <si>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</si>
  <si>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</si>
  <si>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</si>
  <si>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</si>
  <si>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</si>
  <si>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</si>
  <si>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</si>
  <si>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</si>
  <si>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</si>
  <si>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</si>
  <si>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</si>
  <si>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</si>
  <si>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</si>
  <si>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</si>
  <si>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</si>
  <si>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</si>
  <si>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</si>
  <si>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</si>
  <si>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</si>
  <si>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</si>
  <si>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</si>
  <si>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</si>
  <si>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</si>
  <si>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</si>
  <si>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</si>
  <si>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</si>
  <si>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</si>
  <si>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</si>
  <si>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</si>
  <si>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</si>
  <si>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</si>
  <si>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</si>
  <si>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</si>
  <si>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</si>
  <si>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</si>
  <si>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</si>
  <si>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</si>
  <si>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</si>
  <si>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</si>
  <si>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</si>
  <si>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</si>
  <si>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</si>
  <si>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</si>
  <si>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</si>
  <si>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</si>
  <si>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</si>
  <si>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</si>
  <si>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</si>
  <si>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</si>
  <si>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</si>
  <si>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</si>
  <si>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</si>
  <si>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</si>
  <si>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</si>
  <si>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多久市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</si>
  <si>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</si>
  <si>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</si>
  <si>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</si>
  <si>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</si>
  <si>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</si>
  <si>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</si>
  <si>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</si>
  <si>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</si>
  <si>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</si>
  <si>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</si>
  <si>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</si>
  <si>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</si>
  <si>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</si>
  <si>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</si>
  <si>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</si>
  <si>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</si>
  <si>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</si>
  <si>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</si>
  <si>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</si>
  <si>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</si>
  <si>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</si>
  <si>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</si>
  <si>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</si>
  <si>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</si>
  <si>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</si>
  <si>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</si>
  <si>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</si>
  <si>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</si>
  <si>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</si>
  <si>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</si>
  <si>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</si>
  <si>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</si>
  <si>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</si>
  <si>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</si>
  <si>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</si>
  <si>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</si>
  <si>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</si>
  <si>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</si>
  <si>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</si>
  <si>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</si>
  <si>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</si>
  <si>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</si>
  <si>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</si>
  <si>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</si>
  <si>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</si>
  <si>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</si>
  <si>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</si>
  <si>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</si>
  <si>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</si>
  <si>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</si>
  <si>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</si>
  <si>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</si>
  <si>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</si>
  <si>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</si>
  <si>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</si>
  <si>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</si>
  <si>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</si>
  <si>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</si>
  <si>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</si>
  <si>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</si>
  <si>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</si>
  <si>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</si>
  <si>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</si>
  <si>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</si>
  <si>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</si>
  <si>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</si>
  <si>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</si>
  <si>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</si>
  <si>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</si>
  <si>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</si>
  <si>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</si>
  <si>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</si>
  <si>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</si>
  <si>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</si>
  <si>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</si>
  <si>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</si>
  <si>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</si>
  <si>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</si>
  <si>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</si>
  <si>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</si>
  <si>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</si>
  <si>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</si>
  <si>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</si>
  <si>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</si>
  <si>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</si>
  <si>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</si>
  <si>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</si>
  <si>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</si>
  <si>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</si>
  <si>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</si>
  <si>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</si>
  <si>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</si>
  <si>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</si>
  <si>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</si>
  <si>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</si>
  <si>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</si>
  <si>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</si>
  <si>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</si>
  <si>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</si>
  <si>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</si>
  <si>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</si>
  <si>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</si>
  <si>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</si>
  <si>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</si>
  <si>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</si>
  <si>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</si>
  <si>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</si>
  <si>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</si>
  <si>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</si>
  <si>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</si>
  <si>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</si>
  <si>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</si>
  <si>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</si>
  <si>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</si>
  <si>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</si>
  <si>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</si>
  <si>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</si>
  <si>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</si>
  <si>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</si>
  <si>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</si>
  <si>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</si>
  <si>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佐賀県多久市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</si>
  <si>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</si>
  <si>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</si>
  <si>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</si>
  <si>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</si>
  <si>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</si>
  <si>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</si>
  <si>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</si>
  <si>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</si>
  <si>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</si>
  <si>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</si>
  <si>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</si>
  <si>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</si>
  <si>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</si>
  <si>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</si>
  <si>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</si>
  <si>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</si>
  <si>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</si>
  <si>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</si>
  <si>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</si>
  <si>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</si>
  <si>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</si>
  <si>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</si>
  <si>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</si>
  <si>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</si>
  <si>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</si>
  <si>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</si>
  <si>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</si>
  <si>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</si>
  <si>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</si>
  <si>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</si>
  <si>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</si>
  <si>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</si>
  <si>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</si>
  <si>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</si>
  <si>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</si>
  <si>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</si>
  <si>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</si>
  <si>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</si>
  <si>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</si>
  <si>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</si>
  <si>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</si>
  <si>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</si>
  <si>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</si>
  <si>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</si>
  <si>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</si>
  <si>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</si>
  <si>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</si>
  <si>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</si>
  <si>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</si>
  <si>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</si>
  <si>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</si>
  <si>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</si>
  <si>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</si>
  <si>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</si>
  <si>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</si>
  <si>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</si>
  <si>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</si>
  <si>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</si>
  <si>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</si>
  <si>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</si>
  <si>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</si>
  <si>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</si>
  <si>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</si>
  <si>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</si>
  <si>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</si>
  <si>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</si>
  <si>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</si>
  <si>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</si>
  <si>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</si>
  <si>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</si>
  <si>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</si>
  <si>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</si>
  <si>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</si>
  <si>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</si>
  <si>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</si>
  <si>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</si>
  <si>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</si>
  <si>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</si>
  <si>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</si>
  <si>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</si>
  <si>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</si>
  <si>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</si>
  <si>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</si>
  <si>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</si>
  <si>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</si>
  <si>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</si>
  <si>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</si>
  <si>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</si>
  <si>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</si>
  <si>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</si>
  <si>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</si>
  <si>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</si>
  <si>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</si>
  <si>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</si>
  <si>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</si>
  <si>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</si>
  <si>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</si>
  <si>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</si>
  <si>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</si>
  <si>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</si>
  <si>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</si>
  <si>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</si>
  <si>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</si>
  <si>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</si>
  <si>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</si>
  <si>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</si>
  <si>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</si>
  <si>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</si>
  <si>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</si>
  <si>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</si>
  <si>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</si>
  <si>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</si>
  <si>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</si>
  <si>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</si>
  <si>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</si>
  <si>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</si>
  <si>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</si>
  <si>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</si>
  <si>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</si>
  <si>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</si>
  <si>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</si>
  <si>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</si>
  <si>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</si>
  <si>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</si>
  <si>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</si>
  <si>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</si>
  <si>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</si>
  <si>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</si>
  <si>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</si>
  <si>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</si>
  <si>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</si>
  <si>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</si>
  <si>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</si>
  <si>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</si>
  <si>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</si>
  <si>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</si>
  <si>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</si>
  <si>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</si>
  <si>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</si>
  <si>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</si>
  <si>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</si>
  <si>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</si>
  <si>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</si>
  <si>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</si>
  <si>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</si>
  <si>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</si>
  <si>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</si>
  <si>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</si>
  <si>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</si>
  <si>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佐賀県多久市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</si>
  <si>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</si>
  <si>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</si>
  <si>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</si>
  <si>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</si>
  <si>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</si>
  <si>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</si>
  <si>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</si>
  <si>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</si>
  <si>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</si>
  <si>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</si>
  <si>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</si>
  <si>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</si>
  <si>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</si>
  <si>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</si>
  <si>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</si>
  <si>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</si>
  <si>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</si>
  <si>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</si>
  <si>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</si>
  <si>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</si>
  <si>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多久市土地区画整理事業特別会計</t>
    <phoneticPr fontId="5"/>
  </si>
  <si>
    <t>-</t>
    <phoneticPr fontId="5"/>
  </si>
  <si>
    <t>多久市給与管理・物品調達特別会計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</si>
  <si>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</si>
  <si>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</si>
  <si>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</si>
  <si>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</si>
  <si>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</si>
  <si>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</si>
  <si>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</si>
  <si>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</si>
  <si>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</si>
  <si>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</si>
  <si>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</si>
  <si>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</si>
  <si>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</si>
  <si>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多久市国民健康保険事業特別会計</t>
    <phoneticPr fontId="5"/>
  </si>
  <si>
    <t>多久市後期高齢者医療特別会計</t>
    <phoneticPr fontId="5"/>
  </si>
  <si>
    <t>多久市水道事業会計</t>
    <phoneticPr fontId="5"/>
  </si>
  <si>
    <t>法適用企業</t>
    <phoneticPr fontId="5"/>
  </si>
  <si>
    <t>多久市病院事業会計</t>
    <phoneticPr fontId="5"/>
  </si>
  <si>
    <t>法適用企業</t>
    <phoneticPr fontId="5"/>
  </si>
  <si>
    <t>多久市公共下水道事業特別会計</t>
    <phoneticPr fontId="5"/>
  </si>
  <si>
    <t>-</t>
    <phoneticPr fontId="5"/>
  </si>
  <si>
    <t>法非適用企業</t>
    <phoneticPr fontId="5"/>
  </si>
  <si>
    <t>多久市農業集落排水事業特別会計</t>
    <phoneticPr fontId="5"/>
  </si>
  <si>
    <t>-</t>
    <phoneticPr fontId="5"/>
  </si>
  <si>
    <t>多久市宅地造成事業特別会計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</si>
  <si>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</si>
  <si>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</si>
  <si>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</si>
  <si>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</si>
  <si>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</si>
  <si>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</si>
  <si>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</si>
  <si>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</si>
  <si>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</si>
  <si>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</si>
  <si>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</si>
  <si>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</si>
  <si>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</si>
  <si>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</si>
  <si>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</si>
  <si>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</si>
  <si>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</si>
  <si>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</si>
  <si>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</si>
  <si>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</si>
  <si>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</si>
  <si>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</si>
  <si>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</si>
  <si>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</si>
  <si>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</si>
  <si>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</si>
  <si>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</si>
  <si>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</si>
  <si>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</si>
  <si>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</si>
  <si>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</si>
  <si>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</si>
  <si>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</si>
  <si>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</si>
  <si>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</si>
  <si>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</si>
  <si>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</si>
  <si>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</si>
  <si>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</si>
  <si>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</si>
  <si>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</si>
  <si>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</si>
  <si>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</si>
  <si>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</si>
  <si>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</si>
  <si>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</si>
  <si>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</si>
  <si>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</si>
  <si>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</si>
  <si>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</si>
  <si>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</si>
  <si>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</si>
  <si>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</si>
  <si>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</si>
  <si>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</si>
  <si>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</si>
  <si>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</si>
  <si>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</si>
  <si>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</si>
  <si>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多久市公共下水道事業特別会計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</si>
  <si>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</si>
  <si>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</si>
  <si>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</si>
  <si>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多久市農業集落排水事業特別会計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</si>
  <si>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</si>
  <si>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</si>
  <si>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</si>
  <si>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</si>
  <si>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</si>
  <si>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</si>
  <si>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</si>
  <si>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</si>
  <si>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</si>
  <si>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</si>
  <si>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</si>
  <si>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</si>
  <si>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</si>
  <si>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</si>
  <si>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</si>
  <si>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</si>
  <si>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</si>
  <si>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</si>
  <si>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</si>
  <si>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</si>
  <si>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</si>
  <si>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</si>
  <si>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</si>
  <si>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</si>
  <si>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</si>
  <si>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</si>
  <si>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</si>
  <si>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</si>
  <si>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</si>
  <si>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</si>
  <si>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</si>
  <si>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</si>
  <si>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</si>
  <si>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</si>
  <si>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</si>
  <si>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</si>
  <si>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</si>
  <si>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</si>
  <si>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</si>
  <si>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</si>
  <si>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</si>
  <si>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</si>
  <si>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</si>
  <si>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</si>
  <si>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</si>
  <si>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</si>
  <si>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</si>
  <si>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</si>
  <si>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</si>
  <si>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</si>
  <si>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</si>
  <si>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</si>
  <si>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</si>
  <si>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</si>
  <si>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</si>
  <si>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</si>
  <si>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</si>
  <si>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</si>
  <si>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</si>
  <si>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</si>
  <si>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</si>
  <si>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</si>
  <si>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</si>
  <si>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</si>
  <si>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</si>
  <si>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</si>
  <si>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</si>
  <si>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</si>
  <si>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</si>
  <si>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</si>
  <si>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</si>
  <si>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</si>
  <si>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</si>
  <si>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</si>
  <si>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</si>
  <si>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</si>
  <si>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</si>
  <si>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</si>
  <si>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</si>
  <si>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</si>
  <si>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</si>
  <si>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</si>
  <si>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</si>
  <si>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</si>
  <si>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</si>
  <si>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0.99</t>
  </si>
  <si>
    <t>▲ 8.53</t>
  </si>
  <si>
    <t>▲ 2.69</t>
  </si>
  <si>
    <t>▲ 2.55</t>
  </si>
  <si>
    <t>多久市水道事業会計</t>
  </si>
  <si>
    <t>多久市病院事業会計</t>
  </si>
  <si>
    <t>一般会計</t>
  </si>
  <si>
    <t>多久市国民健康保険事業特別会計</t>
  </si>
  <si>
    <t>▲ 2.52</t>
  </si>
  <si>
    <t>▲ 3.91</t>
  </si>
  <si>
    <t>▲ 0.72</t>
  </si>
  <si>
    <t>多久市後期高齢者医療特別会計</t>
  </si>
  <si>
    <t>多久市土地区画整理事業特別会計</t>
  </si>
  <si>
    <t>多久市給与管理・物品調達特別会計</t>
  </si>
  <si>
    <t>多久市公共下水道事業特別会計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</si>
  <si>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</si>
  <si>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</si>
  <si>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</si>
  <si>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</si>
  <si>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</si>
  <si>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</si>
  <si>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</si>
  <si>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</si>
  <si>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</si>
  <si>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</si>
  <si>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天山地区共同衛生処理場組合</t>
    <rPh sb="0" eb="2">
      <t>テンザン</t>
    </rPh>
    <rPh sb="2" eb="4">
      <t>チク</t>
    </rPh>
    <rPh sb="4" eb="6">
      <t>キョウドウ</t>
    </rPh>
    <rPh sb="6" eb="8">
      <t>エイセイ</t>
    </rPh>
    <rPh sb="8" eb="11">
      <t>ショリジョウ</t>
    </rPh>
    <rPh sb="11" eb="13">
      <t>クミアイ</t>
    </rPh>
    <phoneticPr fontId="2"/>
  </si>
  <si>
    <t>天山地区共同斎場組合</t>
    <rPh sb="0" eb="2">
      <t>テンザン</t>
    </rPh>
    <rPh sb="2" eb="4">
      <t>チク</t>
    </rPh>
    <rPh sb="4" eb="6">
      <t>キョウドウ</t>
    </rPh>
    <rPh sb="6" eb="8">
      <t>サイジョウ</t>
    </rPh>
    <rPh sb="8" eb="10">
      <t>クミアイ</t>
    </rPh>
    <phoneticPr fontId="2"/>
  </si>
  <si>
    <t>佐賀中部広域連合（普通会計）</t>
    <rPh sb="0" eb="2">
      <t>サガ</t>
    </rPh>
    <rPh sb="2" eb="4">
      <t>チュウブ</t>
    </rPh>
    <rPh sb="4" eb="6">
      <t>コウイキ</t>
    </rPh>
    <rPh sb="6" eb="8">
      <t>レンゴウ</t>
    </rPh>
    <rPh sb="9" eb="11">
      <t>フツウ</t>
    </rPh>
    <rPh sb="11" eb="13">
      <t>カイケイ</t>
    </rPh>
    <phoneticPr fontId="2"/>
  </si>
  <si>
    <t>佐賀中部広域連合（介護保険会計）</t>
    <rPh sb="0" eb="2">
      <t>サガ</t>
    </rPh>
    <rPh sb="2" eb="4">
      <t>チュウブ</t>
    </rPh>
    <rPh sb="4" eb="6">
      <t>コウイキ</t>
    </rPh>
    <rPh sb="6" eb="8">
      <t>レンゴウ</t>
    </rPh>
    <rPh sb="9" eb="11">
      <t>カイゴ</t>
    </rPh>
    <rPh sb="11" eb="13">
      <t>ホケン</t>
    </rPh>
    <rPh sb="13" eb="15">
      <t>カイケイ</t>
    </rPh>
    <phoneticPr fontId="2"/>
  </si>
  <si>
    <t>佐賀西部広域水道企業団</t>
    <rPh sb="0" eb="2">
      <t>サガ</t>
    </rPh>
    <rPh sb="2" eb="4">
      <t>セイブ</t>
    </rPh>
    <rPh sb="4" eb="6">
      <t>コウイキ</t>
    </rPh>
    <rPh sb="6" eb="8">
      <t>スイドウ</t>
    </rPh>
    <rPh sb="8" eb="10">
      <t>キギョウ</t>
    </rPh>
    <rPh sb="10" eb="11">
      <t>ダン</t>
    </rPh>
    <phoneticPr fontId="2"/>
  </si>
  <si>
    <t>佐賀県後期高齢者医療広域連合（普通会計）</t>
    <rPh sb="0" eb="3">
      <t>サガケン</t>
    </rPh>
    <rPh sb="3" eb="5">
      <t>コウキ</t>
    </rPh>
    <rPh sb="5" eb="8">
      <t>コウレイシャ</t>
    </rPh>
    <rPh sb="8" eb="10">
      <t>イリョウ</t>
    </rPh>
    <rPh sb="10" eb="12">
      <t>コウイキ</t>
    </rPh>
    <rPh sb="12" eb="14">
      <t>レンゴウ</t>
    </rPh>
    <rPh sb="15" eb="17">
      <t>フツウ</t>
    </rPh>
    <rPh sb="17" eb="19">
      <t>カイケイ</t>
    </rPh>
    <phoneticPr fontId="2"/>
  </si>
  <si>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
  </si>
  <si>
    <t>佐賀県市町総合事務組合（一般会計）</t>
    <rPh sb="0" eb="3">
      <t>サガケン</t>
    </rPh>
    <rPh sb="3" eb="4">
      <t>シ</t>
    </rPh>
    <rPh sb="4" eb="5">
      <t>マチ</t>
    </rPh>
    <rPh sb="5" eb="7">
      <t>ソウゴウ</t>
    </rPh>
    <rPh sb="7" eb="9">
      <t>ジム</t>
    </rPh>
    <rPh sb="9" eb="11">
      <t>クミアイ</t>
    </rPh>
    <rPh sb="12" eb="14">
      <t>イッパン</t>
    </rPh>
    <rPh sb="14" eb="16">
      <t>カイケイ</t>
    </rPh>
    <phoneticPr fontId="2"/>
  </si>
  <si>
    <t>佐賀県市町総合事務組合（交通災害会計）</t>
    <rPh sb="0" eb="3">
      <t>サガケン</t>
    </rPh>
    <rPh sb="3" eb="4">
      <t>シ</t>
    </rPh>
    <rPh sb="4" eb="5">
      <t>マチ</t>
    </rPh>
    <rPh sb="5" eb="7">
      <t>ソウゴウ</t>
    </rPh>
    <rPh sb="7" eb="9">
      <t>ジム</t>
    </rPh>
    <rPh sb="9" eb="11">
      <t>クミアイ</t>
    </rPh>
    <rPh sb="12" eb="14">
      <t>コウツウ</t>
    </rPh>
    <rPh sb="14" eb="16">
      <t>サイガイ</t>
    </rPh>
    <rPh sb="16" eb="18">
      <t>カイケイ</t>
    </rPh>
    <phoneticPr fontId="2"/>
  </si>
  <si>
    <t>天山地区共同環境組合</t>
    <rPh sb="0" eb="2">
      <t>テンザン</t>
    </rPh>
    <rPh sb="2" eb="4">
      <t>チク</t>
    </rPh>
    <rPh sb="4" eb="6">
      <t>キョウドウ</t>
    </rPh>
    <rPh sb="6" eb="8">
      <t>カンキョウ</t>
    </rPh>
    <rPh sb="8" eb="10">
      <t>クミアイ</t>
    </rPh>
    <phoneticPr fontId="2"/>
  </si>
  <si>
    <t>-</t>
    <phoneticPr fontId="2"/>
  </si>
  <si>
    <t>-</t>
    <phoneticPr fontId="2"/>
  </si>
  <si>
    <t>-</t>
    <phoneticPr fontId="2"/>
  </si>
  <si>
    <t>-</t>
    <phoneticPr fontId="2"/>
  </si>
  <si>
    <t>多久市土地開発公社</t>
    <rPh sb="0" eb="3">
      <t>タクシ</t>
    </rPh>
    <rPh sb="3" eb="5">
      <t>トチ</t>
    </rPh>
    <rPh sb="5" eb="7">
      <t>カイハツ</t>
    </rPh>
    <rPh sb="7" eb="9">
      <t>コウシャ</t>
    </rPh>
    <phoneticPr fontId="2"/>
  </si>
  <si>
    <t>一般財団法人　多久市学校給食振興会</t>
    <rPh sb="0" eb="2">
      <t>イッパン</t>
    </rPh>
    <rPh sb="2" eb="4">
      <t>ザイダン</t>
    </rPh>
    <rPh sb="4" eb="6">
      <t>ホウジン</t>
    </rPh>
    <rPh sb="7" eb="10">
      <t>タクシ</t>
    </rPh>
    <rPh sb="10" eb="12">
      <t>ガッコウ</t>
    </rPh>
    <rPh sb="12" eb="14">
      <t>キュウショク</t>
    </rPh>
    <rPh sb="14" eb="16">
      <t>シンコウ</t>
    </rPh>
    <rPh sb="16" eb="17">
      <t>カイ</t>
    </rPh>
    <phoneticPr fontId="2"/>
  </si>
  <si>
    <t>公益財団法人　孔子の里</t>
    <rPh sb="0" eb="2">
      <t>コウエキ</t>
    </rPh>
    <rPh sb="2" eb="4">
      <t>ザイダン</t>
    </rPh>
    <rPh sb="4" eb="6">
      <t>ホウジン</t>
    </rPh>
    <rPh sb="7" eb="9">
      <t>コウシ</t>
    </rPh>
    <rPh sb="10" eb="11">
      <t>サト</t>
    </rPh>
    <phoneticPr fontId="2"/>
  </si>
  <si>
    <t>-</t>
    <phoneticPr fontId="2"/>
  </si>
  <si>
    <t>鉱害復旧施設基金</t>
    <rPh sb="0" eb="2">
      <t>コウガイ</t>
    </rPh>
    <rPh sb="2" eb="4">
      <t>フッキュウ</t>
    </rPh>
    <rPh sb="4" eb="6">
      <t>シセツ</t>
    </rPh>
    <rPh sb="6" eb="8">
      <t>キキン</t>
    </rPh>
    <phoneticPr fontId="2"/>
  </si>
  <si>
    <t>都市施設建設基金</t>
    <rPh sb="0" eb="2">
      <t>トシ</t>
    </rPh>
    <rPh sb="2" eb="4">
      <t>シセツ</t>
    </rPh>
    <rPh sb="4" eb="6">
      <t>ケンセツ</t>
    </rPh>
    <rPh sb="6" eb="8">
      <t>キキン</t>
    </rPh>
    <phoneticPr fontId="2"/>
  </si>
  <si>
    <t>環境衛生施設建設基金</t>
    <rPh sb="0" eb="2">
      <t>カンキョウ</t>
    </rPh>
    <rPh sb="2" eb="4">
      <t>エイセイ</t>
    </rPh>
    <rPh sb="4" eb="6">
      <t>シセツ</t>
    </rPh>
    <rPh sb="6" eb="8">
      <t>ケンセツ</t>
    </rPh>
    <rPh sb="8" eb="10">
      <t>キキン</t>
    </rPh>
    <phoneticPr fontId="2"/>
  </si>
  <si>
    <t>福祉振興基金</t>
    <rPh sb="0" eb="2">
      <t>フクシ</t>
    </rPh>
    <rPh sb="2" eb="4">
      <t>シンコウ</t>
    </rPh>
    <rPh sb="4" eb="6">
      <t>キキン</t>
    </rPh>
    <phoneticPr fontId="2"/>
  </si>
  <si>
    <t>退職基金</t>
    <rPh sb="0" eb="2">
      <t>タイショク</t>
    </rPh>
    <rPh sb="2" eb="4">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</si>
  <si>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</si>
  <si>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</si>
  <si>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</si>
  <si>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将来負担比率は算定なしとなっている。
また、有形固定資産減価償却率については、上述のとおりである。</t>
    <rPh sb="0" eb="6">
      <t>ショウライフタンヒリツ</t>
    </rPh>
    <rPh sb="7" eb="9">
      <t>サンテイ</t>
    </rPh>
    <rPh sb="22" eb="28">
      <t>ユウケイコテイシサン</t>
    </rPh>
    <rPh sb="28" eb="32">
      <t>ゲンカショウキャク</t>
    </rPh>
    <rPh sb="32" eb="33">
      <t>リツ</t>
    </rPh>
    <rPh sb="39" eb="41">
      <t>ジョウジュツ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</si>
  <si>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</si>
  <si>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</si>
  <si>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</si>
  <si>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</si>
  <si>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</si>
  <si>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</si>
  <si>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将来負担比率は算定なしとなっている。
また、実質公債費比率については3表の分析のとおりである。</t>
    <rPh sb="0" eb="6">
      <t>ショウライフタンヒリツ</t>
    </rPh>
    <rPh sb="7" eb="9">
      <t>サンテイ</t>
    </rPh>
    <rPh sb="22" eb="24">
      <t>ジッシツ</t>
    </rPh>
    <rPh sb="24" eb="27">
      <t>コウサイヒ</t>
    </rPh>
    <rPh sb="27" eb="29">
      <t>ヒリツ</t>
    </rPh>
    <rPh sb="35" eb="36">
      <t>ヒョウ</t>
    </rPh>
    <rPh sb="37" eb="39">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</si>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</sst>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65876</c:v>
                </c:pt>
                <c:pt idx="3">
                  <c:v>68468</c:v>
                </c:pt>
                <c:pt idx="4">
                  <c:v>69729</c:v>
                </c:pt>
              </c:numCache>
            </c:numRef>
          </c:val>
          <c:smooth val="0"/>
          <c:extLst>
            <c:ext xmlns:c16="http://schemas.microsoft.com/office/drawing/2014/chart" uri="{C3380CC4-5D6E-409C-BE32-E72D297353CC}">
              <c16:uniqueId val="{00000000-4B15-4C3F-9EA2-8ACF5FD080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95774</c:v>
                </c:pt>
                <c:pt idx="1">
                  <c:v>55200</c:v>
                </c:pt>
                <c:pt idx="2">
                  <c:v>105961</c:v>
                </c:pt>
                <c:pt idx="3">
                  <c:v>119459</c:v>
                </c:pt>
                <c:pt idx="4">
                  <c:v>82710</c:v>
                </c:pt>
              </c:numCache>
            </c:numRef>
          </c:val>
          <c:smooth val="0"/>
          <c:extLst>
            <c:ext xmlns:c16="http://schemas.microsoft.com/office/drawing/2014/chart" uri="{C3380CC4-5D6E-409C-BE32-E72D297353CC}">
              <c16:uniqueId val="{00000001-4B15-4C3F-9EA2-8ACF5FD080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c:v>
                </c:pt>
                <c:pt idx="1">
                  <c:v>14.73</c:v>
                </c:pt>
                <c:pt idx="2">
                  <c:v>5.0599999999999996</c:v>
                </c:pt>
                <c:pt idx="3">
                  <c:v>4.9000000000000004</c:v>
                </c:pt>
                <c:pt idx="4">
                  <c:v>8.14</c:v>
                </c:pt>
              </c:numCache>
            </c:numRef>
          </c:val>
          <c:extLst>
            <c:ext xmlns:c16="http://schemas.microsoft.com/office/drawing/2014/chart" uri="{C3380CC4-5D6E-409C-BE32-E72D297353CC}">
              <c16:uniqueId val="{00000000-27BF-482B-9422-50D26F25B7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19.34</c:v>
                </c:pt>
                <c:pt idx="1">
                  <c:v>20.57</c:v>
                </c:pt>
                <c:pt idx="2">
                  <c:v>21.63</c:v>
                </c:pt>
                <c:pt idx="3">
                  <c:v>19.399999999999999</c:v>
                </c:pt>
                <c:pt idx="4">
                  <c:v>13.86</c:v>
                </c:pt>
              </c:numCache>
            </c:numRef>
          </c:val>
          <c:extLst>
            <c:ext xmlns:c16="http://schemas.microsoft.com/office/drawing/2014/chart" uri="{C3380CC4-5D6E-409C-BE32-E72D297353CC}">
              <c16:uniqueId val="{00000001-27BF-482B-9422-50D26F25B7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-0.99</c:v>
                </c:pt>
                <c:pt idx="1">
                  <c:v>11.58</c:v>
                </c:pt>
                <c:pt idx="2">
                  <c:v>-8.5299999999999994</c:v>
                </c:pt>
                <c:pt idx="3">
                  <c:v>-2.69</c:v>
                </c:pt>
                <c:pt idx="4">
                  <c:v>-2.5499999999999998</c:v>
                </c:pt>
              </c:numCache>
            </c:numRef>
          </c:val>
          <c:smooth val="0"/>
          <c:extLst>
            <c:ext xmlns:c16="http://schemas.microsoft.com/office/drawing/2014/chart" uri="{C3380CC4-5D6E-409C-BE32-E72D297353CC}">
              <c16:uniqueId val="{00000002-27BF-482B-9422-50D26F25B7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2.4900000000000002</c:v>
                </c:pt>
                <c:pt idx="4">
                  <c:v>#N/A</c:v>
                </c:pt>
                <c:pt idx="5">
                  <c:v>2.04</c:v>
                </c:pt>
                <c:pt idx="6">
                  <c:v>#N/A</c:v>
                </c:pt>
                <c:pt idx="7">
                  <c:v>2.0299999999999998</c:v>
                </c:pt>
                <c:pt idx="8">
                  <c:v>#N/A</c:v>
                </c:pt>
                <c:pt idx="9">
                  <c:v>0</c:v>
                </c:pt>
              </c:numCache>
            </c:numRef>
          </c:val>
          <c:extLst>
            <c:ext xmlns:c16="http://schemas.microsoft.com/office/drawing/2014/chart" uri="{C3380CC4-5D6E-409C-BE32-E72D297353CC}">
              <c16:uniqueId val="{00000000-51AC-4DDA-9677-787702E18D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AC-4DDA-9677-787702E18D4C}"/>
            </c:ext>
          </c:extLst>
        </c:ser>
        <c:ser>
          <c:idx val="2"/>
          <c:order val="2"/>
          <c:tx>
            <c:strRef>
              <c:f>データシート!$A$29</c:f>
              <c:strCache>
                <c:ptCount val="1"/>
                <c:pt idx="0">
                  <c:v>多久市公共下水道事業特別会計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1AC-4DDA-9677-787702E18D4C}"/>
            </c:ext>
          </c:extLst>
        </c:ser>
        <c:ser>
          <c:idx val="3"/>
          <c:order val="3"/>
          <c:tx>
            <c:strRef>
              <c:f>データシート!$A$30</c:f>
              <c:strCache>
                <c:ptCount val="1"/>
                <c:pt idx="0">
                  <c:v>多久市給与管理・物品調達特別会計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1AC-4DDA-9677-787702E18D4C}"/>
            </c:ext>
          </c:extLst>
        </c:ser>
        <c:ser>
          <c:idx val="4"/>
          <c:order val="4"/>
          <c:tx>
            <c:strRef>
              <c:f>データシート!$A$31</c:f>
              <c:strCache>
                <c:ptCount val="1"/>
                <c:pt idx="0">
                  <c:v>多久市土地区画整理事業特別会計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9.7899999999999991</c:v>
                </c:pt>
                <c:pt idx="4">
                  <c:v>#N/A</c:v>
                </c:pt>
                <c:pt idx="5">
                  <c:v>0</c:v>
                </c:pt>
                <c:pt idx="6">
                  <c:v>#N/A</c:v>
                </c:pt>
                <c:pt idx="7">
                  <c:v>0</c:v>
                </c:pt>
                <c:pt idx="8">
                  <c:v>#N/A</c:v>
                </c:pt>
                <c:pt idx="9">
                  <c:v>0</c:v>
                </c:pt>
              </c:numCache>
            </c:numRef>
          </c:val>
          <c:extLst>
            <c:ext xmlns:c16="http://schemas.microsoft.com/office/drawing/2014/chart" uri="{C3380CC4-5D6E-409C-BE32-E72D297353CC}">
              <c16:uniqueId val="{00000004-51AC-4DDA-9677-787702E18D4C}"/>
            </c:ext>
          </c:extLst>
        </c:ser>
        <c:ser>
          <c:idx val="5"/>
          <c:order val="5"/>
          <c:tx>
            <c:strRef>
              <c:f>データシート!$A$32</c:f>
              <c:strCache>
                <c:ptCount val="1"/>
                <c:pt idx="0">
                  <c:v>多久市後期高齢者医療特別会計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1AC-4DDA-9677-787702E18D4C}"/>
            </c:ext>
          </c:extLst>
        </c:ser>
        <c:ser>
          <c:idx val="6"/>
          <c:order val="6"/>
          <c:tx>
            <c:strRef>
              <c:f>データシート!$A$33</c:f>
              <c:strCache>
                <c:ptCount val="1"/>
                <c:pt idx="0">
                  <c:v>多久市国民健康保険事業特別会計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2.52</c:v>
                </c:pt>
                <c:pt idx="1">
                  <c:v>#N/A</c:v>
                </c:pt>
                <c:pt idx="2">
                  <c:v>3.91</c:v>
                </c:pt>
                <c:pt idx="3">
                  <c:v>#N/A</c:v>
                </c:pt>
                <c:pt idx="4">
                  <c:v>0.72</c:v>
                </c:pt>
                <c:pt idx="5">
                  <c:v>#N/A</c:v>
                </c:pt>
                <c:pt idx="6">
                  <c:v>#N/A</c:v>
                </c:pt>
                <c:pt idx="7">
                  <c:v>0</c:v>
                </c:pt>
                <c:pt idx="8">
                  <c:v>#N/A</c:v>
                </c:pt>
                <c:pt idx="9">
                  <c:v>1.06</c:v>
                </c:pt>
              </c:numCache>
            </c:numRef>
          </c:val>
          <c:extLst>
            <c:ext xmlns:c16="http://schemas.microsoft.com/office/drawing/2014/chart" uri="{C3380CC4-5D6E-409C-BE32-E72D297353CC}">
              <c16:uniqueId val="{00000006-51AC-4DDA-9677-787702E18D4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4.99</c:v>
                </c:pt>
                <c:pt idx="2">
                  <c:v>#N/A</c:v>
                </c:pt>
                <c:pt idx="3">
                  <c:v>4.93</c:v>
                </c:pt>
                <c:pt idx="4">
                  <c:v>#N/A</c:v>
                </c:pt>
                <c:pt idx="5">
                  <c:v>5.0599999999999996</c:v>
                </c:pt>
                <c:pt idx="6">
                  <c:v>#N/A</c:v>
                </c:pt>
                <c:pt idx="7">
                  <c:v>4.8899999999999997</c:v>
                </c:pt>
                <c:pt idx="8">
                  <c:v>#N/A</c:v>
                </c:pt>
                <c:pt idx="9">
                  <c:v>8.14</c:v>
                </c:pt>
              </c:numCache>
            </c:numRef>
          </c:val>
          <c:extLst>
            <c:ext xmlns:c16="http://schemas.microsoft.com/office/drawing/2014/chart" uri="{C3380CC4-5D6E-409C-BE32-E72D297353CC}">
              <c16:uniqueId val="{00000007-51AC-4DDA-9677-787702E18D4C}"/>
            </c:ext>
          </c:extLst>
        </c:ser>
        <c:ser>
          <c:idx val="8"/>
          <c:order val="8"/>
          <c:tx>
            <c:strRef>
              <c:f>データシート!$A$35</c:f>
              <c:strCache>
                <c:ptCount val="1"/>
                <c:pt idx="0">
                  <c:v>多久市病院事業会計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11.32</c:v>
                </c:pt>
                <c:pt idx="2">
                  <c:v>#N/A</c:v>
                </c:pt>
                <c:pt idx="3">
                  <c:v>11.8</c:v>
                </c:pt>
                <c:pt idx="4">
                  <c:v>#N/A</c:v>
                </c:pt>
                <c:pt idx="5">
                  <c:v>10.28</c:v>
                </c:pt>
                <c:pt idx="6">
                  <c:v>#N/A</c:v>
                </c:pt>
                <c:pt idx="7">
                  <c:v>9.7100000000000009</c:v>
                </c:pt>
                <c:pt idx="8">
                  <c:v>#N/A</c:v>
                </c:pt>
                <c:pt idx="9">
                  <c:v>9.83</c:v>
                </c:pt>
              </c:numCache>
            </c:numRef>
          </c:val>
          <c:extLst>
            <c:ext xmlns:c16="http://schemas.microsoft.com/office/drawing/2014/chart" uri="{C3380CC4-5D6E-409C-BE32-E72D297353CC}">
              <c16:uniqueId val="{00000008-51AC-4DDA-9677-787702E18D4C}"/>
            </c:ext>
          </c:extLst>
        </c:ser>
        <c:ser>
          <c:idx val="9"/>
          <c:order val="9"/>
          <c:tx>
            <c:strRef>
              <c:f>データシート!$A$36</c:f>
              <c:strCache>
                <c:ptCount val="1"/>
                <c:pt idx="0">
                  <c:v>多久市水道事業会計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9.65</c:v>
                </c:pt>
                <c:pt idx="2">
                  <c:v>#N/A</c:v>
                </c:pt>
                <c:pt idx="3">
                  <c:v>9.75</c:v>
                </c:pt>
                <c:pt idx="4">
                  <c:v>#N/A</c:v>
                </c:pt>
                <c:pt idx="5">
                  <c:v>10.31</c:v>
                </c:pt>
                <c:pt idx="6">
                  <c:v>#N/A</c:v>
                </c:pt>
                <c:pt idx="7">
                  <c:v>11.04</c:v>
                </c:pt>
                <c:pt idx="8">
                  <c:v>#N/A</c:v>
                </c:pt>
                <c:pt idx="9">
                  <c:v>10.59</c:v>
                </c:pt>
              </c:numCache>
            </c:numRef>
          </c:val>
          <c:extLst>
            <c:ext xmlns:c16="http://schemas.microsoft.com/office/drawing/2014/chart" uri="{C3380CC4-5D6E-409C-BE32-E72D297353CC}">
              <c16:uniqueId val="{00000009-51AC-4DDA-9677-787702E18D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862</c:v>
                </c:pt>
                <c:pt idx="5">
                  <c:v>890</c:v>
                </c:pt>
                <c:pt idx="8">
                  <c:v>985</c:v>
                </c:pt>
                <c:pt idx="11">
                  <c:v>1029</c:v>
                </c:pt>
                <c:pt idx="14">
                  <c:v>1032</c:v>
                </c:pt>
              </c:numCache>
            </c:numRef>
          </c:val>
          <c:extLst>
            <c:ext xmlns:c16="http://schemas.microsoft.com/office/drawing/2014/chart" uri="{C3380CC4-5D6E-409C-BE32-E72D297353CC}">
              <c16:uniqueId val="{00000000-C1D6-415B-876A-D9BBFFF37C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D6-415B-876A-D9BBFFF37C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C1D6-415B-876A-D9BBFFF37C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29</c:v>
                </c:pt>
                <c:pt idx="3">
                  <c:v>29</c:v>
                </c:pt>
                <c:pt idx="6">
                  <c:v>34</c:v>
                </c:pt>
                <c:pt idx="9">
                  <c:v>34</c:v>
                </c:pt>
                <c:pt idx="12">
                  <c:v>34</c:v>
                </c:pt>
              </c:numCache>
            </c:numRef>
          </c:val>
          <c:extLst>
            <c:ext xmlns:c16="http://schemas.microsoft.com/office/drawing/2014/chart" uri="{C3380CC4-5D6E-409C-BE32-E72D297353CC}">
              <c16:uniqueId val="{00000003-C1D6-415B-876A-D9BBFFF37C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189</c:v>
                </c:pt>
                <c:pt idx="3">
                  <c:v>192</c:v>
                </c:pt>
                <c:pt idx="6">
                  <c:v>217</c:v>
                </c:pt>
                <c:pt idx="9">
                  <c:v>225</c:v>
                </c:pt>
                <c:pt idx="12">
                  <c:v>246</c:v>
                </c:pt>
              </c:numCache>
            </c:numRef>
          </c:val>
          <c:extLst>
            <c:ext xmlns:c16="http://schemas.microsoft.com/office/drawing/2014/chart" uri="{C3380CC4-5D6E-409C-BE32-E72D297353CC}">
              <c16:uniqueId val="{00000004-C1D6-415B-876A-D9BBFFF37C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D6-415B-876A-D9BBFFF37C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D6-415B-876A-D9BBFFF37C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1226</c:v>
                </c:pt>
                <c:pt idx="3">
                  <c:v>1223</c:v>
                </c:pt>
                <c:pt idx="6">
                  <c:v>1336</c:v>
                </c:pt>
                <c:pt idx="9">
                  <c:v>1277</c:v>
                </c:pt>
                <c:pt idx="12">
                  <c:v>1294</c:v>
                </c:pt>
              </c:numCache>
            </c:numRef>
          </c:val>
          <c:extLst>
            <c:ext xmlns:c16="http://schemas.microsoft.com/office/drawing/2014/chart" uri="{C3380CC4-5D6E-409C-BE32-E72D297353CC}">
              <c16:uniqueId val="{00000007-C1D6-415B-876A-D9BBFFF37C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583</c:v>
                </c:pt>
                <c:pt idx="2">
                  <c:v>#N/A</c:v>
                </c:pt>
                <c:pt idx="3">
                  <c:v>#N/A</c:v>
                </c:pt>
                <c:pt idx="4">
                  <c:v>554</c:v>
                </c:pt>
                <c:pt idx="5">
                  <c:v>#N/A</c:v>
                </c:pt>
                <c:pt idx="6">
                  <c:v>#N/A</c:v>
                </c:pt>
                <c:pt idx="7">
                  <c:v>602</c:v>
                </c:pt>
                <c:pt idx="8">
                  <c:v>#N/A</c:v>
                </c:pt>
                <c:pt idx="9">
                  <c:v>#N/A</c:v>
                </c:pt>
                <c:pt idx="10">
                  <c:v>507</c:v>
                </c:pt>
                <c:pt idx="11">
                  <c:v>#N/A</c:v>
                </c:pt>
                <c:pt idx="12">
                  <c:v>#N/A</c:v>
                </c:pt>
                <c:pt idx="13">
                  <c:v>542</c:v>
                </c:pt>
                <c:pt idx="14">
                  <c:v>#N/A</c:v>
                </c:pt>
              </c:numCache>
            </c:numRef>
          </c:val>
          <c:smooth val="0"/>
          <c:extLst>
            <c:ext xmlns:c16="http://schemas.microsoft.com/office/drawing/2014/chart" uri="{C3380CC4-5D6E-409C-BE32-E72D297353CC}">
              <c16:uniqueId val="{00000008-C1D6-415B-876A-D9BBFFF37C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10506</c:v>
                </c:pt>
                <c:pt idx="5">
                  <c:v>10238</c:v>
                </c:pt>
                <c:pt idx="8">
                  <c:v>10559</c:v>
                </c:pt>
                <c:pt idx="11">
                  <c:v>11275</c:v>
                </c:pt>
                <c:pt idx="14">
                  <c:v>11385</c:v>
                </c:pt>
              </c:numCache>
            </c:numRef>
          </c:val>
          <c:extLst>
            <c:ext xmlns:c16="http://schemas.microsoft.com/office/drawing/2014/chart" uri="{C3380CC4-5D6E-409C-BE32-E72D297353CC}">
              <c16:uniqueId val="{00000000-35B8-4366-B4BB-B7F4152A48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705</c:v>
                </c:pt>
                <c:pt idx="5">
                  <c:v>654</c:v>
                </c:pt>
                <c:pt idx="8">
                  <c:v>599</c:v>
                </c:pt>
                <c:pt idx="11">
                  <c:v>556</c:v>
                </c:pt>
                <c:pt idx="14">
                  <c:v>488</c:v>
                </c:pt>
              </c:numCache>
            </c:numRef>
          </c:val>
          <c:extLst>
            <c:ext xmlns:c16="http://schemas.microsoft.com/office/drawing/2014/chart" uri="{C3380CC4-5D6E-409C-BE32-E72D297353CC}">
              <c16:uniqueId val="{00000001-35B8-4366-B4BB-B7F4152A48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7318</c:v>
                </c:pt>
                <c:pt idx="5">
                  <c:v>7698</c:v>
                </c:pt>
                <c:pt idx="8">
                  <c:v>8930</c:v>
                </c:pt>
                <c:pt idx="11">
                  <c:v>9220</c:v>
                </c:pt>
                <c:pt idx="14">
                  <c:v>8644</c:v>
                </c:pt>
              </c:numCache>
            </c:numRef>
          </c:val>
          <c:extLst>
            <c:ext xmlns:c16="http://schemas.microsoft.com/office/drawing/2014/chart" uri="{C3380CC4-5D6E-409C-BE32-E72D297353CC}">
              <c16:uniqueId val="{00000002-35B8-4366-B4BB-B7F4152A48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B8-4366-B4BB-B7F4152A48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B8-4366-B4BB-B7F4152A48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B8-4366-B4BB-B7F4152A48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1881</c:v>
                </c:pt>
                <c:pt idx="3">
                  <c:v>1890</c:v>
                </c:pt>
                <c:pt idx="6">
                  <c:v>1895</c:v>
                </c:pt>
                <c:pt idx="9">
                  <c:v>1845</c:v>
                </c:pt>
                <c:pt idx="12">
                  <c:v>1755</c:v>
                </c:pt>
              </c:numCache>
            </c:numRef>
          </c:val>
          <c:extLst>
            <c:ext xmlns:c16="http://schemas.microsoft.com/office/drawing/2014/chart" uri="{C3380CC4-5D6E-409C-BE32-E72D297353CC}">
              <c16:uniqueId val="{00000006-35B8-4366-B4BB-B7F4152A48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162</c:v>
                </c:pt>
                <c:pt idx="3">
                  <c:v>165</c:v>
                </c:pt>
                <c:pt idx="6">
                  <c:v>152</c:v>
                </c:pt>
                <c:pt idx="9">
                  <c:v>140</c:v>
                </c:pt>
                <c:pt idx="12">
                  <c:v>122</c:v>
                </c:pt>
              </c:numCache>
            </c:numRef>
          </c:val>
          <c:extLst>
            <c:ext xmlns:c16="http://schemas.microsoft.com/office/drawing/2014/chart" uri="{C3380CC4-5D6E-409C-BE32-E72D297353CC}">
              <c16:uniqueId val="{00000007-35B8-4366-B4BB-B7F4152A48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3648</c:v>
                </c:pt>
                <c:pt idx="3">
                  <c:v>3467</c:v>
                </c:pt>
                <c:pt idx="6">
                  <c:v>3606</c:v>
                </c:pt>
                <c:pt idx="9">
                  <c:v>3861</c:v>
                </c:pt>
                <c:pt idx="12">
                  <c:v>4084</c:v>
                </c:pt>
              </c:numCache>
            </c:numRef>
          </c:val>
          <c:extLst>
            <c:ext xmlns:c16="http://schemas.microsoft.com/office/drawing/2014/chart" uri="{C3380CC4-5D6E-409C-BE32-E72D297353CC}">
              <c16:uniqueId val="{00000008-35B8-4366-B4BB-B7F4152A48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5B8-4366-B4BB-B7F4152A48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12856</c:v>
                </c:pt>
                <c:pt idx="3">
                  <c:v>12560</c:v>
                </c:pt>
                <c:pt idx="6">
                  <c:v>12940</c:v>
                </c:pt>
                <c:pt idx="9">
                  <c:v>13831</c:v>
                </c:pt>
                <c:pt idx="12">
                  <c:v>14035</c:v>
                </c:pt>
              </c:numCache>
            </c:numRef>
          </c:val>
          <c:extLst>
            <c:ext xmlns:c16="http://schemas.microsoft.com/office/drawing/2014/chart" uri="{C3380CC4-5D6E-409C-BE32-E72D297353CC}">
              <c16:uniqueId val="{0000000A-35B8-4366-B4BB-B7F4152A481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5B8-4366-B4BB-B7F4152A481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1298</c:v>
                </c:pt>
                <c:pt idx="1">
                  <c:v>1151</c:v>
                </c:pt>
                <c:pt idx="2">
                  <c:v>814</c:v>
                </c:pt>
              </c:numCache>
            </c:numRef>
          </c:val>
          <c:extLst>
            <c:ext xmlns:c16="http://schemas.microsoft.com/office/drawing/2014/chart" uri="{C3380CC4-5D6E-409C-BE32-E72D297353CC}">
              <c16:uniqueId val="{00000000-CD83-4A9B-96D4-3EA06736C4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1439</c:v>
                </c:pt>
                <c:pt idx="1">
                  <c:v>1442</c:v>
                </c:pt>
                <c:pt idx="2">
                  <c:v>1257</c:v>
                </c:pt>
              </c:numCache>
            </c:numRef>
          </c:val>
          <c:extLst>
            <c:ext xmlns:c16="http://schemas.microsoft.com/office/drawing/2014/chart" uri="{C3380CC4-5D6E-409C-BE32-E72D297353CC}">
              <c16:uniqueId val="{00000001-CD83-4A9B-96D4-3EA06736C4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6759</c:v>
                </c:pt>
                <c:pt idx="1">
                  <c:v>6782</c:v>
                </c:pt>
                <c:pt idx="2">
                  <c:v>6834</c:v>
                </c:pt>
              </c:numCache>
            </c:numRef>
          </c:val>
          <c:extLst>
            <c:ext xmlns:c16="http://schemas.microsoft.com/office/drawing/2014/chart" uri="{C3380CC4-5D6E-409C-BE32-E72D297353CC}">
              <c16:uniqueId val="{00000002-CD83-4A9B-96D4-3EA06736C4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{D45E0A52-9F44-42F4-8330-866D4BE0547D}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4CF-42EF-B187-71E4B11F38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{6E41841B-E3A2-4A0E-9C71-1DC55BA7017F}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CF-42EF-B187-71E4B11F38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{AA7992DA-9899-473B-938E-8B40FBF73990}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CF-42EF-B187-71E4B11F38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{421BE1F2-66D3-4EC2-BA68-FBB26619DE9D}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CF-42EF-B187-71E4B11F38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{A0875B8E-C3CC-4DB3-AE90-0C05977EA1FE}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CF-42EF-B187-71E4B11F38E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{B17E56BC-B8C0-4B1A-91C8-8EDA24E60719}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4CF-42EF-B187-71E4B11F38E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{B51DF7BB-F7C7-4B6E-9400-C7A9094BE444}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4CF-42EF-B187-71E4B11F38E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{42B63DE6-282B-4D08-B910-F0A781708F4A}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4CF-42EF-B187-71E4B11F38E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{FF540C28-BA3F-4DF5-A923-BFDC8A6BB915}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4CF-42EF-B187-71E4B11F38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57.6</c:v>
                </c:pt>
                <c:pt idx="16">
                  <c:v>58.6</c:v>
                </c:pt>
                <c:pt idx="24">
                  <c:v>60.5</c:v>
                </c:pt>
                <c:pt idx="32">
                  <c:v>60.4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4CF-42EF-B187-71E4B11F38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{A55C71DE-1C21-422C-B0B7-3FF43FDF1201}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4CF-42EF-B187-71E4B11F38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{7F7E3AF4-033E-45B4-8929-5A0BD584B67E}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CF-42EF-B187-71E4B11F38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{90BE7D64-DF48-470A-B698-B6A10F37B685}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CF-42EF-B187-71E4B11F38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{BF04E983-0083-44E8-BA94-F4A2EE1B7F92}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CF-42EF-B187-71E4B11F38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{C3770D88-B235-4E42-B253-6056EDC87786}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CF-42EF-B187-71E4B11F38E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{754826CA-5431-4822-BF75-4F0813ED327C}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4CF-42EF-B187-71E4B11F38E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{85F2E128-E0AF-4ADC-B393-06C5706AA428}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4CF-42EF-B187-71E4B11F38E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{7F770DD5-57D5-4869-A9A2-672DF39D9BCA}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4CF-42EF-B187-71E4B11F38E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{777CA959-DC03-4A81-9CFA-1A26D910650D}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4CF-42EF-B187-71E4B11F38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57.1</c:v>
                </c:pt>
                <c:pt idx="24">
                  <c:v>58.7</c:v>
                </c:pt>
                <c:pt idx="32">
                  <c:v>59.5</c:v>
                </c:pt>
              </c:numCache>
            </c:numRef>
          </c:xVal>
          <c:yVal>
            <c:numRef>
              <c:f>公会計指標分析・財政指標組合せ分析表!$BP$55:$DC$55</c:f>
              <c:numCache>
                <c:formatCode>#,##0.0;"▲ "#,##0.0</c:formatCode>
                <c:ptCount val="40"/>
                <c:pt idx="8">
                  <c:v>58.5</c:v>
                </c:pt>
                <c:pt idx="16">
                  <c:v>52.3</c:v>
                </c:pt>
                <c:pt idx="24">
                  <c:v>55.4</c:v>
                </c:pt>
                <c:pt idx="32">
                  <c:v>52.7</c:v>
                </c:pt>
              </c:numCache>
            </c:numRef>
          </c:yVal>
          <c:smooth val="0"/>
          <c:extLst>
            <c:ext xmlns:c16="http://schemas.microsoft.com/office/drawing/2014/chart" uri="{C3380CC4-5D6E-409C-BE32-E72D297353CC}">
              <c16:uniqueId val="{00000013-D4CF-42EF-B187-71E4B11F38E5}"/>
            </c:ext>
          </c:extLst>
        </c:ser>
        <c:dLbls>
          <c:showLegendKey val="0"/>
          <c:showVal val="1"/>
          <c:showCatName val="0"/>
          <c:showSerName val="0"/>
          <c:showPercent val="0"/>
          <c:showBubbleSize val="0"/>
        </c:dLbls>
        <c:axId val="46179840"/>
        <c:axId val="46181760"/>
      </c:scatterChart>
      <c:valAx>
        <c:axId val="46179840"/>
        <c:scaling>
          <c:orientation val="minMax"/>
          <c:max val="60.1"/>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6"/>
          <c:min val="5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{90A93C34-7EC8-4733-ADA1-BD48D3F5E463}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97D-4DC6-8193-B42197DD5D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{01CC5730-0EC4-464C-B7A4-2836E908B47B}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7D-4DC6-8193-B42197DD5D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{CD7499ED-2F13-4EA6-B946-369C1C609056}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7D-4DC6-8193-B42197DD5D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{2C3DD55D-4245-4D1A-A23B-6D866682D72B}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7D-4DC6-8193-B42197DD5D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{BD48C7EB-9970-4F59-A14B-2FA16D3CEE1B}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7D-4DC6-8193-B42197DD5DD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{4C4B78C6-0B31-4BEE-B6A0-D4CF52EC29FD}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97D-4DC6-8193-B42197DD5DD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{1F3A084E-890D-499F-928F-F15406404149}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97D-4DC6-8193-B42197DD5DD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{B66B799F-EC0A-461C-A916-48016ED81AA2}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97D-4DC6-8193-B42197DD5DD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{DDC87828-9F63-47AC-8DBD-463FAF99DBE7}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97D-4DC6-8193-B42197DD5D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c:v>
                </c:pt>
                <c:pt idx="16">
                  <c:v>11.4</c:v>
                </c:pt>
                <c:pt idx="24">
                  <c:v>10.9</c:v>
                </c:pt>
                <c:pt idx="32">
                  <c:v>11</c:v>
                </c:pt>
              </c:numCache>
            </c:numRef>
          </c:xVal>
          <c:yVal>
            <c:numRef>
              <c:f>公会計指標分析・財政指標組合せ分析表!$BP$73:$DC$73</c:f>
              <c:numCache>
                <c:formatCode>#,##0.0;"▲ "#,##0.0</c:formatCode>
                <c:ptCount val="40"/>
                <c:pt idx="0">
                  <c:v>0.3</c:v>
                </c:pt>
              </c:numCache>
            </c:numRef>
          </c:yVal>
          <c:smooth val="0"/>
          <c:extLst>
            <c:ext xmlns:c16="http://schemas.microsoft.com/office/drawing/2014/chart" uri="{C3380CC4-5D6E-409C-BE32-E72D297353CC}">
              <c16:uniqueId val="{00000009-297D-4DC6-8193-B42197DD5D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{B36D7381-15D3-4841-9373-7F2DAFDD46B8}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97D-4DC6-8193-B42197DD5D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{C80F0FB4-E4D7-4370-9ECB-F48B4B5448BD}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7D-4DC6-8193-B42197DD5D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{6B4E2CBC-7252-4840-9E4F-CFB52F721F20}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7D-4DC6-8193-B42197DD5D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{D5CEA952-C710-4781-99CA-6BDAC74F96C7}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7D-4DC6-8193-B42197DD5D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{541DADD5-1979-4A64-8B3B-398E4255CAF1}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7D-4DC6-8193-B42197DD5DD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{CF6A1499-55B4-45C6-85D4-699BDDF2B77B}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97D-4DC6-8193-B42197DD5DD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{77D1C8D1-0B9E-4C6C-A4FA-457EB00BF5B1}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97D-4DC6-8193-B42197DD5DD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{BF93EF4D-A648-4AE4-8621-A1428FDB5D86}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97D-4DC6-8193-B42197DD5DD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{0DA16F4C-B511-483E-BC31-D92D63F753EE}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97D-4DC6-8193-B42197DD5D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9.6999999999999993</c:v>
                </c:pt>
                <c:pt idx="32">
                  <c:v>9.5</c:v>
                </c:pt>
              </c:numCache>
            </c:numRef>
          </c:xVal>
          <c:yVal>
            <c:numRef>
              <c:f>公会計指標分析・財政指標組合せ分析表!$BP$77:$DC$77</c:f>
              <c:numCache>
                <c:formatCode>#,##0.0;"▲ "#,##0.0</c:formatCode>
                <c:ptCount val="40"/>
                <c:pt idx="0">
                  <c:v>60.8</c:v>
                </c:pt>
                <c:pt idx="8">
                  <c:v>58.5</c:v>
                </c:pt>
                <c:pt idx="16">
                  <c:v>52.3</c:v>
                </c:pt>
                <c:pt idx="24">
                  <c:v>55.4</c:v>
                </c:pt>
                <c:pt idx="32">
                  <c:v>52.7</c:v>
                </c:pt>
              </c:numCache>
            </c:numRef>
          </c:yVal>
          <c:smooth val="0"/>
          <c:extLst>
            <c:ext xmlns:c16="http://schemas.microsoft.com/office/drawing/2014/chart" uri="{C3380CC4-5D6E-409C-BE32-E72D297353CC}">
              <c16:uniqueId val="{00000013-297D-4DC6-8193-B42197DD5DD7}"/>
            </c:ext>
          </c:extLst>
        </c:ser>
        <c:dLbls>
          <c:showLegendKey val="0"/>
          <c:showVal val="1"/>
          <c:showCatName val="0"/>
          <c:showSerName val="0"/>
          <c:showPercent val="0"/>
          <c:showBubbleSize val="0"/>
        </c:dLbls>
        <c:axId val="84219776"/>
        <c:axId val="84234240"/>
      </c:scatterChart>
      <c:valAx>
        <c:axId val="84219776"/>
        <c:scaling>
          <c:orientation val="minMax"/>
          <c:max val="11.7"/>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年度に大きい借入額の償還が完了したものはなく、償還金は元金</a:t>
          </a:r>
          <a:r>
            <a:rPr kumimoji="1" lang="en-US" altLang="ja-JP" sz="1400">
              <a:latin typeface="ＭＳ ゴシック" pitchFamily="49" charset="-128"/>
              <a:ea typeface="ＭＳ ゴシック" pitchFamily="49" charset="-128"/>
            </a:rPr>
            <a:t>29,051</a:t>
          </a:r>
          <a:r>
            <a:rPr kumimoji="1" lang="ja-JP" altLang="en-US" sz="1400">
              <a:latin typeface="ＭＳ ゴシック" pitchFamily="49" charset="-128"/>
              <a:ea typeface="ＭＳ ゴシック" pitchFamily="49" charset="-128"/>
            </a:rPr>
            <a:t>千円増、利子が</a:t>
          </a:r>
          <a:r>
            <a:rPr kumimoji="1" lang="en-US" altLang="ja-JP" sz="1400">
              <a:latin typeface="ＭＳ ゴシック" pitchFamily="49" charset="-128"/>
              <a:ea typeface="ＭＳ ゴシック" pitchFamily="49" charset="-128"/>
            </a:rPr>
            <a:t>12,662</a:t>
          </a:r>
          <a:r>
            <a:rPr kumimoji="1" lang="ja-JP" altLang="en-US" sz="1400">
              <a:latin typeface="ＭＳ ゴシック" pitchFamily="49" charset="-128"/>
              <a:ea typeface="ＭＳ ゴシック" pitchFamily="49" charset="-128"/>
            </a:rPr>
            <a:t>千円の減で、合計で</a:t>
          </a:r>
          <a:r>
            <a:rPr kumimoji="1" lang="en-US" altLang="ja-JP" sz="1400">
              <a:latin typeface="ＭＳ ゴシック" pitchFamily="49" charset="-128"/>
              <a:ea typeface="ＭＳ ゴシック" pitchFamily="49" charset="-128"/>
            </a:rPr>
            <a:t>16,405</a:t>
          </a:r>
          <a:r>
            <a:rPr kumimoji="1" lang="ja-JP" altLang="en-US" sz="1400">
              <a:latin typeface="ＭＳ ゴシック" pitchFamily="49" charset="-128"/>
              <a:ea typeface="ＭＳ ゴシック" pitchFamily="49" charset="-128"/>
            </a:rPr>
            <a:t>千円の増額となった。</a:t>
          </a:r>
        </a:p>
        <a:p>
          <a:r>
            <a:rPr kumimoji="1" lang="ja-JP" altLang="en-US" sz="1400">
              <a:latin typeface="ＭＳ ゴシック" pitchFamily="49" charset="-128"/>
              <a:ea typeface="ＭＳ ゴシック" pitchFamily="49" charset="-128"/>
            </a:rPr>
            <a:t>今後も</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実施している大型事業（小中一貫校建設、学校跡地跡施設整備、温泉保養宿泊施設再生整備事業等）に係る償還が数年でピークを迎えることにより実質公債費比率の上昇も予想され、また、今後も弓道場建設事業等の大型事業も計画していることから、事業の取捨選択に取り組みながら、補助制度や基金を効率的に活用し、過度に地方債に依存することが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年度に続き算定なしとなった。</a:t>
          </a:r>
        </a:p>
        <a:p>
          <a:r>
            <a:rPr kumimoji="1" lang="ja-JP" altLang="en-US" sz="1400">
              <a:latin typeface="ＭＳ ゴシック" pitchFamily="49" charset="-128"/>
              <a:ea typeface="ＭＳ ゴシック" pitchFamily="49" charset="-128"/>
            </a:rPr>
            <a:t>　しかし、将来負担額については、大型事業の元金償還が随時始まったことにより</a:t>
          </a:r>
          <a:r>
            <a:rPr kumimoji="1" lang="en-US" altLang="ja-JP" sz="1400">
              <a:latin typeface="ＭＳ ゴシック" pitchFamily="49" charset="-128"/>
              <a:ea typeface="ＭＳ ゴシック" pitchFamily="49" charset="-128"/>
            </a:rPr>
            <a:t>319</a:t>
          </a:r>
          <a:r>
            <a:rPr kumimoji="1" lang="ja-JP" altLang="en-US" sz="1400">
              <a:latin typeface="ＭＳ ゴシック" pitchFamily="49" charset="-128"/>
              <a:ea typeface="ＭＳ ゴシック" pitchFamily="49" charset="-128"/>
            </a:rPr>
            <a:t>百万円増となったが、充当可能財源等も</a:t>
          </a:r>
          <a:r>
            <a:rPr kumimoji="1" lang="en-US" altLang="ja-JP" sz="1400">
              <a:latin typeface="ＭＳ ゴシック" pitchFamily="49" charset="-128"/>
              <a:ea typeface="ＭＳ ゴシック" pitchFamily="49" charset="-128"/>
            </a:rPr>
            <a:t>534</a:t>
          </a:r>
          <a:r>
            <a:rPr kumimoji="1" lang="ja-JP" altLang="en-US" sz="1400">
              <a:latin typeface="ＭＳ ゴシック" pitchFamily="49" charset="-128"/>
              <a:ea typeface="ＭＳ ゴシック" pitchFamily="49" charset="-128"/>
            </a:rPr>
            <a:t>百万円減となったため、前年度より将来負担比率の分子は</a:t>
          </a:r>
          <a:r>
            <a:rPr kumimoji="1" lang="en-US" altLang="ja-JP" sz="1400">
              <a:latin typeface="ＭＳ ゴシック" pitchFamily="49" charset="-128"/>
              <a:ea typeface="ＭＳ ゴシック" pitchFamily="49" charset="-128"/>
            </a:rPr>
            <a:t>521</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年度の充当可能財源として、財政調整基金については</a:t>
          </a:r>
          <a:r>
            <a:rPr kumimoji="1" lang="en-US" altLang="ja-JP" sz="1400">
              <a:latin typeface="ＭＳ ゴシック" pitchFamily="49" charset="-128"/>
              <a:ea typeface="ＭＳ ゴシック" pitchFamily="49" charset="-128"/>
            </a:rPr>
            <a:t>337,380</a:t>
          </a:r>
          <a:r>
            <a:rPr kumimoji="1" lang="ja-JP" altLang="en-US" sz="1400">
              <a:latin typeface="ＭＳ ゴシック" pitchFamily="49" charset="-128"/>
              <a:ea typeface="ＭＳ ゴシック" pitchFamily="49" charset="-128"/>
            </a:rPr>
            <a:t>千円、減債基金</a:t>
          </a:r>
          <a:r>
            <a:rPr kumimoji="1" lang="en-US" altLang="ja-JP" sz="1400">
              <a:latin typeface="ＭＳ ゴシック" pitchFamily="49" charset="-128"/>
              <a:ea typeface="ＭＳ ゴシック" pitchFamily="49" charset="-128"/>
            </a:rPr>
            <a:t>185,054</a:t>
          </a:r>
          <a:r>
            <a:rPr kumimoji="1" lang="ja-JP" altLang="en-US" sz="1400">
              <a:latin typeface="ＭＳ ゴシック" pitchFamily="49" charset="-128"/>
              <a:ea typeface="ＭＳ ゴシック" pitchFamily="49" charset="-128"/>
            </a:rPr>
            <a:t>千円、土地開発基金</a:t>
          </a:r>
          <a:r>
            <a:rPr kumimoji="1" lang="en-US" altLang="ja-JP" sz="1400">
              <a:latin typeface="ＭＳ ゴシック" pitchFamily="49" charset="-128"/>
              <a:ea typeface="ＭＳ ゴシック" pitchFamily="49" charset="-128"/>
            </a:rPr>
            <a:t>152,963</a:t>
          </a:r>
          <a:r>
            <a:rPr kumimoji="1" lang="ja-JP" altLang="en-US" sz="1400">
              <a:latin typeface="ＭＳ ゴシック" pitchFamily="49" charset="-128"/>
              <a:ea typeface="ＭＳ ゴシック" pitchFamily="49" charset="-128"/>
            </a:rPr>
            <a:t>千円などが減額となっている。</a:t>
          </a:r>
        </a:p>
        <a:p>
          <a:r>
            <a:rPr kumimoji="1" lang="ja-JP" altLang="en-US" sz="1400">
              <a:latin typeface="ＭＳ ゴシック" pitchFamily="49" charset="-128"/>
              <a:ea typeface="ＭＳ ゴシック" pitchFamily="49" charset="-128"/>
            </a:rPr>
            <a:t>　充当可能基金の多くは、鉱害復旧施設基金に代表される特定目的基金であるため、引き続き新規発行地方債の抑制を図り、将来世代へ負担を先送りすることがないよう努める。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佐賀県多久市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大型事業の元金償還が随時始まったことによる公債費の増や単独で行う大型事業の実施により、財政調整基金、減債基金、土地開発基金等の取崩を行ったことにより、基金全体としては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既に実施している大型事業（小中一貫校建設、学校跡地跡施設整備、温泉保養宿泊施設再生整備事業、マテリアルリサイクル建設事業等）に係る償還が数年でピークを迎えることにから財政調整基金の取崩も予想されるため、中長期的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・鉱害復旧施設基金：臨時石炭鉱害復旧法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に基づき設置された多久市鉱害復旧施設の適正な運用及び管理に関する資金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・福祉振興基金：本市内の団体又は個人が行う福祉振興事業活動を助長し、市民福祉の振興及び高齢者保健福祉の増進を図るため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・鉱害復旧施設基金：鉱害復旧施設の適正な運用及び管理費用を基金利子額が上回ったことによる差額分の増額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・土地開発基金：一般財源として取り崩したため減少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・環境衛生施設建設基金：ごみ処理施設の除却費用として必要額を取崩し予定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・単位費用の減による基準財政需要額の減と、市民税等の増による基準財政収入額の増により普通交付税が減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年度から続く大型事業の実施による支出の増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・近年続く災害への備えや人口減少による市税の減等のため、剰余金についてはできる限りで積み立てることとしている。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・償還のために取り崩したことによる減少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・今後償還金が増加傾向となるため、基金残高は減少する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19,343
19,159
96.96
12,451,309
11,821,084
478,134
5,872,525
14,035,384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有形固定資産減価償却率は類似団体の平均より高い水準にあるが、今後策定予定の個別施設計画に基づき適切な施設の維持管理を行っていく予定である。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71574</xdr:rowOff>
    </xdr:from>
    <xdr:to>
      <xdr:col>23</xdr:col>
      <xdr:colOff>136525</xdr:colOff>
      <xdr:row>30</xdr:row>
      <xdr:rowOff>1724</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94451</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666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68489</xdr:rowOff>
    </xdr:from>
    <xdr:to>
      <xdr:col>19</xdr:col>
      <xdr:colOff>187325</xdr:colOff>
      <xdr:row>29</xdr:row>
      <xdr:rowOff>170089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119289</xdr:rowOff>
    </xdr:from>
    <xdr:to>
      <xdr:col>23</xdr:col>
      <xdr:colOff>85725</xdr:colOff>
      <xdr:row>29</xdr:row>
      <xdr:rowOff>122374</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5862864"/>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127091</xdr:rowOff>
    </xdr:from>
    <xdr:to>
      <xdr:col>15</xdr:col>
      <xdr:colOff>187325</xdr:colOff>
      <xdr:row>30</xdr:row>
      <xdr:rowOff>57241</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119289</xdr:rowOff>
    </xdr:from>
    <xdr:to>
      <xdr:col>19</xdr:col>
      <xdr:colOff>136525</xdr:colOff>
      <xdr:row>30</xdr:row>
      <xdr:rowOff>6441</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3289300" y="586286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157933</xdr:rowOff>
    </xdr:from>
    <xdr:to>
      <xdr:col>11</xdr:col>
      <xdr:colOff>187325</xdr:colOff>
      <xdr:row>30</xdr:row>
      <xdr:rowOff>88083</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6441</xdr:rowOff>
    </xdr:from>
    <xdr:to>
      <xdr:col>15</xdr:col>
      <xdr:colOff>136525</xdr:colOff>
      <xdr:row>30</xdr:row>
      <xdr:rowOff>37283</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2527300" y="5921466"/>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15166</xdr:rowOff>
    </xdr:from>
    <xdr:ext cx="405111" cy="259045"/>
    <xdr:sp macro="" textlink="">
      <xdr:nvSpPr>
        <xdr:cNvPr id="100" name="n_1mainValue有形固定資産減価償却率">
          <a:extLst>
            <a:ext uri="{FF2B5EF4-FFF2-40B4-BE49-F238E27FC236}">
              <a16:creationId xmlns:a16="http://schemas.microsoft.com/office/drawing/2014/main" id="{00000000-0008-0000-0D00-000064000000}"/>
            </a:ext>
          </a:extLst>
        </xdr:cNvPr>
        <xdr:cNvSpPr txBox="1"/>
      </xdr:nvSpPr>
      <xdr:spPr>
        <a:xfrm>
          <a:off x="3836044" y="5587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73768</xdr:rowOff>
    </xdr:from>
    <xdr:ext cx="405111" cy="259045"/>
    <xdr:sp macro="" textlink="">
      <xdr:nvSpPr>
        <xdr:cNvPr id="101" name="n_2mainValue有形固定資産減価償却率">
          <a:extLst>
            <a:ext uri="{FF2B5EF4-FFF2-40B4-BE49-F238E27FC236}">
              <a16:creationId xmlns:a16="http://schemas.microsoft.com/office/drawing/2014/main" id="{00000000-0008-0000-0D00-000065000000}"/>
            </a:ext>
          </a:extLst>
        </xdr:cNvPr>
        <xdr:cNvSpPr txBox="1"/>
      </xdr:nvSpPr>
      <xdr:spPr>
        <a:xfrm>
          <a:off x="3086744" y="564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104610</xdr:rowOff>
    </xdr:from>
    <xdr:ext cx="405111" cy="259045"/>
    <xdr:sp macro="" textlink="">
      <xdr:nvSpPr>
        <xdr:cNvPr id="102" name="n_3mainValue有形固定資産減価償却率">
          <a:extLst>
            <a:ext uri="{FF2B5EF4-FFF2-40B4-BE49-F238E27FC236}">
              <a16:creationId xmlns:a16="http://schemas.microsoft.com/office/drawing/2014/main" id="{00000000-0008-0000-0D00-000066000000}"/>
            </a:ext>
          </a:extLst>
        </xdr:cNvPr>
        <xdr:cNvSpPr txBox="1"/>
      </xdr:nvSpPr>
      <xdr:spPr>
        <a:xfrm>
          <a:off x="2324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地方債現在高が増加し、</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は類似団体平均を上回った。さらに今後大型事業も計画しているので、引き続き適正な財政運営に取り組んでいく。</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D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33" name="債務償還比率最小値テキスト">
          <a:extLst>
            <a:ext uri="{FF2B5EF4-FFF2-40B4-BE49-F238E27FC236}">
              <a16:creationId xmlns:a16="http://schemas.microsoft.com/office/drawing/2014/main" id="{00000000-0008-0000-0D00-000085000000}"/>
            </a:ext>
          </a:extLst>
        </xdr:cNvPr>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35" name="債務償還比率最大値テキスト">
          <a:extLst>
            <a:ext uri="{FF2B5EF4-FFF2-40B4-BE49-F238E27FC236}">
              <a16:creationId xmlns:a16="http://schemas.microsoft.com/office/drawing/2014/main" id="{00000000-0008-0000-0D00-000087000000}"/>
            </a:ext>
          </a:extLst>
        </xdr:cNvPr>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37" name="債務償還比率平均値テキスト">
          <a:extLst>
            <a:ext uri="{FF2B5EF4-FFF2-40B4-BE49-F238E27FC236}">
              <a16:creationId xmlns:a16="http://schemas.microsoft.com/office/drawing/2014/main" id="{00000000-0008-0000-0D00-000089000000}"/>
            </a:ext>
          </a:extLst>
        </xdr:cNvPr>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170547</xdr:rowOff>
    </xdr:from>
    <xdr:to>
      <xdr:col>76</xdr:col>
      <xdr:colOff>73025</xdr:colOff>
      <xdr:row>31</xdr:row>
      <xdr:rowOff>100697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0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21974</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93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138832</xdr:rowOff>
    </xdr:from>
    <xdr:to>
      <xdr:col>72</xdr:col>
      <xdr:colOff>123825</xdr:colOff>
      <xdr:row>32</xdr:row>
      <xdr:rowOff>68982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22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49897</xdr:rowOff>
    </xdr:from>
    <xdr:to>
      <xdr:col>76</xdr:col>
      <xdr:colOff>22225</xdr:colOff>
      <xdr:row>32</xdr:row>
      <xdr:rowOff>18182</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136372"/>
          <a:ext cx="711200" cy="13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9" name="n_1aveValue債務償還比率">
          <a:extLst>
            <a:ext uri="{FF2B5EF4-FFF2-40B4-BE49-F238E27FC236}">
              <a16:creationId xmlns:a16="http://schemas.microsoft.com/office/drawing/2014/main" id="{00000000-0008-0000-0D00-000095000000}"/>
            </a:ext>
          </a:extLst>
        </xdr:cNvPr>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60109</xdr:rowOff>
    </xdr:from>
    <xdr:ext cx="469744" cy="259045"/>
    <xdr:sp macro="" textlink="">
      <xdr:nvSpPr>
        <xdr:cNvPr id="150" name="n_1mainValue債務償還比率">
          <a:extLst>
            <a:ext uri="{FF2B5EF4-FFF2-40B4-BE49-F238E27FC236}">
              <a16:creationId xmlns:a16="http://schemas.microsoft.com/office/drawing/2014/main" id="{00000000-0008-0000-0D00-000096000000}"/>
            </a:ext>
          </a:extLst>
        </xdr:cNvPr>
        <xdr:cNvSpPr txBox="1"/>
      </xdr:nvSpPr>
      <xdr:spPr>
        <a:xfrm>
          <a:off x="13836727" y="631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00000000-0008-0000-0D00-00009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19,343
19,159
96.96
12,451,309
11,821,084
478,134
5,872,525
14,035,384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30299</xdr:rowOff>
    </xdr:from>
    <xdr:to>
      <xdr:col>24</xdr:col>
      <xdr:colOff>114300</xdr:colOff>
      <xdr:row>36</xdr:row>
      <xdr:rowOff>131899</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53176</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0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58057</xdr:rowOff>
    </xdr:from>
    <xdr:to>
      <xdr:col>20</xdr:col>
      <xdr:colOff>38100</xdr:colOff>
      <xdr:row>36</xdr:row>
      <xdr:rowOff>159657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81099</xdr:rowOff>
    </xdr:from>
    <xdr:to>
      <xdr:col>24</xdr:col>
      <xdr:colOff>63500</xdr:colOff>
      <xdr:row>36</xdr:row>
      <xdr:rowOff>108857</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2532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97246</xdr:rowOff>
    </xdr:from>
    <xdr:to>
      <xdr:col>15</xdr:col>
      <xdr:colOff>101600</xdr:colOff>
      <xdr:row>37</xdr:row>
      <xdr:rowOff>27396</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108857</xdr:rowOff>
    </xdr:from>
    <xdr:to>
      <xdr:col>19</xdr:col>
      <xdr:colOff>177800</xdr:colOff>
      <xdr:row>36</xdr:row>
      <xdr:rowOff>148046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2810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126637</xdr:rowOff>
    </xdr:from>
    <xdr:to>
      <xdr:col>10</xdr:col>
      <xdr:colOff>165100</xdr:colOff>
      <xdr:row>37</xdr:row>
      <xdr:rowOff>56787</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148046</xdr:rowOff>
    </xdr:from>
    <xdr:to>
      <xdr:col>15</xdr:col>
      <xdr:colOff>50800</xdr:colOff>
      <xdr:row>37</xdr:row>
      <xdr:rowOff>5987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019300" y="63202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4734</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43923</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24143</xdr:rowOff>
    </xdr:from>
    <xdr:to>
      <xdr:col>41</xdr:col>
      <xdr:colOff>101600</xdr:colOff>
      <xdr:row>37</xdr:row>
      <xdr:rowOff>125743</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99847</xdr:rowOff>
    </xdr:from>
    <xdr:to>
      <xdr:col>55</xdr:col>
      <xdr:colOff>50800</xdr:colOff>
      <xdr:row>36</xdr:row>
      <xdr:rowOff>29997</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61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122724</xdr:rowOff>
    </xdr:from>
    <xdr:ext cx="534377"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595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114478</xdr:rowOff>
    </xdr:from>
    <xdr:to>
      <xdr:col>50</xdr:col>
      <xdr:colOff>165100</xdr:colOff>
      <xdr:row>36</xdr:row>
      <xdr:rowOff>44628</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61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150647</xdr:rowOff>
    </xdr:from>
    <xdr:to>
      <xdr:col>55</xdr:col>
      <xdr:colOff>0</xdr:colOff>
      <xdr:row>35</xdr:row>
      <xdr:rowOff>165278</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6151397"/>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133795</xdr:rowOff>
    </xdr:from>
    <xdr:to>
      <xdr:col>46</xdr:col>
      <xdr:colOff>38100</xdr:colOff>
      <xdr:row>36</xdr:row>
      <xdr:rowOff>63945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61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165278</xdr:rowOff>
    </xdr:from>
    <xdr:to>
      <xdr:col>50</xdr:col>
      <xdr:colOff>114300</xdr:colOff>
      <xdr:row>36</xdr:row>
      <xdr:rowOff>13145</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750300" y="6166028"/>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147701</xdr:rowOff>
    </xdr:from>
    <xdr:to>
      <xdr:col>41</xdr:col>
      <xdr:colOff>101600</xdr:colOff>
      <xdr:row>36</xdr:row>
      <xdr:rowOff>77851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614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13145</xdr:rowOff>
    </xdr:from>
    <xdr:to>
      <xdr:col>45</xdr:col>
      <xdr:colOff>177800</xdr:colOff>
      <xdr:row>36</xdr:row>
      <xdr:rowOff>27051</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7861300" y="6185345"/>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116870</xdr:rowOff>
    </xdr:from>
    <xdr:ext cx="534377"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594111" y="64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61155</xdr:rowOff>
    </xdr:from>
    <xdr:ext cx="534377"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59411" y="589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80472</xdr:rowOff>
    </xdr:from>
    <xdr:ext cx="534377"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483111" y="59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94378</xdr:rowOff>
    </xdr:from>
    <xdr:ext cx="534377"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594111" y="592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73297</xdr:rowOff>
    </xdr:from>
    <xdr:to>
      <xdr:col>24</xdr:col>
      <xdr:colOff>114300</xdr:colOff>
      <xdr:row>60</xdr:row>
      <xdr:rowOff>3447</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51724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101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73297</xdr:rowOff>
    </xdr:from>
    <xdr:to>
      <xdr:col>20</xdr:col>
      <xdr:colOff>38100</xdr:colOff>
      <xdr:row>60</xdr:row>
      <xdr:rowOff>3447</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124097</xdr:rowOff>
    </xdr:from>
    <xdr:to>
      <xdr:col>24</xdr:col>
      <xdr:colOff>63500</xdr:colOff>
      <xdr:row>59</xdr:row>
      <xdr:rowOff>124097</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a:off x="3797300" y="102396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66766</xdr:rowOff>
    </xdr:from>
    <xdr:to>
      <xdr:col>15</xdr:col>
      <xdr:colOff>101600</xdr:colOff>
      <xdr:row>59</xdr:row>
      <xdr:rowOff>168366</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117566</xdr:rowOff>
    </xdr:from>
    <xdr:to>
      <xdr:col>19</xdr:col>
      <xdr:colOff>177800</xdr:colOff>
      <xdr:row>59</xdr:row>
      <xdr:rowOff>124097</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2908300" y="1023311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83094</xdr:rowOff>
    </xdr:from>
    <xdr:to>
      <xdr:col>10</xdr:col>
      <xdr:colOff>165100</xdr:colOff>
      <xdr:row>60</xdr:row>
      <xdr:rowOff>13244</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117566</xdr:rowOff>
    </xdr:from>
    <xdr:to>
      <xdr:col>15</xdr:col>
      <xdr:colOff>50800</xdr:colOff>
      <xdr:row>59</xdr:row>
      <xdr:rowOff>133894</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019300" y="102331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166024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582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159493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05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4371</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16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E00-0000D8000000}"/>
            </a:ext>
          </a:extLst>
        </xdr:cNvPr>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E00-0000DA000000}"/>
            </a:ext>
          </a:extLst>
        </xdr:cNvPr>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142091</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E00-0000DC000000}"/>
            </a:ext>
          </a:extLst>
        </xdr:cNvPr>
        <xdr:cNvSpPr txBox="1"/>
      </xdr:nvSpPr>
      <xdr:spPr>
        <a:xfrm>
          <a:off x="10515600" y="10429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25809</xdr:rowOff>
    </xdr:from>
    <xdr:to>
      <xdr:col>41</xdr:col>
      <xdr:colOff>101600</xdr:colOff>
      <xdr:row>61</xdr:row>
      <xdr:rowOff>127409</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7810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85044</xdr:rowOff>
    </xdr:from>
    <xdr:to>
      <xdr:col>55</xdr:col>
      <xdr:colOff>50800</xdr:colOff>
      <xdr:row>63</xdr:row>
      <xdr:rowOff>15194</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10426700" y="107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63471</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E00-0000E7000000}"/>
            </a:ext>
          </a:extLst>
        </xdr:cNvPr>
        <xdr:cNvSpPr txBox="1"/>
      </xdr:nvSpPr>
      <xdr:spPr>
        <a:xfrm>
          <a:off x="10515600" y="1069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101663</xdr:rowOff>
    </xdr:from>
    <xdr:to>
      <xdr:col>50</xdr:col>
      <xdr:colOff>165100</xdr:colOff>
      <xdr:row>63</xdr:row>
      <xdr:rowOff>31813</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107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135844</xdr:rowOff>
    </xdr:from>
    <xdr:to>
      <xdr:col>55</xdr:col>
      <xdr:colOff>0</xdr:colOff>
      <xdr:row>62</xdr:row>
      <xdr:rowOff>152463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9639300" y="10765744"/>
          <a:ext cx="8382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108745</xdr:rowOff>
    </xdr:from>
    <xdr:to>
      <xdr:col>46</xdr:col>
      <xdr:colOff>38100</xdr:colOff>
      <xdr:row>63</xdr:row>
      <xdr:rowOff>38895</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699500" y="107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152463</xdr:rowOff>
    </xdr:from>
    <xdr:to>
      <xdr:col>50</xdr:col>
      <xdr:colOff>114300</xdr:colOff>
      <xdr:row>62</xdr:row>
      <xdr:rowOff>159545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8750300" y="10782363"/>
          <a:ext cx="889000" cy="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128156</xdr:rowOff>
    </xdr:from>
    <xdr:to>
      <xdr:col>41</xdr:col>
      <xdr:colOff>101600</xdr:colOff>
      <xdr:row>63</xdr:row>
      <xdr:rowOff>58306</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810500" y="107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159545</xdr:rowOff>
    </xdr:from>
    <xdr:to>
      <xdr:col>45</xdr:col>
      <xdr:colOff>177800</xdr:colOff>
      <xdr:row>63</xdr:row>
      <xdr:rowOff>7506</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7861300" y="10789445"/>
          <a:ext cx="889000" cy="1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45097</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3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29886</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143936</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22940</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9327095" y="1082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30022</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450795" y="1083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49433</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561795" y="1085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a:extLst>
            <a:ext uri="{FF2B5EF4-FFF2-40B4-BE49-F238E27FC236}">
              <a16:creationId xmlns:a16="http://schemas.microsoft.com/office/drawing/2014/main" id="{00000000-0008-0000-0E00-00000E010000}"/>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a:extLst>
            <a:ext uri="{FF2B5EF4-FFF2-40B4-BE49-F238E27FC236}">
              <a16:creationId xmlns:a16="http://schemas.microsoft.com/office/drawing/2014/main" id="{00000000-0008-0000-0E00-000010010000}"/>
            </a:ext>
          </a:extLst>
        </xdr:cNvPr>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a:extLst>
            <a:ext uri="{FF2B5EF4-FFF2-40B4-BE49-F238E27FC236}">
              <a16:creationId xmlns:a16="http://schemas.microsoft.com/office/drawing/2014/main" id="{00000000-0008-0000-0E00-000012010000}"/>
            </a:ext>
          </a:extLst>
        </xdr:cNvPr>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85" name="【公営住宅】&#10;有形固定資産減価償却率該当値テキスト">
          <a:extLst>
            <a:ext uri="{FF2B5EF4-FFF2-40B4-BE49-F238E27FC236}">
              <a16:creationId xmlns:a16="http://schemas.microsoft.com/office/drawing/2014/main" id="{00000000-0008-0000-0E00-00001D010000}"/>
            </a:ext>
          </a:extLst>
        </xdr:cNvPr>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134257</xdr:rowOff>
    </xdr:from>
    <xdr:to>
      <xdr:col>20</xdr:col>
      <xdr:colOff>38100</xdr:colOff>
      <xdr:row>81</xdr:row>
      <xdr:rowOff>64407</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3746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13607</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3797300" y="1386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168548</xdr:rowOff>
    </xdr:from>
    <xdr:to>
      <xdr:col>15</xdr:col>
      <xdr:colOff>101600</xdr:colOff>
      <xdr:row>81</xdr:row>
      <xdr:rowOff>98698</xdr:rowOff>
    </xdr:to>
    <xdr:sp macro="" textlink="">
      <xdr:nvSpPr>
        <xdr:cNvPr id="288" name="楕円 287">
          <a:extLst>
            <a:ext uri="{FF2B5EF4-FFF2-40B4-BE49-F238E27FC236}">
              <a16:creationId xmlns:a16="http://schemas.microsoft.com/office/drawing/2014/main" id="{00000000-0008-0000-0E00-000020010000}"/>
            </a:ext>
          </a:extLst>
        </xdr:cNvPr>
        <xdr:cNvSpPr/>
      </xdr:nvSpPr>
      <xdr:spPr>
        <a:xfrm>
          <a:off x="2857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13607</xdr:rowOff>
    </xdr:from>
    <xdr:to>
      <xdr:col>19</xdr:col>
      <xdr:colOff>177800</xdr:colOff>
      <xdr:row>81</xdr:row>
      <xdr:rowOff>47898</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2908300" y="139010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1968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47898</xdr:rowOff>
    </xdr:from>
    <xdr:to>
      <xdr:col>15</xdr:col>
      <xdr:colOff>50800</xdr:colOff>
      <xdr:row>81</xdr:row>
      <xdr:rowOff>95250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2019300" y="1393534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a:extLst>
            <a:ext uri="{FF2B5EF4-FFF2-40B4-BE49-F238E27FC236}">
              <a16:creationId xmlns:a16="http://schemas.microsoft.com/office/drawing/2014/main" id="{00000000-0008-0000-0E00-000024010000}"/>
            </a:ext>
          </a:extLst>
        </xdr:cNvPr>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a:extLst>
            <a:ext uri="{FF2B5EF4-FFF2-40B4-BE49-F238E27FC236}">
              <a16:creationId xmlns:a16="http://schemas.microsoft.com/office/drawing/2014/main" id="{00000000-0008-0000-0E00-000025010000}"/>
            </a:ext>
          </a:extLst>
        </xdr:cNvPr>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77669</xdr:rowOff>
    </xdr:from>
    <xdr:ext cx="405111" cy="259045"/>
    <xdr:sp macro="" textlink="">
      <xdr:nvSpPr>
        <xdr:cNvPr id="294" name="n_3aveValue【公営住宅】&#10;有形固定資産減価償却率">
          <a:extLst>
            <a:ext uri="{FF2B5EF4-FFF2-40B4-BE49-F238E27FC236}">
              <a16:creationId xmlns:a16="http://schemas.microsoft.com/office/drawing/2014/main" id="{00000000-0008-0000-0E00-000026010000}"/>
            </a:ext>
          </a:extLst>
        </xdr:cNvPr>
        <xdr:cNvSpPr txBox="1"/>
      </xdr:nvSpPr>
      <xdr:spPr>
        <a:xfrm>
          <a:off x="1816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80934</xdr:rowOff>
    </xdr:from>
    <xdr:ext cx="405111" cy="259045"/>
    <xdr:sp macro="" textlink="">
      <xdr:nvSpPr>
        <xdr:cNvPr id="295" name="n_1mainValue【公営住宅】&#10;有形固定資産減価償却率">
          <a:extLst>
            <a:ext uri="{FF2B5EF4-FFF2-40B4-BE49-F238E27FC236}">
              <a16:creationId xmlns:a16="http://schemas.microsoft.com/office/drawing/2014/main" id="{00000000-0008-0000-0E00-000027010000}"/>
            </a:ext>
          </a:extLst>
        </xdr:cNvPr>
        <xdr:cNvSpPr txBox="1"/>
      </xdr:nvSpPr>
      <xdr:spPr>
        <a:xfrm>
          <a:off x="35820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89825</xdr:rowOff>
    </xdr:from>
    <xdr:ext cx="405111" cy="259045"/>
    <xdr:sp macro="" textlink="">
      <xdr:nvSpPr>
        <xdr:cNvPr id="296" name="n_2mainValue【公営住宅】&#10;有形固定資産減価償却率">
          <a:extLst>
            <a:ext uri="{FF2B5EF4-FFF2-40B4-BE49-F238E27FC236}">
              <a16:creationId xmlns:a16="http://schemas.microsoft.com/office/drawing/2014/main" id="{00000000-0008-0000-0E00-000028010000}"/>
            </a:ext>
          </a:extLst>
        </xdr:cNvPr>
        <xdr:cNvSpPr txBox="1"/>
      </xdr:nvSpPr>
      <xdr:spPr>
        <a:xfrm>
          <a:off x="2705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297" name="n_3mainValue【公営住宅】&#10;有形固定資産減価償却率">
          <a:extLst>
            <a:ext uri="{FF2B5EF4-FFF2-40B4-BE49-F238E27FC236}">
              <a16:creationId xmlns:a16="http://schemas.microsoft.com/office/drawing/2014/main" id="{00000000-0008-0000-0E00-000029010000}"/>
            </a:ext>
          </a:extLst>
        </xdr:cNvPr>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00000000-0008-0000-0E00-00004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a:extLst>
            <a:ext uri="{FF2B5EF4-FFF2-40B4-BE49-F238E27FC236}">
              <a16:creationId xmlns:a16="http://schemas.microsoft.com/office/drawing/2014/main" id="{00000000-0008-0000-0E00-000042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a:extLst>
            <a:ext uri="{FF2B5EF4-FFF2-40B4-BE49-F238E27FC236}">
              <a16:creationId xmlns:a16="http://schemas.microsoft.com/office/drawing/2014/main" id="{00000000-0008-0000-0E00-000044010000}"/>
            </a:ext>
          </a:extLst>
        </xdr:cNvPr>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107459</xdr:rowOff>
    </xdr:from>
    <xdr:ext cx="469744" cy="259045"/>
    <xdr:sp macro="" textlink="">
      <xdr:nvSpPr>
        <xdr:cNvPr id="326" name="【公営住宅】&#10;一人当たり面積平均値テキスト">
          <a:extLst>
            <a:ext uri="{FF2B5EF4-FFF2-40B4-BE49-F238E27FC236}">
              <a16:creationId xmlns:a16="http://schemas.microsoft.com/office/drawing/2014/main" id="{00000000-0008-0000-0E00-000046010000}"/>
            </a:ext>
          </a:extLst>
        </xdr:cNvPr>
        <xdr:cNvSpPr txBox="1"/>
      </xdr:nvSpPr>
      <xdr:spPr>
        <a:xfrm>
          <a:off x="10515600" y="14509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151892</xdr:rowOff>
    </xdr:from>
    <xdr:to>
      <xdr:col>41</xdr:col>
      <xdr:colOff>101600</xdr:colOff>
      <xdr:row>84</xdr:row>
      <xdr:rowOff>82042</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7810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118363</xdr:rowOff>
    </xdr:from>
    <xdr:to>
      <xdr:col>55</xdr:col>
      <xdr:colOff>50800</xdr:colOff>
      <xdr:row>84</xdr:row>
      <xdr:rowOff>48513</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10426700" y="143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141240</xdr:rowOff>
    </xdr:from>
    <xdr:ext cx="469744" cy="259045"/>
    <xdr:sp macro="" textlink="">
      <xdr:nvSpPr>
        <xdr:cNvPr id="337" name="【公営住宅】&#10;一人当たり面積該当値テキスト">
          <a:extLst>
            <a:ext uri="{FF2B5EF4-FFF2-40B4-BE49-F238E27FC236}">
              <a16:creationId xmlns:a16="http://schemas.microsoft.com/office/drawing/2014/main" id="{00000000-0008-0000-0E00-000051010000}"/>
            </a:ext>
          </a:extLst>
        </xdr:cNvPr>
        <xdr:cNvSpPr txBox="1"/>
      </xdr:nvSpPr>
      <xdr:spPr>
        <a:xfrm>
          <a:off x="10515600" y="1420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125222</xdr:rowOff>
    </xdr:from>
    <xdr:to>
      <xdr:col>50</xdr:col>
      <xdr:colOff>165100</xdr:colOff>
      <xdr:row>84</xdr:row>
      <xdr:rowOff>55372</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9588500" y="1435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169163</xdr:rowOff>
    </xdr:from>
    <xdr:to>
      <xdr:col>55</xdr:col>
      <xdr:colOff>0</xdr:colOff>
      <xdr:row>84</xdr:row>
      <xdr:rowOff>4572</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flipV="1">
          <a:off x="9639300" y="1439951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131699</xdr:rowOff>
    </xdr:from>
    <xdr:to>
      <xdr:col>46</xdr:col>
      <xdr:colOff>38100</xdr:colOff>
      <xdr:row>84</xdr:row>
      <xdr:rowOff>61849</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8699500" y="143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4572</xdr:rowOff>
    </xdr:from>
    <xdr:to>
      <xdr:col>50</xdr:col>
      <xdr:colOff>114300</xdr:colOff>
      <xdr:row>84</xdr:row>
      <xdr:rowOff>11049</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8750300" y="1440637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137413</xdr:rowOff>
    </xdr:from>
    <xdr:to>
      <xdr:col>41</xdr:col>
      <xdr:colOff>101600</xdr:colOff>
      <xdr:row>84</xdr:row>
      <xdr:rowOff>67563</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7810500" y="143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11049</xdr:rowOff>
    </xdr:from>
    <xdr:to>
      <xdr:col>45</xdr:col>
      <xdr:colOff>177800</xdr:colOff>
      <xdr:row>84</xdr:row>
      <xdr:rowOff>16763</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7861300" y="14412849"/>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52215</xdr:rowOff>
    </xdr:from>
    <xdr:ext cx="469744" cy="259045"/>
    <xdr:sp macro="" textlink="">
      <xdr:nvSpPr>
        <xdr:cNvPr id="344" name="n_1aveValue【公営住宅】&#10;一人当たり面積">
          <a:extLst>
            <a:ext uri="{FF2B5EF4-FFF2-40B4-BE49-F238E27FC236}">
              <a16:creationId xmlns:a16="http://schemas.microsoft.com/office/drawing/2014/main" id="{00000000-0008-0000-0E00-000058010000}"/>
            </a:ext>
          </a:extLst>
        </xdr:cNvPr>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45" name="n_2aveValue【公営住宅】&#10;一人当たり面積">
          <a:extLst>
            <a:ext uri="{FF2B5EF4-FFF2-40B4-BE49-F238E27FC236}">
              <a16:creationId xmlns:a16="http://schemas.microsoft.com/office/drawing/2014/main" id="{00000000-0008-0000-0E00-000059010000}"/>
            </a:ext>
          </a:extLst>
        </xdr:cNvPr>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73169</xdr:rowOff>
    </xdr:from>
    <xdr:ext cx="469744" cy="259045"/>
    <xdr:sp macro="" textlink="">
      <xdr:nvSpPr>
        <xdr:cNvPr id="346" name="n_3aveValue【公営住宅】&#10;一人当たり面積">
          <a:extLst>
            <a:ext uri="{FF2B5EF4-FFF2-40B4-BE49-F238E27FC236}">
              <a16:creationId xmlns:a16="http://schemas.microsoft.com/office/drawing/2014/main" id="{00000000-0008-0000-0E00-00005A010000}"/>
            </a:ext>
          </a:extLst>
        </xdr:cNvPr>
        <xdr:cNvSpPr txBox="1"/>
      </xdr:nvSpPr>
      <xdr:spPr>
        <a:xfrm>
          <a:off x="7626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71899</xdr:rowOff>
    </xdr:from>
    <xdr:ext cx="469744" cy="259045"/>
    <xdr:sp macro="" textlink="">
      <xdr:nvSpPr>
        <xdr:cNvPr id="347" name="n_1mainValue【公営住宅】&#10;一人当たり面積">
          <a:extLst>
            <a:ext uri="{FF2B5EF4-FFF2-40B4-BE49-F238E27FC236}">
              <a16:creationId xmlns:a16="http://schemas.microsoft.com/office/drawing/2014/main" id="{00000000-0008-0000-0E00-00005B010000}"/>
            </a:ext>
          </a:extLst>
        </xdr:cNvPr>
        <xdr:cNvSpPr txBox="1"/>
      </xdr:nvSpPr>
      <xdr:spPr>
        <a:xfrm>
          <a:off x="9391727" y="1413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78376</xdr:rowOff>
    </xdr:from>
    <xdr:ext cx="469744" cy="259045"/>
    <xdr:sp macro="" textlink="">
      <xdr:nvSpPr>
        <xdr:cNvPr id="348" name="n_2mainValue【公営住宅】&#10;一人当たり面積">
          <a:extLst>
            <a:ext uri="{FF2B5EF4-FFF2-40B4-BE49-F238E27FC236}">
              <a16:creationId xmlns:a16="http://schemas.microsoft.com/office/drawing/2014/main" id="{00000000-0008-0000-0E00-00005C010000}"/>
            </a:ext>
          </a:extLst>
        </xdr:cNvPr>
        <xdr:cNvSpPr txBox="1"/>
      </xdr:nvSpPr>
      <xdr:spPr>
        <a:xfrm>
          <a:off x="8515427" y="1413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84090</xdr:rowOff>
    </xdr:from>
    <xdr:ext cx="469744" cy="259045"/>
    <xdr:sp macro="" textlink="">
      <xdr:nvSpPr>
        <xdr:cNvPr id="349" name="n_3mainValue【公営住宅】&#10;一人当たり面積">
          <a:extLst>
            <a:ext uri="{FF2B5EF4-FFF2-40B4-BE49-F238E27FC236}">
              <a16:creationId xmlns:a16="http://schemas.microsoft.com/office/drawing/2014/main" id="{00000000-0008-0000-0E00-00005D010000}"/>
            </a:ext>
          </a:extLst>
        </xdr:cNvPr>
        <xdr:cNvSpPr txBox="1"/>
      </xdr:nvSpPr>
      <xdr:spPr>
        <a:xfrm>
          <a:off x="7626427" y="141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a:extLst>
            <a:ext uri="{FF2B5EF4-FFF2-40B4-BE49-F238E27FC236}">
              <a16:creationId xmlns:a16="http://schemas.microsoft.com/office/drawing/2014/main" id="{00000000-0008-0000-0E00-00009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07" name="【学校施設】&#10;有形固定資産減価償却率最小値テキスト">
          <a:extLst>
            <a:ext uri="{FF2B5EF4-FFF2-40B4-BE49-F238E27FC236}">
              <a16:creationId xmlns:a16="http://schemas.microsoft.com/office/drawing/2014/main" id="{00000000-0008-0000-0E00-000097010000}"/>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409" name="【学校施設】&#10;有形固定資産減価償却率最大値テキスト">
          <a:extLst>
            <a:ext uri="{FF2B5EF4-FFF2-40B4-BE49-F238E27FC236}">
              <a16:creationId xmlns:a16="http://schemas.microsoft.com/office/drawing/2014/main" id="{00000000-0008-0000-0E00-000099010000}"/>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411" name="【学校施設】&#10;有形固定資産減価償却率平均値テキスト">
          <a:extLst>
            <a:ext uri="{FF2B5EF4-FFF2-40B4-BE49-F238E27FC236}">
              <a16:creationId xmlns:a16="http://schemas.microsoft.com/office/drawing/2014/main" id="{00000000-0008-0000-0E00-00009B010000}"/>
            </a:ext>
          </a:extLst>
        </xdr:cNvPr>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6268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15257</xdr:rowOff>
    </xdr:from>
    <xdr:ext cx="405111" cy="259045"/>
    <xdr:sp macro="" textlink="">
      <xdr:nvSpPr>
        <xdr:cNvPr id="422" name="【学校施設】&#10;有形固定資産減価償却率該当値テキスト">
          <a:extLst>
            <a:ext uri="{FF2B5EF4-FFF2-40B4-BE49-F238E27FC236}">
              <a16:creationId xmlns:a16="http://schemas.microsoft.com/office/drawing/2014/main" id="{00000000-0008-0000-0E00-0000A6010000}"/>
            </a:ext>
          </a:extLst>
        </xdr:cNvPr>
        <xdr:cNvSpPr txBox="1"/>
      </xdr:nvSpPr>
      <xdr:spPr>
        <a:xfrm>
          <a:off x="16357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87630</xdr:rowOff>
    </xdr:from>
    <xdr:to>
      <xdr:col>85</xdr:col>
      <xdr:colOff>127000</xdr:colOff>
      <xdr:row>60</xdr:row>
      <xdr:rowOff>129540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15481300" y="103746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61</xdr:row>
      <xdr:rowOff>43815</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14592300" y="1041654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33020</xdr:rowOff>
    </xdr:from>
    <xdr:to>
      <xdr:col>72</xdr:col>
      <xdr:colOff>38100</xdr:colOff>
      <xdr:row>61</xdr:row>
      <xdr:rowOff>134620</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3652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83820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flipV="1">
          <a:off x="13703300" y="10502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429" name="n_1aveValue【学校施設】&#10;有形固定資産減価償却率">
          <a:extLst>
            <a:ext uri="{FF2B5EF4-FFF2-40B4-BE49-F238E27FC236}">
              <a16:creationId xmlns:a16="http://schemas.microsoft.com/office/drawing/2014/main" id="{00000000-0008-0000-0E00-0000AD010000}"/>
            </a:ext>
          </a:extLst>
        </xdr:cNvPr>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30" name="n_2aveValue【学校施設】&#10;有形固定資産減価償却率">
          <a:extLst>
            <a:ext uri="{FF2B5EF4-FFF2-40B4-BE49-F238E27FC236}">
              <a16:creationId xmlns:a16="http://schemas.microsoft.com/office/drawing/2014/main" id="{00000000-0008-0000-0E00-0000AE010000}"/>
            </a:ext>
          </a:extLst>
        </xdr:cNvPr>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31" name="n_3aveValue【学校施設】&#10;有形固定資産減価償却率">
          <a:extLst>
            <a:ext uri="{FF2B5EF4-FFF2-40B4-BE49-F238E27FC236}">
              <a16:creationId xmlns:a16="http://schemas.microsoft.com/office/drawing/2014/main" id="{00000000-0008-0000-0E00-0000AF010000}"/>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432" name="n_1mainValue【学校施設】&#10;有形固定資産減価償却率">
          <a:extLst>
            <a:ext uri="{FF2B5EF4-FFF2-40B4-BE49-F238E27FC236}">
              <a16:creationId xmlns:a16="http://schemas.microsoft.com/office/drawing/2014/main" id="{00000000-0008-0000-0E00-0000B0010000}"/>
            </a:ext>
          </a:extLst>
        </xdr:cNvPr>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433" name="n_2mainValue【学校施設】&#10;有形固定資産減価償却率">
          <a:extLst>
            <a:ext uri="{FF2B5EF4-FFF2-40B4-BE49-F238E27FC236}">
              <a16:creationId xmlns:a16="http://schemas.microsoft.com/office/drawing/2014/main" id="{00000000-0008-0000-0E00-0000B1010000}"/>
            </a:ext>
          </a:extLst>
        </xdr:cNvPr>
        <xdr:cNvSpPr txBox="1"/>
      </xdr:nvSpPr>
      <xdr:spPr>
        <a:xfrm>
          <a:off x="14389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125747</xdr:rowOff>
    </xdr:from>
    <xdr:ext cx="405111" cy="259045"/>
    <xdr:sp macro="" textlink="">
      <xdr:nvSpPr>
        <xdr:cNvPr id="434" name="n_3mainValue【学校施設】&#10;有形固定資産減価償却率">
          <a:extLst>
            <a:ext uri="{FF2B5EF4-FFF2-40B4-BE49-F238E27FC236}">
              <a16:creationId xmlns:a16="http://schemas.microsoft.com/office/drawing/2014/main" id="{00000000-0008-0000-0E00-0000B2010000}"/>
            </a:ext>
          </a:extLst>
        </xdr:cNvPr>
        <xdr:cNvSpPr txBox="1"/>
      </xdr:nvSpPr>
      <xdr:spPr>
        <a:xfrm>
          <a:off x="13500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学校施設】&#10;一人当たり面積グラフ枠">
          <a:extLst>
            <a:ext uri="{FF2B5EF4-FFF2-40B4-BE49-F238E27FC236}">
              <a16:creationId xmlns:a16="http://schemas.microsoft.com/office/drawing/2014/main" id="{00000000-0008-0000-0E00-0000C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458" name="【学校施設】&#10;一人当たり面積最小値テキスト">
          <a:extLst>
            <a:ext uri="{FF2B5EF4-FFF2-40B4-BE49-F238E27FC236}">
              <a16:creationId xmlns:a16="http://schemas.microsoft.com/office/drawing/2014/main" id="{00000000-0008-0000-0E00-0000CA010000}"/>
            </a:ext>
          </a:extLst>
        </xdr:cNvPr>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460" name="【学校施設】&#10;一人当たり面積最大値テキスト">
          <a:extLst>
            <a:ext uri="{FF2B5EF4-FFF2-40B4-BE49-F238E27FC236}">
              <a16:creationId xmlns:a16="http://schemas.microsoft.com/office/drawing/2014/main" id="{00000000-0008-0000-0E00-0000CC010000}"/>
            </a:ext>
          </a:extLst>
        </xdr:cNvPr>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462" name="【学校施設】&#10;一人当たり面積平均値テキスト">
          <a:extLst>
            <a:ext uri="{FF2B5EF4-FFF2-40B4-BE49-F238E27FC236}">
              <a16:creationId xmlns:a16="http://schemas.microsoft.com/office/drawing/2014/main" id="{00000000-0008-0000-0E00-0000CE010000}"/>
            </a:ext>
          </a:extLst>
        </xdr:cNvPr>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26924</xdr:rowOff>
    </xdr:from>
    <xdr:to>
      <xdr:col>102</xdr:col>
      <xdr:colOff>165100</xdr:colOff>
      <xdr:row>60</xdr:row>
      <xdr:rowOff>128524</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9494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18694</xdr:rowOff>
    </xdr:from>
    <xdr:to>
      <xdr:col>116</xdr:col>
      <xdr:colOff>114300</xdr:colOff>
      <xdr:row>61</xdr:row>
      <xdr:rowOff>120294</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22110700" y="1047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41571</xdr:rowOff>
    </xdr:from>
    <xdr:ext cx="469744" cy="259045"/>
    <xdr:sp macro="" textlink="">
      <xdr:nvSpPr>
        <xdr:cNvPr id="473" name="【学校施設】&#10;一人当たり面積該当値テキスト">
          <a:extLst>
            <a:ext uri="{FF2B5EF4-FFF2-40B4-BE49-F238E27FC236}">
              <a16:creationId xmlns:a16="http://schemas.microsoft.com/office/drawing/2014/main" id="{00000000-0008-0000-0E00-0000D9010000}"/>
            </a:ext>
          </a:extLst>
        </xdr:cNvPr>
        <xdr:cNvSpPr txBox="1"/>
      </xdr:nvSpPr>
      <xdr:spPr>
        <a:xfrm>
          <a:off x="22199600" y="103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32410</xdr:rowOff>
    </xdr:from>
    <xdr:to>
      <xdr:col>112</xdr:col>
      <xdr:colOff>38100</xdr:colOff>
      <xdr:row>61</xdr:row>
      <xdr:rowOff>134010</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21272500" y="104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69494</xdr:rowOff>
    </xdr:from>
    <xdr:to>
      <xdr:col>116</xdr:col>
      <xdr:colOff>63500</xdr:colOff>
      <xdr:row>61</xdr:row>
      <xdr:rowOff>83210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1323300" y="105279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42926</xdr:rowOff>
    </xdr:from>
    <xdr:to>
      <xdr:col>107</xdr:col>
      <xdr:colOff>101600</xdr:colOff>
      <xdr:row>61</xdr:row>
      <xdr:rowOff>144526</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20383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83210</xdr:rowOff>
    </xdr:from>
    <xdr:to>
      <xdr:col>111</xdr:col>
      <xdr:colOff>177800</xdr:colOff>
      <xdr:row>61</xdr:row>
      <xdr:rowOff>93726</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20434300" y="10541660"/>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54356</xdr:rowOff>
    </xdr:from>
    <xdr:to>
      <xdr:col>102</xdr:col>
      <xdr:colOff>165100</xdr:colOff>
      <xdr:row>61</xdr:row>
      <xdr:rowOff>155956</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19494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93726</xdr:rowOff>
    </xdr:from>
    <xdr:to>
      <xdr:col>107</xdr:col>
      <xdr:colOff>50800</xdr:colOff>
      <xdr:row>61</xdr:row>
      <xdr:rowOff>105156</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19545300" y="105521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480" name="n_1aveValue【学校施設】&#10;一人当たり面積">
          <a:extLst>
            <a:ext uri="{FF2B5EF4-FFF2-40B4-BE49-F238E27FC236}">
              <a16:creationId xmlns:a16="http://schemas.microsoft.com/office/drawing/2014/main" id="{00000000-0008-0000-0E00-0000E0010000}"/>
            </a:ext>
          </a:extLst>
        </xdr:cNvPr>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481" name="n_2aveValue【学校施設】&#10;一人当たり面積">
          <a:extLst>
            <a:ext uri="{FF2B5EF4-FFF2-40B4-BE49-F238E27FC236}">
              <a16:creationId xmlns:a16="http://schemas.microsoft.com/office/drawing/2014/main" id="{00000000-0008-0000-0E00-0000E1010000}"/>
            </a:ext>
          </a:extLst>
        </xdr:cNvPr>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145051</xdr:rowOff>
    </xdr:from>
    <xdr:ext cx="469744" cy="259045"/>
    <xdr:sp macro="" textlink="">
      <xdr:nvSpPr>
        <xdr:cNvPr id="482" name="n_3aveValue【学校施設】&#10;一人当たり面積">
          <a:extLst>
            <a:ext uri="{FF2B5EF4-FFF2-40B4-BE49-F238E27FC236}">
              <a16:creationId xmlns:a16="http://schemas.microsoft.com/office/drawing/2014/main" id="{00000000-0008-0000-0E00-0000E2010000}"/>
            </a:ext>
          </a:extLst>
        </xdr:cNvPr>
        <xdr:cNvSpPr txBox="1"/>
      </xdr:nvSpPr>
      <xdr:spPr>
        <a:xfrm>
          <a:off x="19310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150537</xdr:rowOff>
    </xdr:from>
    <xdr:ext cx="469744" cy="259045"/>
    <xdr:sp macro="" textlink="">
      <xdr:nvSpPr>
        <xdr:cNvPr id="483" name="n_1mainValue【学校施設】&#10;一人当たり面積">
          <a:extLst>
            <a:ext uri="{FF2B5EF4-FFF2-40B4-BE49-F238E27FC236}">
              <a16:creationId xmlns:a16="http://schemas.microsoft.com/office/drawing/2014/main" id="{00000000-0008-0000-0E00-0000E3010000}"/>
            </a:ext>
          </a:extLst>
        </xdr:cNvPr>
        <xdr:cNvSpPr txBox="1"/>
      </xdr:nvSpPr>
      <xdr:spPr>
        <a:xfrm>
          <a:off x="21075727" y="102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161053</xdr:rowOff>
    </xdr:from>
    <xdr:ext cx="469744" cy="259045"/>
    <xdr:sp macro="" textlink="">
      <xdr:nvSpPr>
        <xdr:cNvPr id="484" name="n_2mainValue【学校施設】&#10;一人当たり面積">
          <a:extLst>
            <a:ext uri="{FF2B5EF4-FFF2-40B4-BE49-F238E27FC236}">
              <a16:creationId xmlns:a16="http://schemas.microsoft.com/office/drawing/2014/main" id="{00000000-0008-0000-0E00-0000E4010000}"/>
            </a:ext>
          </a:extLst>
        </xdr:cNvPr>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147083</xdr:rowOff>
    </xdr:from>
    <xdr:ext cx="469744" cy="259045"/>
    <xdr:sp macro="" textlink="">
      <xdr:nvSpPr>
        <xdr:cNvPr id="485" name="n_3mainValue【学校施設】&#10;一人当たり面積">
          <a:extLst>
            <a:ext uri="{FF2B5EF4-FFF2-40B4-BE49-F238E27FC236}">
              <a16:creationId xmlns:a16="http://schemas.microsoft.com/office/drawing/2014/main" id="{00000000-0008-0000-0E00-0000E5010000}"/>
            </a:ext>
          </a:extLst>
        </xdr:cNvPr>
        <xdr:cNvSpPr txBox="1"/>
      </xdr:nvSpPr>
      <xdr:spPr>
        <a:xfrm>
          <a:off x="19310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児童館】&#10;有形固定資産減価償却率グラフ枠">
          <a:extLst>
            <a:ext uri="{FF2B5EF4-FFF2-40B4-BE49-F238E27FC236}">
              <a16:creationId xmlns:a16="http://schemas.microsoft.com/office/drawing/2014/main" id="{00000000-0008-0000-0E00-0000F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12" name="【児童館】&#10;有形固定資産減価償却率最小値テキスト">
          <a:extLst>
            <a:ext uri="{FF2B5EF4-FFF2-40B4-BE49-F238E27FC236}">
              <a16:creationId xmlns:a16="http://schemas.microsoft.com/office/drawing/2014/main" id="{00000000-0008-0000-0E00-000000020000}"/>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4" name="【児童館】&#10;有形固定資産減価償却率最大値テキスト">
          <a:extLst>
            <a:ext uri="{FF2B5EF4-FFF2-40B4-BE49-F238E27FC236}">
              <a16:creationId xmlns:a16="http://schemas.microsoft.com/office/drawing/2014/main" id="{00000000-0008-0000-0E00-000002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96719</xdr:rowOff>
    </xdr:from>
    <xdr:ext cx="405111" cy="259045"/>
    <xdr:sp macro="" textlink="">
      <xdr:nvSpPr>
        <xdr:cNvPr id="516" name="【児童館】&#10;有形固定資産減価償却率平均値テキスト">
          <a:extLst>
            <a:ext uri="{FF2B5EF4-FFF2-40B4-BE49-F238E27FC236}">
              <a16:creationId xmlns:a16="http://schemas.microsoft.com/office/drawing/2014/main" id="{00000000-0008-0000-0E00-000004020000}"/>
            </a:ext>
          </a:extLst>
        </xdr:cNvPr>
        <xdr:cNvSpPr txBox="1"/>
      </xdr:nvSpPr>
      <xdr:spPr>
        <a:xfrm>
          <a:off x="16357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36286</xdr:rowOff>
    </xdr:from>
    <xdr:to>
      <xdr:col>85</xdr:col>
      <xdr:colOff>177800</xdr:colOff>
      <xdr:row>83</xdr:row>
      <xdr:rowOff>137886</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62687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14713</xdr:rowOff>
    </xdr:from>
    <xdr:ext cx="405111" cy="259045"/>
    <xdr:sp macro="" textlink="">
      <xdr:nvSpPr>
        <xdr:cNvPr id="527" name="【児童館】&#10;有形固定資産減価償却率該当値テキスト">
          <a:extLst>
            <a:ext uri="{FF2B5EF4-FFF2-40B4-BE49-F238E27FC236}">
              <a16:creationId xmlns:a16="http://schemas.microsoft.com/office/drawing/2014/main" id="{00000000-0008-0000-0E00-00000F020000}"/>
            </a:ext>
          </a:extLst>
        </xdr:cNvPr>
        <xdr:cNvSpPr txBox="1"/>
      </xdr:nvSpPr>
      <xdr:spPr>
        <a:xfrm>
          <a:off x="16357600"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72208</xdr:rowOff>
    </xdr:from>
    <xdr:to>
      <xdr:col>81</xdr:col>
      <xdr:colOff>101600</xdr:colOff>
      <xdr:row>84</xdr:row>
      <xdr:rowOff>2358</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5430500" y="1430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87086</xdr:rowOff>
    </xdr:from>
    <xdr:to>
      <xdr:col>85</xdr:col>
      <xdr:colOff>127000</xdr:colOff>
      <xdr:row>83</xdr:row>
      <xdr:rowOff>123008</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5481300" y="1431743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106499</xdr:rowOff>
    </xdr:from>
    <xdr:to>
      <xdr:col>76</xdr:col>
      <xdr:colOff>165100</xdr:colOff>
      <xdr:row>84</xdr:row>
      <xdr:rowOff>36649</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4541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123008</xdr:rowOff>
    </xdr:from>
    <xdr:to>
      <xdr:col>81</xdr:col>
      <xdr:colOff>50800</xdr:colOff>
      <xdr:row>83</xdr:row>
      <xdr:rowOff>157299</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4592300" y="143533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5262</xdr:rowOff>
    </xdr:from>
    <xdr:to>
      <xdr:col>72</xdr:col>
      <xdr:colOff>38100</xdr:colOff>
      <xdr:row>81</xdr:row>
      <xdr:rowOff>106862</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3652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56062</xdr:rowOff>
    </xdr:from>
    <xdr:to>
      <xdr:col>76</xdr:col>
      <xdr:colOff>114300</xdr:colOff>
      <xdr:row>83</xdr:row>
      <xdr:rowOff>157299</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3703300" y="13943512"/>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534" name="n_1aveValue【児童館】&#10;有形固定資産減価償却率">
          <a:extLst>
            <a:ext uri="{FF2B5EF4-FFF2-40B4-BE49-F238E27FC236}">
              <a16:creationId xmlns:a16="http://schemas.microsoft.com/office/drawing/2014/main" id="{00000000-0008-0000-0E00-000016020000}"/>
            </a:ext>
          </a:extLst>
        </xdr:cNvPr>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535" name="n_2aveValue【児童館】&#10;有形固定資産減価償却率">
          <a:extLst>
            <a:ext uri="{FF2B5EF4-FFF2-40B4-BE49-F238E27FC236}">
              <a16:creationId xmlns:a16="http://schemas.microsoft.com/office/drawing/2014/main" id="{00000000-0008-0000-0E00-000017020000}"/>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536" name="n_3aveValue【児童館】&#10;有形固定資産減価償却率">
          <a:extLst>
            <a:ext uri="{FF2B5EF4-FFF2-40B4-BE49-F238E27FC236}">
              <a16:creationId xmlns:a16="http://schemas.microsoft.com/office/drawing/2014/main" id="{00000000-0008-0000-0E00-000018020000}"/>
            </a:ext>
          </a:extLst>
        </xdr:cNvPr>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164935</xdr:rowOff>
    </xdr:from>
    <xdr:ext cx="405111" cy="259045"/>
    <xdr:sp macro="" textlink="">
      <xdr:nvSpPr>
        <xdr:cNvPr id="537" name="n_1mainValue【児童館】&#10;有形固定資産減価償却率">
          <a:extLst>
            <a:ext uri="{FF2B5EF4-FFF2-40B4-BE49-F238E27FC236}">
              <a16:creationId xmlns:a16="http://schemas.microsoft.com/office/drawing/2014/main" id="{00000000-0008-0000-0E00-000019020000}"/>
            </a:ext>
          </a:extLst>
        </xdr:cNvPr>
        <xdr:cNvSpPr txBox="1"/>
      </xdr:nvSpPr>
      <xdr:spPr>
        <a:xfrm>
          <a:off x="152660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27776</xdr:rowOff>
    </xdr:from>
    <xdr:ext cx="405111" cy="259045"/>
    <xdr:sp macro="" textlink="">
      <xdr:nvSpPr>
        <xdr:cNvPr id="538" name="n_2mainValue【児童館】&#10;有形固定資産減価償却率">
          <a:extLst>
            <a:ext uri="{FF2B5EF4-FFF2-40B4-BE49-F238E27FC236}">
              <a16:creationId xmlns:a16="http://schemas.microsoft.com/office/drawing/2014/main" id="{00000000-0008-0000-0E00-00001A020000}"/>
            </a:ext>
          </a:extLst>
        </xdr:cNvPr>
        <xdr:cNvSpPr txBox="1"/>
      </xdr:nvSpPr>
      <xdr:spPr>
        <a:xfrm>
          <a:off x="14389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123389</xdr:rowOff>
    </xdr:from>
    <xdr:ext cx="405111" cy="259045"/>
    <xdr:sp macro="" textlink="">
      <xdr:nvSpPr>
        <xdr:cNvPr id="539" name="n_3mainValue【児童館】&#10;有形固定資産減価償却率">
          <a:extLst>
            <a:ext uri="{FF2B5EF4-FFF2-40B4-BE49-F238E27FC236}">
              <a16:creationId xmlns:a16="http://schemas.microsoft.com/office/drawing/2014/main" id="{00000000-0008-0000-0E00-00001B020000}"/>
            </a:ext>
          </a:extLst>
        </xdr:cNvPr>
        <xdr:cNvSpPr txBox="1"/>
      </xdr:nvSpPr>
      <xdr:spPr>
        <a:xfrm>
          <a:off x="13500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児童館】&#10;一人当たり面積グラフ枠">
          <a:extLst>
            <a:ext uri="{FF2B5EF4-FFF2-40B4-BE49-F238E27FC236}">
              <a16:creationId xmlns:a16="http://schemas.microsoft.com/office/drawing/2014/main" id="{00000000-0008-0000-0E00-00003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62" name="【児童館】&#10;一人当たり面積最小値テキスト">
          <a:extLst>
            <a:ext uri="{FF2B5EF4-FFF2-40B4-BE49-F238E27FC236}">
              <a16:creationId xmlns:a16="http://schemas.microsoft.com/office/drawing/2014/main" id="{00000000-0008-0000-0E00-000032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564" name="【児童館】&#10;一人当たり面積最大値テキスト">
          <a:extLst>
            <a:ext uri="{FF2B5EF4-FFF2-40B4-BE49-F238E27FC236}">
              <a16:creationId xmlns:a16="http://schemas.microsoft.com/office/drawing/2014/main" id="{00000000-0008-0000-0E00-000034020000}"/>
            </a:ext>
          </a:extLst>
        </xdr:cNvPr>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66" name="【児童館】&#10;一人当たり面積平均値テキスト">
          <a:extLst>
            <a:ext uri="{FF2B5EF4-FFF2-40B4-BE49-F238E27FC236}">
              <a16:creationId xmlns:a16="http://schemas.microsoft.com/office/drawing/2014/main" id="{00000000-0008-0000-0E00-000036020000}"/>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9494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92456</xdr:rowOff>
    </xdr:from>
    <xdr:to>
      <xdr:col>116</xdr:col>
      <xdr:colOff>114300</xdr:colOff>
      <xdr:row>83</xdr:row>
      <xdr:rowOff>22606</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221107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115333</xdr:rowOff>
    </xdr:from>
    <xdr:ext cx="469744" cy="259045"/>
    <xdr:sp macro="" textlink="">
      <xdr:nvSpPr>
        <xdr:cNvPr id="577" name="【児童館】&#10;一人当たり面積該当値テキスト">
          <a:extLst>
            <a:ext uri="{FF2B5EF4-FFF2-40B4-BE49-F238E27FC236}">
              <a16:creationId xmlns:a16="http://schemas.microsoft.com/office/drawing/2014/main" id="{00000000-0008-0000-0E00-000041020000}"/>
            </a:ext>
          </a:extLst>
        </xdr:cNvPr>
        <xdr:cNvSpPr txBox="1"/>
      </xdr:nvSpPr>
      <xdr:spPr>
        <a:xfrm>
          <a:off x="22199600" y="1400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143256</xdr:rowOff>
    </xdr:from>
    <xdr:to>
      <xdr:col>116</xdr:col>
      <xdr:colOff>63500</xdr:colOff>
      <xdr:row>82</xdr:row>
      <xdr:rowOff>152400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flipV="1">
          <a:off x="21323300" y="142021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115315</xdr:rowOff>
    </xdr:from>
    <xdr:to>
      <xdr:col>107</xdr:col>
      <xdr:colOff>101600</xdr:colOff>
      <xdr:row>83</xdr:row>
      <xdr:rowOff>45465</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0383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166115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20434300" y="142113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71882</xdr:rowOff>
    </xdr:from>
    <xdr:to>
      <xdr:col>102</xdr:col>
      <xdr:colOff>165100</xdr:colOff>
      <xdr:row>86</xdr:row>
      <xdr:rowOff>2032</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19494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166115</xdr:rowOff>
    </xdr:from>
    <xdr:to>
      <xdr:col>107</xdr:col>
      <xdr:colOff>50800</xdr:colOff>
      <xdr:row>85</xdr:row>
      <xdr:rowOff>122682</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19545300" y="14225015"/>
          <a:ext cx="889000" cy="4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584" name="n_1aveValue【児童館】&#10;一人当たり面積">
          <a:extLst>
            <a:ext uri="{FF2B5EF4-FFF2-40B4-BE49-F238E27FC236}">
              <a16:creationId xmlns:a16="http://schemas.microsoft.com/office/drawing/2014/main" id="{00000000-0008-0000-0E00-000048020000}"/>
            </a:ext>
          </a:extLst>
        </xdr:cNvPr>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585" name="n_2aveValue【児童館】&#10;一人当たり面積">
          <a:extLst>
            <a:ext uri="{FF2B5EF4-FFF2-40B4-BE49-F238E27FC236}">
              <a16:creationId xmlns:a16="http://schemas.microsoft.com/office/drawing/2014/main" id="{00000000-0008-0000-0E00-000049020000}"/>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139716</xdr:rowOff>
    </xdr:from>
    <xdr:ext cx="469744" cy="259045"/>
    <xdr:sp macro="" textlink="">
      <xdr:nvSpPr>
        <xdr:cNvPr id="586" name="n_3aveValue【児童館】&#10;一人当たり面積">
          <a:extLst>
            <a:ext uri="{FF2B5EF4-FFF2-40B4-BE49-F238E27FC236}">
              <a16:creationId xmlns:a16="http://schemas.microsoft.com/office/drawing/2014/main" id="{00000000-0008-0000-0E00-00004A020000}"/>
            </a:ext>
          </a:extLst>
        </xdr:cNvPr>
        <xdr:cNvSpPr txBox="1"/>
      </xdr:nvSpPr>
      <xdr:spPr>
        <a:xfrm>
          <a:off x="19310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587" name="n_1mainValue【児童館】&#10;一人当たり面積">
          <a:extLst>
            <a:ext uri="{FF2B5EF4-FFF2-40B4-BE49-F238E27FC236}">
              <a16:creationId xmlns:a16="http://schemas.microsoft.com/office/drawing/2014/main" id="{00000000-0008-0000-0E00-00004B020000}"/>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61992</xdr:rowOff>
    </xdr:from>
    <xdr:ext cx="469744" cy="259045"/>
    <xdr:sp macro="" textlink="">
      <xdr:nvSpPr>
        <xdr:cNvPr id="588" name="n_2mainValue【児童館】&#10;一人当たり面積">
          <a:extLst>
            <a:ext uri="{FF2B5EF4-FFF2-40B4-BE49-F238E27FC236}">
              <a16:creationId xmlns:a16="http://schemas.microsoft.com/office/drawing/2014/main" id="{00000000-0008-0000-0E00-00004C020000}"/>
            </a:ext>
          </a:extLst>
        </xdr:cNvPr>
        <xdr:cNvSpPr txBox="1"/>
      </xdr:nvSpPr>
      <xdr:spPr>
        <a:xfrm>
          <a:off x="20199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164609</xdr:rowOff>
    </xdr:from>
    <xdr:ext cx="469744" cy="259045"/>
    <xdr:sp macro="" textlink="">
      <xdr:nvSpPr>
        <xdr:cNvPr id="589" name="n_3mainValue【児童館】&#10;一人当たり面積">
          <a:extLst>
            <a:ext uri="{FF2B5EF4-FFF2-40B4-BE49-F238E27FC236}">
              <a16:creationId xmlns:a16="http://schemas.microsoft.com/office/drawing/2014/main" id="{00000000-0008-0000-0E00-00004D020000}"/>
            </a:ext>
          </a:extLst>
        </xdr:cNvPr>
        <xdr:cNvSpPr txBox="1"/>
      </xdr:nvSpPr>
      <xdr:spPr>
        <a:xfrm>
          <a:off x="19310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公民館】&#10;有形固定資産減価償却率グラフ枠">
          <a:extLst>
            <a:ext uri="{FF2B5EF4-FFF2-40B4-BE49-F238E27FC236}">
              <a16:creationId xmlns:a16="http://schemas.microsoft.com/office/drawing/2014/main" id="{00000000-0008-0000-0E00-00006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613" name="【公民館】&#10;有形固定資産減価償却率最小値テキスト">
          <a:extLst>
            <a:ext uri="{FF2B5EF4-FFF2-40B4-BE49-F238E27FC236}">
              <a16:creationId xmlns:a16="http://schemas.microsoft.com/office/drawing/2014/main" id="{00000000-0008-0000-0E00-000065020000}"/>
            </a:ext>
          </a:extLst>
        </xdr:cNvPr>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615" name="【公民館】&#10;有形固定資産減価償却率最大値テキスト">
          <a:extLst>
            <a:ext uri="{FF2B5EF4-FFF2-40B4-BE49-F238E27FC236}">
              <a16:creationId xmlns:a16="http://schemas.microsoft.com/office/drawing/2014/main" id="{00000000-0008-0000-0E00-000067020000}"/>
            </a:ext>
          </a:extLst>
        </xdr:cNvPr>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617" name="【公民館】&#10;有形固定資産減価償却率平均値テキスト">
          <a:extLst>
            <a:ext uri="{FF2B5EF4-FFF2-40B4-BE49-F238E27FC236}">
              <a16:creationId xmlns:a16="http://schemas.microsoft.com/office/drawing/2014/main" id="{00000000-0008-0000-0E00-000069020000}"/>
            </a:ext>
          </a:extLst>
        </xdr:cNvPr>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3652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6268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151147</xdr:rowOff>
    </xdr:from>
    <xdr:ext cx="405111" cy="259045"/>
    <xdr:sp macro="" textlink="">
      <xdr:nvSpPr>
        <xdr:cNvPr id="628" name="【公民館】&#10;有形固定資産減価償却率該当値テキスト">
          <a:extLst>
            <a:ext uri="{FF2B5EF4-FFF2-40B4-BE49-F238E27FC236}">
              <a16:creationId xmlns:a16="http://schemas.microsoft.com/office/drawing/2014/main" id="{00000000-0008-0000-0E00-000074020000}"/>
            </a:ext>
          </a:extLst>
        </xdr:cNvPr>
        <xdr:cNvSpPr txBox="1"/>
      </xdr:nvSpPr>
      <xdr:spPr>
        <a:xfrm>
          <a:off x="16357600"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139700</xdr:rowOff>
    </xdr:from>
    <xdr:to>
      <xdr:col>81</xdr:col>
      <xdr:colOff>101600</xdr:colOff>
      <xdr:row>105</xdr:row>
      <xdr:rowOff>69850</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1543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19050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5481300" y="18009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4541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92202</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4592300" y="180213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100837</xdr:rowOff>
    </xdr:from>
    <xdr:to>
      <xdr:col>72</xdr:col>
      <xdr:colOff>38100</xdr:colOff>
      <xdr:row>106</xdr:row>
      <xdr:rowOff>30987</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3652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92202</xdr:rowOff>
    </xdr:from>
    <xdr:to>
      <xdr:col>76</xdr:col>
      <xdr:colOff>114300</xdr:colOff>
      <xdr:row>105</xdr:row>
      <xdr:rowOff>151637</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flipV="1">
          <a:off x="13703300" y="180944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635" name="n_1aveValue【公民館】&#10;有形固定資産減価償却率">
          <a:extLst>
            <a:ext uri="{FF2B5EF4-FFF2-40B4-BE49-F238E27FC236}">
              <a16:creationId xmlns:a16="http://schemas.microsoft.com/office/drawing/2014/main" id="{00000000-0008-0000-0E00-00007B020000}"/>
            </a:ext>
          </a:extLst>
        </xdr:cNvPr>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636" name="n_2aveValue【公民館】&#10;有形固定資産減価償却率">
          <a:extLst>
            <a:ext uri="{FF2B5EF4-FFF2-40B4-BE49-F238E27FC236}">
              <a16:creationId xmlns:a16="http://schemas.microsoft.com/office/drawing/2014/main" id="{00000000-0008-0000-0E00-00007C020000}"/>
            </a:ext>
          </a:extLst>
        </xdr:cNvPr>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120666</xdr:rowOff>
    </xdr:from>
    <xdr:ext cx="405111" cy="259045"/>
    <xdr:sp macro="" textlink="">
      <xdr:nvSpPr>
        <xdr:cNvPr id="637" name="n_3aveValue【公民館】&#10;有形固定資産減価償却率">
          <a:extLst>
            <a:ext uri="{FF2B5EF4-FFF2-40B4-BE49-F238E27FC236}">
              <a16:creationId xmlns:a16="http://schemas.microsoft.com/office/drawing/2014/main" id="{00000000-0008-0000-0E00-00007D020000}"/>
            </a:ext>
          </a:extLst>
        </xdr:cNvPr>
        <xdr:cNvSpPr txBox="1"/>
      </xdr:nvSpPr>
      <xdr:spPr>
        <a:xfrm>
          <a:off x="13500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86377</xdr:rowOff>
    </xdr:from>
    <xdr:ext cx="405111" cy="259045"/>
    <xdr:sp macro="" textlink="">
      <xdr:nvSpPr>
        <xdr:cNvPr id="638" name="n_1mainValue【公民館】&#10;有形固定資産減価償却率">
          <a:extLst>
            <a:ext uri="{FF2B5EF4-FFF2-40B4-BE49-F238E27FC236}">
              <a16:creationId xmlns:a16="http://schemas.microsoft.com/office/drawing/2014/main" id="{00000000-0008-0000-0E00-00007E020000}"/>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159529</xdr:rowOff>
    </xdr:from>
    <xdr:ext cx="405111" cy="259045"/>
    <xdr:sp macro="" textlink="">
      <xdr:nvSpPr>
        <xdr:cNvPr id="639" name="n_2mainValue【公民館】&#10;有形固定資産減価償却率">
          <a:extLst>
            <a:ext uri="{FF2B5EF4-FFF2-40B4-BE49-F238E27FC236}">
              <a16:creationId xmlns:a16="http://schemas.microsoft.com/office/drawing/2014/main" id="{00000000-0008-0000-0E00-00007F020000}"/>
            </a:ext>
          </a:extLst>
        </xdr:cNvPr>
        <xdr:cNvSpPr txBox="1"/>
      </xdr:nvSpPr>
      <xdr:spPr>
        <a:xfrm>
          <a:off x="14389744" y="1781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22114</xdr:rowOff>
    </xdr:from>
    <xdr:ext cx="405111" cy="259045"/>
    <xdr:sp macro="" textlink="">
      <xdr:nvSpPr>
        <xdr:cNvPr id="640" name="n_3mainValue【公民館】&#10;有形固定資産減価償却率">
          <a:extLst>
            <a:ext uri="{FF2B5EF4-FFF2-40B4-BE49-F238E27FC236}">
              <a16:creationId xmlns:a16="http://schemas.microsoft.com/office/drawing/2014/main" id="{00000000-0008-0000-0E00-000080020000}"/>
            </a:ext>
          </a:extLst>
        </xdr:cNvPr>
        <xdr:cNvSpPr txBox="1"/>
      </xdr:nvSpPr>
      <xdr:spPr>
        <a:xfrm>
          <a:off x="13500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a:extLst>
            <a:ext uri="{FF2B5EF4-FFF2-40B4-BE49-F238E27FC236}">
              <a16:creationId xmlns:a16="http://schemas.microsoft.com/office/drawing/2014/main" id="{00000000-0008-0000-0E00-00009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3" name="【公民館】&#10;一人当たり面積最小値テキスト">
          <a:extLst>
            <a:ext uri="{FF2B5EF4-FFF2-40B4-BE49-F238E27FC236}">
              <a16:creationId xmlns:a16="http://schemas.microsoft.com/office/drawing/2014/main" id="{00000000-0008-0000-0E00-00009702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665" name="【公民館】&#10;一人当たり面積最大値テキスト">
          <a:extLst>
            <a:ext uri="{FF2B5EF4-FFF2-40B4-BE49-F238E27FC236}">
              <a16:creationId xmlns:a16="http://schemas.microsoft.com/office/drawing/2014/main" id="{00000000-0008-0000-0E00-000099020000}"/>
            </a:ext>
          </a:extLst>
        </xdr:cNvPr>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88409</xdr:rowOff>
    </xdr:from>
    <xdr:ext cx="469744" cy="259045"/>
    <xdr:sp macro="" textlink="">
      <xdr:nvSpPr>
        <xdr:cNvPr id="667" name="【公民館】&#10;一人当たり面積平均値テキスト">
          <a:extLst>
            <a:ext uri="{FF2B5EF4-FFF2-40B4-BE49-F238E27FC236}">
              <a16:creationId xmlns:a16="http://schemas.microsoft.com/office/drawing/2014/main" id="{00000000-0008-0000-0E00-00009B020000}"/>
            </a:ext>
          </a:extLst>
        </xdr:cNvPr>
        <xdr:cNvSpPr txBox="1"/>
      </xdr:nvSpPr>
      <xdr:spPr>
        <a:xfrm>
          <a:off x="22199600" y="1809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167132</xdr:rowOff>
    </xdr:from>
    <xdr:to>
      <xdr:col>116</xdr:col>
      <xdr:colOff>114300</xdr:colOff>
      <xdr:row>105</xdr:row>
      <xdr:rowOff>97282</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22110700" y="17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18559</xdr:rowOff>
    </xdr:from>
    <xdr:ext cx="469744" cy="259045"/>
    <xdr:sp macro="" textlink="">
      <xdr:nvSpPr>
        <xdr:cNvPr id="678" name="【公民館】&#10;一人当たり面積該当値テキスト">
          <a:extLst>
            <a:ext uri="{FF2B5EF4-FFF2-40B4-BE49-F238E27FC236}">
              <a16:creationId xmlns:a16="http://schemas.microsoft.com/office/drawing/2014/main" id="{00000000-0008-0000-0E00-0000A6020000}"/>
            </a:ext>
          </a:extLst>
        </xdr:cNvPr>
        <xdr:cNvSpPr txBox="1"/>
      </xdr:nvSpPr>
      <xdr:spPr>
        <a:xfrm>
          <a:off x="22199600" y="178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135128</xdr:rowOff>
    </xdr:from>
    <xdr:to>
      <xdr:col>112</xdr:col>
      <xdr:colOff>38100</xdr:colOff>
      <xdr:row>105</xdr:row>
      <xdr:rowOff>65278</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21272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xdr:rowOff>
    </xdr:from>
    <xdr:to>
      <xdr:col>116</xdr:col>
      <xdr:colOff>63500</xdr:colOff>
      <xdr:row>105</xdr:row>
      <xdr:rowOff>46482</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21323300" y="180167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144272</xdr:rowOff>
    </xdr:from>
    <xdr:to>
      <xdr:col>107</xdr:col>
      <xdr:colOff>101600</xdr:colOff>
      <xdr:row>105</xdr:row>
      <xdr:rowOff>74422</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20383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xdr:rowOff>
    </xdr:from>
    <xdr:to>
      <xdr:col>111</xdr:col>
      <xdr:colOff>177800</xdr:colOff>
      <xdr:row>105</xdr:row>
      <xdr:rowOff>23622</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flipV="1">
          <a:off x="20434300" y="1801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151130</xdr:rowOff>
    </xdr:from>
    <xdr:to>
      <xdr:col>102</xdr:col>
      <xdr:colOff>165100</xdr:colOff>
      <xdr:row>105</xdr:row>
      <xdr:rowOff>81280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9494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23622</xdr:rowOff>
    </xdr:from>
    <xdr:to>
      <xdr:col>107</xdr:col>
      <xdr:colOff>50800</xdr:colOff>
      <xdr:row>105</xdr:row>
      <xdr:rowOff>30480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flipV="1">
          <a:off x="19545300" y="180258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35831</xdr:rowOff>
    </xdr:from>
    <xdr:ext cx="469744" cy="259045"/>
    <xdr:sp macro="" textlink="">
      <xdr:nvSpPr>
        <xdr:cNvPr id="685" name="n_1aveValue【公民館】&#10;一人当たり面積">
          <a:extLst>
            <a:ext uri="{FF2B5EF4-FFF2-40B4-BE49-F238E27FC236}">
              <a16:creationId xmlns:a16="http://schemas.microsoft.com/office/drawing/2014/main" id="{00000000-0008-0000-0E00-0000AD020000}"/>
            </a:ext>
          </a:extLst>
        </xdr:cNvPr>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686" name="n_2aveValue【公民館】&#10;一人当たり面積">
          <a:extLst>
            <a:ext uri="{FF2B5EF4-FFF2-40B4-BE49-F238E27FC236}">
              <a16:creationId xmlns:a16="http://schemas.microsoft.com/office/drawing/2014/main" id="{00000000-0008-0000-0E00-0000AE020000}"/>
            </a:ext>
          </a:extLst>
        </xdr:cNvPr>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17542</xdr:rowOff>
    </xdr:from>
    <xdr:ext cx="469744" cy="259045"/>
    <xdr:sp macro="" textlink="">
      <xdr:nvSpPr>
        <xdr:cNvPr id="687" name="n_3aveValue【公民館】&#10;一人当たり面積">
          <a:extLst>
            <a:ext uri="{FF2B5EF4-FFF2-40B4-BE49-F238E27FC236}">
              <a16:creationId xmlns:a16="http://schemas.microsoft.com/office/drawing/2014/main" id="{00000000-0008-0000-0E00-0000AF020000}"/>
            </a:ext>
          </a:extLst>
        </xdr:cNvPr>
        <xdr:cNvSpPr txBox="1"/>
      </xdr:nvSpPr>
      <xdr:spPr>
        <a:xfrm>
          <a:off x="19310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81805</xdr:rowOff>
    </xdr:from>
    <xdr:ext cx="469744" cy="259045"/>
    <xdr:sp macro="" textlink="">
      <xdr:nvSpPr>
        <xdr:cNvPr id="688" name="n_1mainValue【公民館】&#10;一人当たり面積">
          <a:extLst>
            <a:ext uri="{FF2B5EF4-FFF2-40B4-BE49-F238E27FC236}">
              <a16:creationId xmlns:a16="http://schemas.microsoft.com/office/drawing/2014/main" id="{00000000-0008-0000-0E00-0000B0020000}"/>
            </a:ext>
          </a:extLst>
        </xdr:cNvPr>
        <xdr:cNvSpPr txBox="1"/>
      </xdr:nvSpPr>
      <xdr:spPr>
        <a:xfrm>
          <a:off x="210757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90949</xdr:rowOff>
    </xdr:from>
    <xdr:ext cx="469744" cy="259045"/>
    <xdr:sp macro="" textlink="">
      <xdr:nvSpPr>
        <xdr:cNvPr id="689" name="n_2mainValue【公民館】&#10;一人当たり面積">
          <a:extLst>
            <a:ext uri="{FF2B5EF4-FFF2-40B4-BE49-F238E27FC236}">
              <a16:creationId xmlns:a16="http://schemas.microsoft.com/office/drawing/2014/main" id="{00000000-0008-0000-0E00-0000B1020000}"/>
            </a:ext>
          </a:extLst>
        </xdr:cNvPr>
        <xdr:cNvSpPr txBox="1"/>
      </xdr:nvSpPr>
      <xdr:spPr>
        <a:xfrm>
          <a:off x="20199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97807</xdr:rowOff>
    </xdr:from>
    <xdr:ext cx="469744" cy="259045"/>
    <xdr:sp macro="" textlink="">
      <xdr:nvSpPr>
        <xdr:cNvPr id="690" name="n_3mainValue【公民館】&#10;一人当たり面積">
          <a:extLst>
            <a:ext uri="{FF2B5EF4-FFF2-40B4-BE49-F238E27FC236}">
              <a16:creationId xmlns:a16="http://schemas.microsoft.com/office/drawing/2014/main" id="{00000000-0008-0000-0E00-0000B2020000}"/>
            </a:ext>
          </a:extLst>
        </xdr:cNvPr>
        <xdr:cNvSpPr txBox="1"/>
      </xdr:nvSpPr>
      <xdr:spPr>
        <a:xfrm>
          <a:off x="19310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類似団体と比較して有形固定資産減価償却率が高くなっている施設は、道路、公営住宅、公民館であり、低くなっている施設は橋りょう、学校、児童館である。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道路については、毎年道路更新工事を行っているが、昭和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年度以前供用分が有形固定資産減価償却率の多くを占めているため上昇傾向にある。今後も現在の社会状況に応じた道路改良を計画的に行っていく予定である。公営住宅については、</a:t>
          </a:r>
          <a:r>
            <a:rPr kumimoji="1" lang="en-US" altLang="ja-JP" sz="1300">
              <a:latin typeface="ＭＳ Ｐゴシック" panose="020B0600070205080204" pitchFamily="50" charset="-128"/>
              <a:ea typeface="ＭＳ Ｐゴシック" panose="020B0600070205080204" pitchFamily="50" charset="-128"/>
            </a:rPr>
            <a:t>1960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1970</a:t>
          </a:r>
          <a:r>
            <a:rPr kumimoji="1" lang="ja-JP" altLang="en-US" sz="1300">
              <a:latin typeface="ＭＳ Ｐゴシック" panose="020B0600070205080204" pitchFamily="50" charset="-128"/>
              <a:ea typeface="ＭＳ Ｐゴシック" panose="020B0600070205080204" pitchFamily="50" charset="-128"/>
            </a:rPr>
            <a:t>年代に建てられた住宅も多く、有形固定資産減価償却率が高い水準にある。今後は、人口減少や住宅の地域配分を踏まえた上で適切な必要戸数を見込んだ集約化や既存建物の改修を進めていく。公民館について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年度より各地区館の建て替えを計画的に行ってきたが、市の財政状況等により全て建て替えが完了していない。これらの施設についても引き続き検討していく。橋りょうについては、平成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年度に多久市橋梁長寿命化修繕計画を策定しており、同計画に基づいて改修や修繕を行っているため、有形固定資産減価償却率は低くなっている。学校の値が低くなっている理由は、平成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年度に実施した小中一貫校建設事業の際に大規模改修を行っているためである。児童館についても、平成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年度に改修した学校跡施設を児童館として開館しており、有形固定資産償却率は低くなっている。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19,343
19,159
96.96
12,451,309
11,821,084
478,134
5,872,525
14,035,384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44994</xdr:rowOff>
    </xdr:from>
    <xdr:to>
      <xdr:col>10</xdr:col>
      <xdr:colOff>165100</xdr:colOff>
      <xdr:row>38</xdr:row>
      <xdr:rowOff>146594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907</xdr:rowOff>
    </xdr:from>
    <xdr:to>
      <xdr:col>24</xdr:col>
      <xdr:colOff>114300</xdr:colOff>
      <xdr:row>35</xdr:row>
      <xdr:rowOff>102507</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23784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51707</xdr:rowOff>
    </xdr:from>
    <xdr:to>
      <xdr:col>24</xdr:col>
      <xdr:colOff>63500</xdr:colOff>
      <xdr:row>35</xdr:row>
      <xdr:rowOff>84364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05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117022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149678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96157</xdr:rowOff>
    </xdr:from>
    <xdr:to>
      <xdr:col>41</xdr:col>
      <xdr:colOff>101600</xdr:colOff>
      <xdr:row>39</xdr:row>
      <xdr:rowOff>26307</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39007</xdr:rowOff>
    </xdr:from>
    <xdr:to>
      <xdr:col>55</xdr:col>
      <xdr:colOff>50800</xdr:colOff>
      <xdr:row>41</xdr:row>
      <xdr:rowOff>140607</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70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125384</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698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49893</xdr:rowOff>
    </xdr:from>
    <xdr:to>
      <xdr:col>50</xdr:col>
      <xdr:colOff>165100</xdr:colOff>
      <xdr:row>41</xdr:row>
      <xdr:rowOff>151493</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89807</xdr:rowOff>
    </xdr:from>
    <xdr:to>
      <xdr:col>55</xdr:col>
      <xdr:colOff>0</xdr:colOff>
      <xdr:row>41</xdr:row>
      <xdr:rowOff>100693</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9639300" y="71192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49893</xdr:rowOff>
    </xdr:from>
    <xdr:to>
      <xdr:col>46</xdr:col>
      <xdr:colOff>38100</xdr:colOff>
      <xdr:row>41</xdr:row>
      <xdr:rowOff>151493</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100693</xdr:rowOff>
    </xdr:from>
    <xdr:to>
      <xdr:col>50</xdr:col>
      <xdr:colOff>114300</xdr:colOff>
      <xdr:row>41</xdr:row>
      <xdr:rowOff>100693</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8750300" y="713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49893</xdr:rowOff>
    </xdr:from>
    <xdr:to>
      <xdr:col>41</xdr:col>
      <xdr:colOff>101600</xdr:colOff>
      <xdr:row>41</xdr:row>
      <xdr:rowOff>151493</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100693</xdr:rowOff>
    </xdr:from>
    <xdr:to>
      <xdr:col>45</xdr:col>
      <xdr:colOff>177800</xdr:colOff>
      <xdr:row>41</xdr:row>
      <xdr:rowOff>100693</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861300" y="713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34" name="n_1aveValue【図書館】&#10;一人当たり面積">
          <a:extLst>
            <a:ext uri="{FF2B5EF4-FFF2-40B4-BE49-F238E27FC236}">
              <a16:creationId xmlns:a16="http://schemas.microsoft.com/office/drawing/2014/main" id="{00000000-0008-0000-0F00-000086000000}"/>
            </a:ext>
          </a:extLst>
        </xdr:cNvPr>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a:extLst>
            <a:ext uri="{FF2B5EF4-FFF2-40B4-BE49-F238E27FC236}">
              <a16:creationId xmlns:a16="http://schemas.microsoft.com/office/drawing/2014/main" id="{00000000-0008-0000-0F00-000087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42834</xdr:rowOff>
    </xdr:from>
    <xdr:ext cx="469744" cy="259045"/>
    <xdr:sp macro="" textlink="">
      <xdr:nvSpPr>
        <xdr:cNvPr id="136" name="n_3aveValue【図書館】&#10;一人当たり面積">
          <a:extLst>
            <a:ext uri="{FF2B5EF4-FFF2-40B4-BE49-F238E27FC236}">
              <a16:creationId xmlns:a16="http://schemas.microsoft.com/office/drawing/2014/main" id="{00000000-0008-0000-0F00-000088000000}"/>
            </a:ext>
          </a:extLst>
        </xdr:cNvPr>
        <xdr:cNvSpPr txBox="1"/>
      </xdr:nvSpPr>
      <xdr:spPr>
        <a:xfrm>
          <a:off x="76264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142620</xdr:rowOff>
    </xdr:from>
    <xdr:ext cx="469744" cy="259045"/>
    <xdr:sp macro="" textlink="">
      <xdr:nvSpPr>
        <xdr:cNvPr id="137" name="n_1mainValue【図書館】&#10;一人当たり面積">
          <a:extLst>
            <a:ext uri="{FF2B5EF4-FFF2-40B4-BE49-F238E27FC236}">
              <a16:creationId xmlns:a16="http://schemas.microsoft.com/office/drawing/2014/main" id="{00000000-0008-0000-0F00-000089000000}"/>
            </a:ext>
          </a:extLst>
        </xdr:cNvPr>
        <xdr:cNvSpPr txBox="1"/>
      </xdr:nvSpPr>
      <xdr:spPr>
        <a:xfrm>
          <a:off x="93917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142620</xdr:rowOff>
    </xdr:from>
    <xdr:ext cx="469744" cy="259045"/>
    <xdr:sp macro="" textlink="">
      <xdr:nvSpPr>
        <xdr:cNvPr id="138" name="n_2mainValue【図書館】&#10;一人当たり面積">
          <a:extLst>
            <a:ext uri="{FF2B5EF4-FFF2-40B4-BE49-F238E27FC236}">
              <a16:creationId xmlns:a16="http://schemas.microsoft.com/office/drawing/2014/main" id="{00000000-0008-0000-0F00-00008A000000}"/>
            </a:ext>
          </a:extLst>
        </xdr:cNvPr>
        <xdr:cNvSpPr txBox="1"/>
      </xdr:nvSpPr>
      <xdr:spPr>
        <a:xfrm>
          <a:off x="8515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142620</xdr:rowOff>
    </xdr:from>
    <xdr:ext cx="469744" cy="259045"/>
    <xdr:sp macro="" textlink="">
      <xdr:nvSpPr>
        <xdr:cNvPr id="139" name="n_3mainValue【図書館】&#10;一人当たり面積">
          <a:extLst>
            <a:ext uri="{FF2B5EF4-FFF2-40B4-BE49-F238E27FC236}">
              <a16:creationId xmlns:a16="http://schemas.microsoft.com/office/drawing/2014/main" id="{00000000-0008-0000-0F00-00008B000000}"/>
            </a:ext>
          </a:extLst>
        </xdr:cNvPr>
        <xdr:cNvSpPr txBox="1"/>
      </xdr:nvSpPr>
      <xdr:spPr>
        <a:xfrm>
          <a:off x="7626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65803</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18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93218</xdr:rowOff>
    </xdr:from>
    <xdr:to>
      <xdr:col>10</xdr:col>
      <xdr:colOff>165100</xdr:colOff>
      <xdr:row>62</xdr:row>
      <xdr:rowOff>23368</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104648</xdr:rowOff>
    </xdr:from>
    <xdr:to>
      <xdr:col>24</xdr:col>
      <xdr:colOff>114300</xdr:colOff>
      <xdr:row>61</xdr:row>
      <xdr:rowOff>34798</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4584700" y="103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83075</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F00-0000B2000000}"/>
            </a:ext>
          </a:extLst>
        </xdr:cNvPr>
        <xdr:cNvSpPr txBox="1"/>
      </xdr:nvSpPr>
      <xdr:spPr>
        <a:xfrm>
          <a:off x="4673600"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138938</xdr:rowOff>
    </xdr:from>
    <xdr:to>
      <xdr:col>20</xdr:col>
      <xdr:colOff>38100</xdr:colOff>
      <xdr:row>61</xdr:row>
      <xdr:rowOff>69088</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37465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155448</xdr:rowOff>
    </xdr:from>
    <xdr:to>
      <xdr:col>24</xdr:col>
      <xdr:colOff>63500</xdr:colOff>
      <xdr:row>61</xdr:row>
      <xdr:rowOff>18288</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3797300" y="1044244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148082</xdr:rowOff>
    </xdr:from>
    <xdr:to>
      <xdr:col>15</xdr:col>
      <xdr:colOff>101600</xdr:colOff>
      <xdr:row>61</xdr:row>
      <xdr:rowOff>78232</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2857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18288</xdr:rowOff>
    </xdr:from>
    <xdr:to>
      <xdr:col>19</xdr:col>
      <xdr:colOff>177800</xdr:colOff>
      <xdr:row>61</xdr:row>
      <xdr:rowOff>27432</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2908300" y="104767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1968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27432</xdr:rowOff>
    </xdr:from>
    <xdr:to>
      <xdr:col>15</xdr:col>
      <xdr:colOff>50800</xdr:colOff>
      <xdr:row>61</xdr:row>
      <xdr:rowOff>61722</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019300" y="104858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14495</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85615</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1020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94759</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129049</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a:extLst>
            <a:ext uri="{FF2B5EF4-FFF2-40B4-BE49-F238E27FC236}">
              <a16:creationId xmlns:a16="http://schemas.microsoft.com/office/drawing/2014/main" id="{00000000-0008-0000-0F00-0000D7000000}"/>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a:extLst>
            <a:ext uri="{FF2B5EF4-FFF2-40B4-BE49-F238E27FC236}">
              <a16:creationId xmlns:a16="http://schemas.microsoft.com/office/drawing/2014/main" id="{00000000-0008-0000-0F00-0000D9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1287</xdr:rowOff>
    </xdr:from>
    <xdr:ext cx="469744" cy="259045"/>
    <xdr:sp macro="" textlink="">
      <xdr:nvSpPr>
        <xdr:cNvPr id="219" name="【体育館・プール】&#10;一人当たり面積平均値テキスト">
          <a:extLst>
            <a:ext uri="{FF2B5EF4-FFF2-40B4-BE49-F238E27FC236}">
              <a16:creationId xmlns:a16="http://schemas.microsoft.com/office/drawing/2014/main" id="{00000000-0008-0000-0F00-0000DB000000}"/>
            </a:ext>
          </a:extLst>
        </xdr:cNvPr>
        <xdr:cNvSpPr txBox="1"/>
      </xdr:nvSpPr>
      <xdr:spPr>
        <a:xfrm>
          <a:off x="10515600" y="10631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35560</xdr:rowOff>
    </xdr:from>
    <xdr:to>
      <xdr:col>41</xdr:col>
      <xdr:colOff>101600</xdr:colOff>
      <xdr:row>62</xdr:row>
      <xdr:rowOff>137160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7810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34290</xdr:rowOff>
    </xdr:from>
    <xdr:to>
      <xdr:col>55</xdr:col>
      <xdr:colOff>50800</xdr:colOff>
      <xdr:row>61</xdr:row>
      <xdr:rowOff>135890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104267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57167</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F00-0000E6000000}"/>
            </a:ext>
          </a:extLst>
        </xdr:cNvPr>
        <xdr:cNvSpPr txBox="1"/>
      </xdr:nvSpPr>
      <xdr:spPr>
        <a:xfrm>
          <a:off x="10515600"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48260</xdr:rowOff>
    </xdr:from>
    <xdr:to>
      <xdr:col>50</xdr:col>
      <xdr:colOff>165100</xdr:colOff>
      <xdr:row>63</xdr:row>
      <xdr:rowOff>149860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9588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85090</xdr:rowOff>
    </xdr:from>
    <xdr:to>
      <xdr:col>55</xdr:col>
      <xdr:colOff>0</xdr:colOff>
      <xdr:row>63</xdr:row>
      <xdr:rowOff>99060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9639300" y="10543540"/>
          <a:ext cx="838200" cy="35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50800</xdr:rowOff>
    </xdr:from>
    <xdr:to>
      <xdr:col>46</xdr:col>
      <xdr:colOff>38100</xdr:colOff>
      <xdr:row>63</xdr:row>
      <xdr:rowOff>152400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8699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99060</xdr:rowOff>
    </xdr:from>
    <xdr:to>
      <xdr:col>50</xdr:col>
      <xdr:colOff>114300</xdr:colOff>
      <xdr:row>63</xdr:row>
      <xdr:rowOff>101600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8750300" y="1090041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52070</xdr:rowOff>
    </xdr:from>
    <xdr:to>
      <xdr:col>41</xdr:col>
      <xdr:colOff>101600</xdr:colOff>
      <xdr:row>63</xdr:row>
      <xdr:rowOff>153670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7810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101600</xdr:rowOff>
    </xdr:from>
    <xdr:to>
      <xdr:col>45</xdr:col>
      <xdr:colOff>177800</xdr:colOff>
      <xdr:row>63</xdr:row>
      <xdr:rowOff>102870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7861300" y="109029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a:extLst>
            <a:ext uri="{FF2B5EF4-FFF2-40B4-BE49-F238E27FC236}">
              <a16:creationId xmlns:a16="http://schemas.microsoft.com/office/drawing/2014/main" id="{00000000-0008-0000-0F00-0000ED000000}"/>
            </a:ext>
          </a:extLst>
        </xdr:cNvPr>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a:extLst>
            <a:ext uri="{FF2B5EF4-FFF2-40B4-BE49-F238E27FC236}">
              <a16:creationId xmlns:a16="http://schemas.microsoft.com/office/drawing/2014/main" id="{00000000-0008-0000-0F00-0000EE000000}"/>
            </a:ext>
          </a:extLst>
        </xdr:cNvPr>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153687</xdr:rowOff>
    </xdr:from>
    <xdr:ext cx="469744" cy="259045"/>
    <xdr:sp macro="" textlink="">
      <xdr:nvSpPr>
        <xdr:cNvPr id="239" name="n_3aveValue【体育館・プール】&#10;一人当たり面積">
          <a:extLst>
            <a:ext uri="{FF2B5EF4-FFF2-40B4-BE49-F238E27FC236}">
              <a16:creationId xmlns:a16="http://schemas.microsoft.com/office/drawing/2014/main" id="{00000000-0008-0000-0F00-0000EF000000}"/>
            </a:ext>
          </a:extLst>
        </xdr:cNvPr>
        <xdr:cNvSpPr txBox="1"/>
      </xdr:nvSpPr>
      <xdr:spPr>
        <a:xfrm>
          <a:off x="7626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140987</xdr:rowOff>
    </xdr:from>
    <xdr:ext cx="469744" cy="259045"/>
    <xdr:sp macro="" textlink="">
      <xdr:nvSpPr>
        <xdr:cNvPr id="240" name="n_1mainValue【体育館・プール】&#10;一人当たり面積">
          <a:extLst>
            <a:ext uri="{FF2B5EF4-FFF2-40B4-BE49-F238E27FC236}">
              <a16:creationId xmlns:a16="http://schemas.microsoft.com/office/drawing/2014/main" id="{00000000-0008-0000-0F00-0000F0000000}"/>
            </a:ext>
          </a:extLst>
        </xdr:cNvPr>
        <xdr:cNvSpPr txBox="1"/>
      </xdr:nvSpPr>
      <xdr:spPr>
        <a:xfrm>
          <a:off x="93917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143527</xdr:rowOff>
    </xdr:from>
    <xdr:ext cx="469744" cy="259045"/>
    <xdr:sp macro="" textlink="">
      <xdr:nvSpPr>
        <xdr:cNvPr id="241" name="n_2mainValue【体育館・プール】&#10;一人当たり面積">
          <a:extLst>
            <a:ext uri="{FF2B5EF4-FFF2-40B4-BE49-F238E27FC236}">
              <a16:creationId xmlns:a16="http://schemas.microsoft.com/office/drawing/2014/main" id="{00000000-0008-0000-0F00-0000F1000000}"/>
            </a:ext>
          </a:extLst>
        </xdr:cNvPr>
        <xdr:cNvSpPr txBox="1"/>
      </xdr:nvSpPr>
      <xdr:spPr>
        <a:xfrm>
          <a:off x="8515427" y="1094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144797</xdr:rowOff>
    </xdr:from>
    <xdr:ext cx="469744" cy="259045"/>
    <xdr:sp macro="" textlink="">
      <xdr:nvSpPr>
        <xdr:cNvPr id="242" name="n_3mainValue【体育館・プール】&#10;一人当たり面積">
          <a:extLst>
            <a:ext uri="{FF2B5EF4-FFF2-40B4-BE49-F238E27FC236}">
              <a16:creationId xmlns:a16="http://schemas.microsoft.com/office/drawing/2014/main" id="{00000000-0008-0000-0F00-0000F2000000}"/>
            </a:ext>
          </a:extLst>
        </xdr:cNvPr>
        <xdr:cNvSpPr txBox="1"/>
      </xdr:nvSpPr>
      <xdr:spPr>
        <a:xfrm>
          <a:off x="7626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a:extLst>
            <a:ext uri="{FF2B5EF4-FFF2-40B4-BE49-F238E27FC236}">
              <a16:creationId xmlns:a16="http://schemas.microsoft.com/office/drawing/2014/main" id="{00000000-0008-0000-0F00-00000C010000}"/>
            </a:ext>
          </a:extLst>
        </xdr:cNvPr>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a:extLst>
            <a:ext uri="{FF2B5EF4-FFF2-40B4-BE49-F238E27FC236}">
              <a16:creationId xmlns:a16="http://schemas.microsoft.com/office/drawing/2014/main" id="{00000000-0008-0000-0F00-00000E010000}"/>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a:extLst>
            <a:ext uri="{FF2B5EF4-FFF2-40B4-BE49-F238E27FC236}">
              <a16:creationId xmlns:a16="http://schemas.microsoft.com/office/drawing/2014/main" id="{00000000-0008-0000-0F00-000010010000}"/>
            </a:ext>
          </a:extLst>
        </xdr:cNvPr>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8255</xdr:rowOff>
    </xdr:from>
    <xdr:to>
      <xdr:col>24</xdr:col>
      <xdr:colOff>114300</xdr:colOff>
      <xdr:row>79</xdr:row>
      <xdr:rowOff>109855</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4584700" y="135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31132</xdr:rowOff>
    </xdr:from>
    <xdr:ext cx="405111" cy="259045"/>
    <xdr:sp macro="" textlink="">
      <xdr:nvSpPr>
        <xdr:cNvPr id="283" name="【福祉施設】&#10;有形固定資産減価償却率該当値テキスト">
          <a:extLst>
            <a:ext uri="{FF2B5EF4-FFF2-40B4-BE49-F238E27FC236}">
              <a16:creationId xmlns:a16="http://schemas.microsoft.com/office/drawing/2014/main" id="{00000000-0008-0000-0F00-00001B010000}"/>
            </a:ext>
          </a:extLst>
        </xdr:cNvPr>
        <xdr:cNvSpPr txBox="1"/>
      </xdr:nvSpPr>
      <xdr:spPr>
        <a:xfrm>
          <a:off x="4673600"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48261</xdr:rowOff>
    </xdr:from>
    <xdr:to>
      <xdr:col>20</xdr:col>
      <xdr:colOff>38100</xdr:colOff>
      <xdr:row>79</xdr:row>
      <xdr:rowOff>149861</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3746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59055</xdr:rowOff>
    </xdr:from>
    <xdr:to>
      <xdr:col>24</xdr:col>
      <xdr:colOff>63500</xdr:colOff>
      <xdr:row>79</xdr:row>
      <xdr:rowOff>99061</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3797300" y="136036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92075</xdr:rowOff>
    </xdr:from>
    <xdr:to>
      <xdr:col>15</xdr:col>
      <xdr:colOff>101600</xdr:colOff>
      <xdr:row>80</xdr:row>
      <xdr:rowOff>22225</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2857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99061</xdr:rowOff>
    </xdr:from>
    <xdr:to>
      <xdr:col>19</xdr:col>
      <xdr:colOff>177800</xdr:colOff>
      <xdr:row>79</xdr:row>
      <xdr:rowOff>142875</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2908300" y="136436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122555</xdr:rowOff>
    </xdr:from>
    <xdr:to>
      <xdr:col>10</xdr:col>
      <xdr:colOff>165100</xdr:colOff>
      <xdr:row>80</xdr:row>
      <xdr:rowOff>52705</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1968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142875</xdr:rowOff>
    </xdr:from>
    <xdr:to>
      <xdr:col>15</xdr:col>
      <xdr:colOff>50800</xdr:colOff>
      <xdr:row>80</xdr:row>
      <xdr:rowOff>1905</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2019300" y="136874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a:extLst>
            <a:ext uri="{FF2B5EF4-FFF2-40B4-BE49-F238E27FC236}">
              <a16:creationId xmlns:a16="http://schemas.microsoft.com/office/drawing/2014/main" id="{00000000-0008-0000-0F00-000022010000}"/>
            </a:ext>
          </a:extLst>
        </xdr:cNvPr>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a:extLst>
            <a:ext uri="{FF2B5EF4-FFF2-40B4-BE49-F238E27FC236}">
              <a16:creationId xmlns:a16="http://schemas.microsoft.com/office/drawing/2014/main" id="{00000000-0008-0000-0F00-000023010000}"/>
            </a:ext>
          </a:extLst>
        </xdr:cNvPr>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92" name="n_3aveValue【福祉施設】&#10;有形固定資産減価償却率">
          <a:extLst>
            <a:ext uri="{FF2B5EF4-FFF2-40B4-BE49-F238E27FC236}">
              <a16:creationId xmlns:a16="http://schemas.microsoft.com/office/drawing/2014/main" id="{00000000-0008-0000-0F00-000024010000}"/>
            </a:ext>
          </a:extLst>
        </xdr:cNvPr>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166388</xdr:rowOff>
    </xdr:from>
    <xdr:ext cx="405111" cy="259045"/>
    <xdr:sp macro="" textlink="">
      <xdr:nvSpPr>
        <xdr:cNvPr id="293" name="n_1mainValue【福祉施設】&#10;有形固定資産減価償却率">
          <a:extLst>
            <a:ext uri="{FF2B5EF4-FFF2-40B4-BE49-F238E27FC236}">
              <a16:creationId xmlns:a16="http://schemas.microsoft.com/office/drawing/2014/main" id="{00000000-0008-0000-0F00-000025010000}"/>
            </a:ext>
          </a:extLst>
        </xdr:cNvPr>
        <xdr:cNvSpPr txBox="1"/>
      </xdr:nvSpPr>
      <xdr:spPr>
        <a:xfrm>
          <a:off x="35820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38752</xdr:rowOff>
    </xdr:from>
    <xdr:ext cx="405111" cy="259045"/>
    <xdr:sp macro="" textlink="">
      <xdr:nvSpPr>
        <xdr:cNvPr id="294" name="n_2mainValue【福祉施設】&#10;有形固定資産減価償却率">
          <a:extLst>
            <a:ext uri="{FF2B5EF4-FFF2-40B4-BE49-F238E27FC236}">
              <a16:creationId xmlns:a16="http://schemas.microsoft.com/office/drawing/2014/main" id="{00000000-0008-0000-0F00-000026010000}"/>
            </a:ext>
          </a:extLst>
        </xdr:cNvPr>
        <xdr:cNvSpPr txBox="1"/>
      </xdr:nvSpPr>
      <xdr:spPr>
        <a:xfrm>
          <a:off x="2705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69232</xdr:rowOff>
    </xdr:from>
    <xdr:ext cx="405111" cy="259045"/>
    <xdr:sp macro="" textlink="">
      <xdr:nvSpPr>
        <xdr:cNvPr id="295" name="n_3mainValue【福祉施設】&#10;有形固定資産減価償却率">
          <a:extLst>
            <a:ext uri="{FF2B5EF4-FFF2-40B4-BE49-F238E27FC236}">
              <a16:creationId xmlns:a16="http://schemas.microsoft.com/office/drawing/2014/main" id="{00000000-0008-0000-0F00-000027010000}"/>
            </a:ext>
          </a:extLst>
        </xdr:cNvPr>
        <xdr:cNvSpPr txBox="1"/>
      </xdr:nvSpPr>
      <xdr:spPr>
        <a:xfrm>
          <a:off x="18167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00000000-0008-0000-0F00-00003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a:extLst>
            <a:ext uri="{FF2B5EF4-FFF2-40B4-BE49-F238E27FC236}">
              <a16:creationId xmlns:a16="http://schemas.microsoft.com/office/drawing/2014/main" id="{00000000-0008-0000-0F00-00003C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a:extLst>
            <a:ext uri="{FF2B5EF4-FFF2-40B4-BE49-F238E27FC236}">
              <a16:creationId xmlns:a16="http://schemas.microsoft.com/office/drawing/2014/main" id="{00000000-0008-0000-0F00-00003E010000}"/>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a:extLst>
            <a:ext uri="{FF2B5EF4-FFF2-40B4-BE49-F238E27FC236}">
              <a16:creationId xmlns:a16="http://schemas.microsoft.com/office/drawing/2014/main" id="{00000000-0008-0000-0F00-000040010000}"/>
            </a:ext>
          </a:extLst>
        </xdr:cNvPr>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146749</xdr:rowOff>
    </xdr:from>
    <xdr:to>
      <xdr:col>41</xdr:col>
      <xdr:colOff>101600</xdr:colOff>
      <xdr:row>85</xdr:row>
      <xdr:rowOff>76899</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7810500" y="145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24448</xdr:rowOff>
    </xdr:from>
    <xdr:to>
      <xdr:col>55</xdr:col>
      <xdr:colOff>50800</xdr:colOff>
      <xdr:row>85</xdr:row>
      <xdr:rowOff>126048</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0426700" y="145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117175</xdr:rowOff>
    </xdr:from>
    <xdr:ext cx="469744" cy="259045"/>
    <xdr:sp macro="" textlink="">
      <xdr:nvSpPr>
        <xdr:cNvPr id="331" name="【福祉施設】&#10;一人当たり面積該当値テキスト">
          <a:extLst>
            <a:ext uri="{FF2B5EF4-FFF2-40B4-BE49-F238E27FC236}">
              <a16:creationId xmlns:a16="http://schemas.microsoft.com/office/drawing/2014/main" id="{00000000-0008-0000-0F00-00004B010000}"/>
            </a:ext>
          </a:extLst>
        </xdr:cNvPr>
        <xdr:cNvSpPr txBox="1"/>
      </xdr:nvSpPr>
      <xdr:spPr>
        <a:xfrm>
          <a:off x="10515600" y="1451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24448</xdr:rowOff>
    </xdr:from>
    <xdr:to>
      <xdr:col>50</xdr:col>
      <xdr:colOff>165100</xdr:colOff>
      <xdr:row>85</xdr:row>
      <xdr:rowOff>126048</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9588500" y="145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75248</xdr:rowOff>
    </xdr:from>
    <xdr:to>
      <xdr:col>55</xdr:col>
      <xdr:colOff>0</xdr:colOff>
      <xdr:row>85</xdr:row>
      <xdr:rowOff>75248</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9639300" y="146484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25019</xdr:rowOff>
    </xdr:from>
    <xdr:to>
      <xdr:col>46</xdr:col>
      <xdr:colOff>38100</xdr:colOff>
      <xdr:row>85</xdr:row>
      <xdr:rowOff>126619</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8699500" y="1459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75248</xdr:rowOff>
    </xdr:from>
    <xdr:to>
      <xdr:col>50</xdr:col>
      <xdr:colOff>114300</xdr:colOff>
      <xdr:row>85</xdr:row>
      <xdr:rowOff>75819</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flipV="1">
          <a:off x="8750300" y="1464849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25019</xdr:rowOff>
    </xdr:from>
    <xdr:to>
      <xdr:col>41</xdr:col>
      <xdr:colOff>101600</xdr:colOff>
      <xdr:row>85</xdr:row>
      <xdr:rowOff>126619</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7810500" y="1459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75819</xdr:rowOff>
    </xdr:from>
    <xdr:to>
      <xdr:col>45</xdr:col>
      <xdr:colOff>177800</xdr:colOff>
      <xdr:row>85</xdr:row>
      <xdr:rowOff>75819</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7861300" y="146490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a:extLst>
            <a:ext uri="{FF2B5EF4-FFF2-40B4-BE49-F238E27FC236}">
              <a16:creationId xmlns:a16="http://schemas.microsoft.com/office/drawing/2014/main" id="{00000000-0008-0000-0F00-000052010000}"/>
            </a:ext>
          </a:extLst>
        </xdr:cNvPr>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a:extLst>
            <a:ext uri="{FF2B5EF4-FFF2-40B4-BE49-F238E27FC236}">
              <a16:creationId xmlns:a16="http://schemas.microsoft.com/office/drawing/2014/main" id="{00000000-0008-0000-0F00-000053010000}"/>
            </a:ext>
          </a:extLst>
        </xdr:cNvPr>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93426</xdr:rowOff>
    </xdr:from>
    <xdr:ext cx="469744" cy="259045"/>
    <xdr:sp macro="" textlink="">
      <xdr:nvSpPr>
        <xdr:cNvPr id="340" name="n_3aveValue【福祉施設】&#10;一人当たり面積">
          <a:extLst>
            <a:ext uri="{FF2B5EF4-FFF2-40B4-BE49-F238E27FC236}">
              <a16:creationId xmlns:a16="http://schemas.microsoft.com/office/drawing/2014/main" id="{00000000-0008-0000-0F00-000054010000}"/>
            </a:ext>
          </a:extLst>
        </xdr:cNvPr>
        <xdr:cNvSpPr txBox="1"/>
      </xdr:nvSpPr>
      <xdr:spPr>
        <a:xfrm>
          <a:off x="7626427" y="143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117175</xdr:rowOff>
    </xdr:from>
    <xdr:ext cx="469744" cy="259045"/>
    <xdr:sp macro="" textlink="">
      <xdr:nvSpPr>
        <xdr:cNvPr id="341" name="n_1mainValue【福祉施設】&#10;一人当たり面積">
          <a:extLst>
            <a:ext uri="{FF2B5EF4-FFF2-40B4-BE49-F238E27FC236}">
              <a16:creationId xmlns:a16="http://schemas.microsoft.com/office/drawing/2014/main" id="{00000000-0008-0000-0F00-000055010000}"/>
            </a:ext>
          </a:extLst>
        </xdr:cNvPr>
        <xdr:cNvSpPr txBox="1"/>
      </xdr:nvSpPr>
      <xdr:spPr>
        <a:xfrm>
          <a:off x="9391727" y="1469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117746</xdr:rowOff>
    </xdr:from>
    <xdr:ext cx="469744" cy="259045"/>
    <xdr:sp macro="" textlink="">
      <xdr:nvSpPr>
        <xdr:cNvPr id="342" name="n_2mainValue【福祉施設】&#10;一人当たり面積">
          <a:extLst>
            <a:ext uri="{FF2B5EF4-FFF2-40B4-BE49-F238E27FC236}">
              <a16:creationId xmlns:a16="http://schemas.microsoft.com/office/drawing/2014/main" id="{00000000-0008-0000-0F00-000056010000}"/>
            </a:ext>
          </a:extLst>
        </xdr:cNvPr>
        <xdr:cNvSpPr txBox="1"/>
      </xdr:nvSpPr>
      <xdr:spPr>
        <a:xfrm>
          <a:off x="8515427" y="1469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117746</xdr:rowOff>
    </xdr:from>
    <xdr:ext cx="469744" cy="259045"/>
    <xdr:sp macro="" textlink="">
      <xdr:nvSpPr>
        <xdr:cNvPr id="343" name="n_3mainValue【福祉施設】&#10;一人当たり面積">
          <a:extLst>
            <a:ext uri="{FF2B5EF4-FFF2-40B4-BE49-F238E27FC236}">
              <a16:creationId xmlns:a16="http://schemas.microsoft.com/office/drawing/2014/main" id="{00000000-0008-0000-0F00-000057010000}"/>
            </a:ext>
          </a:extLst>
        </xdr:cNvPr>
        <xdr:cNvSpPr txBox="1"/>
      </xdr:nvSpPr>
      <xdr:spPr>
        <a:xfrm>
          <a:off x="7626427" y="1469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a:extLst>
            <a:ext uri="{FF2B5EF4-FFF2-40B4-BE49-F238E27FC236}">
              <a16:creationId xmlns:a16="http://schemas.microsoft.com/office/drawing/2014/main" id="{00000000-0008-0000-0F00-00007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a:extLst>
            <a:ext uri="{FF2B5EF4-FFF2-40B4-BE49-F238E27FC236}">
              <a16:creationId xmlns:a16="http://schemas.microsoft.com/office/drawing/2014/main" id="{00000000-0008-0000-0F00-000072010000}"/>
            </a:ext>
          </a:extLst>
        </xdr:cNvPr>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a:extLst>
            <a:ext uri="{FF2B5EF4-FFF2-40B4-BE49-F238E27FC236}">
              <a16:creationId xmlns:a16="http://schemas.microsoft.com/office/drawing/2014/main" id="{00000000-0008-0000-0F00-000074010000}"/>
            </a:ext>
          </a:extLst>
        </xdr:cNvPr>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a:extLst>
            <a:ext uri="{FF2B5EF4-FFF2-40B4-BE49-F238E27FC236}">
              <a16:creationId xmlns:a16="http://schemas.microsoft.com/office/drawing/2014/main" id="{00000000-0008-0000-0F00-000076010000}"/>
            </a:ext>
          </a:extLst>
        </xdr:cNvPr>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2539</xdr:rowOff>
    </xdr:from>
    <xdr:to>
      <xdr:col>24</xdr:col>
      <xdr:colOff>114300</xdr:colOff>
      <xdr:row>102</xdr:row>
      <xdr:rowOff>104139</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4584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25416</xdr:rowOff>
    </xdr:from>
    <xdr:ext cx="405111" cy="259045"/>
    <xdr:sp macro="" textlink="">
      <xdr:nvSpPr>
        <xdr:cNvPr id="385" name="【市民会館】&#10;有形固定資産減価償却率該当値テキスト">
          <a:extLst>
            <a:ext uri="{FF2B5EF4-FFF2-40B4-BE49-F238E27FC236}">
              <a16:creationId xmlns:a16="http://schemas.microsoft.com/office/drawing/2014/main" id="{00000000-0008-0000-0F00-000081010000}"/>
            </a:ext>
          </a:extLst>
        </xdr:cNvPr>
        <xdr:cNvSpPr txBox="1"/>
      </xdr:nvSpPr>
      <xdr:spPr>
        <a:xfrm>
          <a:off x="4673600"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25400</xdr:rowOff>
    </xdr:from>
    <xdr:to>
      <xdr:col>20</xdr:col>
      <xdr:colOff>38100</xdr:colOff>
      <xdr:row>102</xdr:row>
      <xdr:rowOff>127000</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3746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53339</xdr:rowOff>
    </xdr:from>
    <xdr:to>
      <xdr:col>24</xdr:col>
      <xdr:colOff>63500</xdr:colOff>
      <xdr:row>102</xdr:row>
      <xdr:rowOff>76200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3797300" y="17541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48261</xdr:rowOff>
    </xdr:from>
    <xdr:to>
      <xdr:col>15</xdr:col>
      <xdr:colOff>101600</xdr:colOff>
      <xdr:row>102</xdr:row>
      <xdr:rowOff>149861</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2857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76200</xdr:rowOff>
    </xdr:from>
    <xdr:to>
      <xdr:col>19</xdr:col>
      <xdr:colOff>177800</xdr:colOff>
      <xdr:row>102</xdr:row>
      <xdr:rowOff>99061</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2908300" y="17564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108676</xdr:rowOff>
    </xdr:from>
    <xdr:to>
      <xdr:col>10</xdr:col>
      <xdr:colOff>165100</xdr:colOff>
      <xdr:row>100</xdr:row>
      <xdr:rowOff>38826</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1968500" y="170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159476</xdr:rowOff>
    </xdr:from>
    <xdr:to>
      <xdr:col>15</xdr:col>
      <xdr:colOff>50800</xdr:colOff>
      <xdr:row>102</xdr:row>
      <xdr:rowOff>99061</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2019300" y="17133026"/>
          <a:ext cx="889000" cy="45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2" name="n_1aveValue【市民会館】&#10;有形固定資産減価償却率">
          <a:extLst>
            <a:ext uri="{FF2B5EF4-FFF2-40B4-BE49-F238E27FC236}">
              <a16:creationId xmlns:a16="http://schemas.microsoft.com/office/drawing/2014/main" id="{00000000-0008-0000-0F00-000088010000}"/>
            </a:ext>
          </a:extLst>
        </xdr:cNvPr>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a:extLst>
            <a:ext uri="{FF2B5EF4-FFF2-40B4-BE49-F238E27FC236}">
              <a16:creationId xmlns:a16="http://schemas.microsoft.com/office/drawing/2014/main" id="{00000000-0008-0000-0F00-000089010000}"/>
            </a:ext>
          </a:extLst>
        </xdr:cNvPr>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394" name="n_3aveValue【市民会館】&#10;有形固定資産減価償却率">
          <a:extLst>
            <a:ext uri="{FF2B5EF4-FFF2-40B4-BE49-F238E27FC236}">
              <a16:creationId xmlns:a16="http://schemas.microsoft.com/office/drawing/2014/main" id="{00000000-0008-0000-0F00-00008A010000}"/>
            </a:ext>
          </a:extLst>
        </xdr:cNvPr>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143527</xdr:rowOff>
    </xdr:from>
    <xdr:ext cx="405111" cy="259045"/>
    <xdr:sp macro="" textlink="">
      <xdr:nvSpPr>
        <xdr:cNvPr id="395" name="n_1mainValue【市民会館】&#10;有形固定資産減価償却率">
          <a:extLst>
            <a:ext uri="{FF2B5EF4-FFF2-40B4-BE49-F238E27FC236}">
              <a16:creationId xmlns:a16="http://schemas.microsoft.com/office/drawing/2014/main" id="{00000000-0008-0000-0F00-00008B010000}"/>
            </a:ext>
          </a:extLst>
        </xdr:cNvPr>
        <xdr:cNvSpPr txBox="1"/>
      </xdr:nvSpPr>
      <xdr:spPr>
        <a:xfrm>
          <a:off x="3582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166388</xdr:rowOff>
    </xdr:from>
    <xdr:ext cx="405111" cy="259045"/>
    <xdr:sp macro="" textlink="">
      <xdr:nvSpPr>
        <xdr:cNvPr id="396" name="n_2mainValue【市民会館】&#10;有形固定資産減価償却率">
          <a:extLst>
            <a:ext uri="{FF2B5EF4-FFF2-40B4-BE49-F238E27FC236}">
              <a16:creationId xmlns:a16="http://schemas.microsoft.com/office/drawing/2014/main" id="{00000000-0008-0000-0F00-00008C010000}"/>
            </a:ext>
          </a:extLst>
        </xdr:cNvPr>
        <xdr:cNvSpPr txBox="1"/>
      </xdr:nvSpPr>
      <xdr:spPr>
        <a:xfrm>
          <a:off x="2705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55353</xdr:rowOff>
    </xdr:from>
    <xdr:ext cx="405111" cy="259045"/>
    <xdr:sp macro="" textlink="">
      <xdr:nvSpPr>
        <xdr:cNvPr id="397" name="n_3mainValue【市民会館】&#10;有形固定資産減価償却率">
          <a:extLst>
            <a:ext uri="{FF2B5EF4-FFF2-40B4-BE49-F238E27FC236}">
              <a16:creationId xmlns:a16="http://schemas.microsoft.com/office/drawing/2014/main" id="{00000000-0008-0000-0F00-00008D010000}"/>
            </a:ext>
          </a:extLst>
        </xdr:cNvPr>
        <xdr:cNvSpPr txBox="1"/>
      </xdr:nvSpPr>
      <xdr:spPr>
        <a:xfrm>
          <a:off x="1816744" y="1685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a:extLst>
            <a:ext uri="{FF2B5EF4-FFF2-40B4-BE49-F238E27FC236}">
              <a16:creationId xmlns:a16="http://schemas.microsoft.com/office/drawing/2014/main" id="{00000000-0008-0000-0F00-0000A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a:extLst>
            <a:ext uri="{FF2B5EF4-FFF2-40B4-BE49-F238E27FC236}">
              <a16:creationId xmlns:a16="http://schemas.microsoft.com/office/drawing/2014/main" id="{00000000-0008-0000-0F00-0000A6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a:extLst>
            <a:ext uri="{FF2B5EF4-FFF2-40B4-BE49-F238E27FC236}">
              <a16:creationId xmlns:a16="http://schemas.microsoft.com/office/drawing/2014/main" id="{00000000-0008-0000-0F00-0000A8010000}"/>
            </a:ext>
          </a:extLst>
        </xdr:cNvPr>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a:extLst>
            <a:ext uri="{FF2B5EF4-FFF2-40B4-BE49-F238E27FC236}">
              <a16:creationId xmlns:a16="http://schemas.microsoft.com/office/drawing/2014/main" id="{00000000-0008-0000-0F00-0000AA010000}"/>
            </a:ext>
          </a:extLst>
        </xdr:cNvPr>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132080</xdr:rowOff>
    </xdr:from>
    <xdr:to>
      <xdr:col>41</xdr:col>
      <xdr:colOff>101600</xdr:colOff>
      <xdr:row>105</xdr:row>
      <xdr:rowOff>62230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781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44450</xdr:rowOff>
    </xdr:from>
    <xdr:to>
      <xdr:col>55</xdr:col>
      <xdr:colOff>50800</xdr:colOff>
      <xdr:row>108</xdr:row>
      <xdr:rowOff>146050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04267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130827</xdr:rowOff>
    </xdr:from>
    <xdr:ext cx="469744" cy="259045"/>
    <xdr:sp macro="" textlink="">
      <xdr:nvSpPr>
        <xdr:cNvPr id="437" name="【市民会館】&#10;一人当たり面積該当値テキスト">
          <a:extLst>
            <a:ext uri="{FF2B5EF4-FFF2-40B4-BE49-F238E27FC236}">
              <a16:creationId xmlns:a16="http://schemas.microsoft.com/office/drawing/2014/main" id="{00000000-0008-0000-0F00-0000B5010000}"/>
            </a:ext>
          </a:extLst>
        </xdr:cNvPr>
        <xdr:cNvSpPr txBox="1"/>
      </xdr:nvSpPr>
      <xdr:spPr>
        <a:xfrm>
          <a:off x="10515600" y="1847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44450</xdr:rowOff>
    </xdr:from>
    <xdr:to>
      <xdr:col>50</xdr:col>
      <xdr:colOff>165100</xdr:colOff>
      <xdr:row>108</xdr:row>
      <xdr:rowOff>146050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9588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95250</xdr:rowOff>
    </xdr:from>
    <xdr:to>
      <xdr:col>55</xdr:col>
      <xdr:colOff>0</xdr:colOff>
      <xdr:row>108</xdr:row>
      <xdr:rowOff>95250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9639300" y="1861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44450</xdr:rowOff>
    </xdr:from>
    <xdr:to>
      <xdr:col>46</xdr:col>
      <xdr:colOff>38100</xdr:colOff>
      <xdr:row>108</xdr:row>
      <xdr:rowOff>146050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8699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95250</xdr:rowOff>
    </xdr:from>
    <xdr:to>
      <xdr:col>50</xdr:col>
      <xdr:colOff>114300</xdr:colOff>
      <xdr:row>108</xdr:row>
      <xdr:rowOff>95250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8750300" y="1861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44450</xdr:rowOff>
    </xdr:from>
    <xdr:to>
      <xdr:col>41</xdr:col>
      <xdr:colOff>101600</xdr:colOff>
      <xdr:row>108</xdr:row>
      <xdr:rowOff>146050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7810500" y="185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95250</xdr:rowOff>
    </xdr:from>
    <xdr:to>
      <xdr:col>45</xdr:col>
      <xdr:colOff>177800</xdr:colOff>
      <xdr:row>108</xdr:row>
      <xdr:rowOff>95250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7861300" y="1861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a:extLst>
            <a:ext uri="{FF2B5EF4-FFF2-40B4-BE49-F238E27FC236}">
              <a16:creationId xmlns:a16="http://schemas.microsoft.com/office/drawing/2014/main" id="{00000000-0008-0000-0F00-0000BC010000}"/>
            </a:ext>
          </a:extLst>
        </xdr:cNvPr>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a:extLst>
            <a:ext uri="{FF2B5EF4-FFF2-40B4-BE49-F238E27FC236}">
              <a16:creationId xmlns:a16="http://schemas.microsoft.com/office/drawing/2014/main" id="{00000000-0008-0000-0F00-0000BD010000}"/>
            </a:ext>
          </a:extLst>
        </xdr:cNvPr>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78757</xdr:rowOff>
    </xdr:from>
    <xdr:ext cx="469744" cy="259045"/>
    <xdr:sp macro="" textlink="">
      <xdr:nvSpPr>
        <xdr:cNvPr id="446" name="n_3aveValue【市民会館】&#10;一人当たり面積">
          <a:extLst>
            <a:ext uri="{FF2B5EF4-FFF2-40B4-BE49-F238E27FC236}">
              <a16:creationId xmlns:a16="http://schemas.microsoft.com/office/drawing/2014/main" id="{00000000-0008-0000-0F00-0000BE010000}"/>
            </a:ext>
          </a:extLst>
        </xdr:cNvPr>
        <xdr:cNvSpPr txBox="1"/>
      </xdr:nvSpPr>
      <xdr:spPr>
        <a:xfrm>
          <a:off x="7626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137177</xdr:rowOff>
    </xdr:from>
    <xdr:ext cx="469744" cy="259045"/>
    <xdr:sp macro="" textlink="">
      <xdr:nvSpPr>
        <xdr:cNvPr id="447" name="n_1mainValue【市民会館】&#10;一人当たり面積">
          <a:extLst>
            <a:ext uri="{FF2B5EF4-FFF2-40B4-BE49-F238E27FC236}">
              <a16:creationId xmlns:a16="http://schemas.microsoft.com/office/drawing/2014/main" id="{00000000-0008-0000-0F00-0000BF010000}"/>
            </a:ext>
          </a:extLst>
        </xdr:cNvPr>
        <xdr:cNvSpPr txBox="1"/>
      </xdr:nvSpPr>
      <xdr:spPr>
        <a:xfrm>
          <a:off x="93917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137177</xdr:rowOff>
    </xdr:from>
    <xdr:ext cx="469744" cy="259045"/>
    <xdr:sp macro="" textlink="">
      <xdr:nvSpPr>
        <xdr:cNvPr id="448" name="n_2mainValue【市民会館】&#10;一人当たり面積">
          <a:extLst>
            <a:ext uri="{FF2B5EF4-FFF2-40B4-BE49-F238E27FC236}">
              <a16:creationId xmlns:a16="http://schemas.microsoft.com/office/drawing/2014/main" id="{00000000-0008-0000-0F00-0000C0010000}"/>
            </a:ext>
          </a:extLst>
        </xdr:cNvPr>
        <xdr:cNvSpPr txBox="1"/>
      </xdr:nvSpPr>
      <xdr:spPr>
        <a:xfrm>
          <a:off x="8515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137177</xdr:rowOff>
    </xdr:from>
    <xdr:ext cx="469744" cy="259045"/>
    <xdr:sp macro="" textlink="">
      <xdr:nvSpPr>
        <xdr:cNvPr id="449" name="n_3mainValue【市民会館】&#10;一人当たり面積">
          <a:extLst>
            <a:ext uri="{FF2B5EF4-FFF2-40B4-BE49-F238E27FC236}">
              <a16:creationId xmlns:a16="http://schemas.microsoft.com/office/drawing/2014/main" id="{00000000-0008-0000-0F00-0000C1010000}"/>
            </a:ext>
          </a:extLst>
        </xdr:cNvPr>
        <xdr:cNvSpPr txBox="1"/>
      </xdr:nvSpPr>
      <xdr:spPr>
        <a:xfrm>
          <a:off x="7626427"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a:extLst>
            <a:ext uri="{FF2B5EF4-FFF2-40B4-BE49-F238E27FC236}">
              <a16:creationId xmlns:a16="http://schemas.microsoft.com/office/drawing/2014/main" id="{00000000-0008-0000-0F00-0000D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a:extLst>
            <a:ext uri="{FF2B5EF4-FFF2-40B4-BE49-F238E27FC236}">
              <a16:creationId xmlns:a16="http://schemas.microsoft.com/office/drawing/2014/main" id="{00000000-0008-0000-0F00-0000DC010000}"/>
            </a:ext>
          </a:extLst>
        </xdr:cNvPr>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a:extLst>
            <a:ext uri="{FF2B5EF4-FFF2-40B4-BE49-F238E27FC236}">
              <a16:creationId xmlns:a16="http://schemas.microsoft.com/office/drawing/2014/main" id="{00000000-0008-0000-0F00-0000DE010000}"/>
            </a:ext>
          </a:extLst>
        </xdr:cNvPr>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28683</xdr:rowOff>
    </xdr:from>
    <xdr:ext cx="405111" cy="259045"/>
    <xdr:sp macro="" textlink="">
      <xdr:nvSpPr>
        <xdr:cNvPr id="480" name="【一般廃棄物処理施設】&#10;有形固定資産減価償却率平均値テキスト">
          <a:extLst>
            <a:ext uri="{FF2B5EF4-FFF2-40B4-BE49-F238E27FC236}">
              <a16:creationId xmlns:a16="http://schemas.microsoft.com/office/drawing/2014/main" id="{00000000-0008-0000-0F00-0000E0010000}"/>
            </a:ext>
          </a:extLst>
        </xdr:cNvPr>
        <xdr:cNvSpPr txBox="1"/>
      </xdr:nvSpPr>
      <xdr:spPr>
        <a:xfrm>
          <a:off x="16357600" y="620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53159</xdr:rowOff>
    </xdr:from>
    <xdr:to>
      <xdr:col>85</xdr:col>
      <xdr:colOff>177800</xdr:colOff>
      <xdr:row>38</xdr:row>
      <xdr:rowOff>154759</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62687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31586</xdr:rowOff>
    </xdr:from>
    <xdr:ext cx="405111" cy="259045"/>
    <xdr:sp macro="" textlink="">
      <xdr:nvSpPr>
        <xdr:cNvPr id="491" name="【一般廃棄物処理施設】&#10;有形固定資産減価償却率該当値テキスト">
          <a:extLst>
            <a:ext uri="{FF2B5EF4-FFF2-40B4-BE49-F238E27FC236}">
              <a16:creationId xmlns:a16="http://schemas.microsoft.com/office/drawing/2014/main" id="{00000000-0008-0000-0F00-0000EB010000}"/>
            </a:ext>
          </a:extLst>
        </xdr:cNvPr>
        <xdr:cNvSpPr txBox="1"/>
      </xdr:nvSpPr>
      <xdr:spPr>
        <a:xfrm>
          <a:off x="16357600"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87449</xdr:rowOff>
    </xdr:from>
    <xdr:to>
      <xdr:col>81</xdr:col>
      <xdr:colOff>101600</xdr:colOff>
      <xdr:row>39</xdr:row>
      <xdr:rowOff>17599</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5430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103959</xdr:rowOff>
    </xdr:from>
    <xdr:to>
      <xdr:col>85</xdr:col>
      <xdr:colOff>127000</xdr:colOff>
      <xdr:row>38</xdr:row>
      <xdr:rowOff>138249</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5481300" y="661905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125004</xdr:rowOff>
    </xdr:from>
    <xdr:to>
      <xdr:col>76</xdr:col>
      <xdr:colOff>165100</xdr:colOff>
      <xdr:row>39</xdr:row>
      <xdr:rowOff>55154</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4541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138249</xdr:rowOff>
    </xdr:from>
    <xdr:to>
      <xdr:col>81</xdr:col>
      <xdr:colOff>50800</xdr:colOff>
      <xdr:row>39</xdr:row>
      <xdr:rowOff>4354</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4592300" y="66533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165826</xdr:rowOff>
    </xdr:from>
    <xdr:to>
      <xdr:col>72</xdr:col>
      <xdr:colOff>38100</xdr:colOff>
      <xdr:row>39</xdr:row>
      <xdr:rowOff>95976</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3652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4354</xdr:rowOff>
    </xdr:from>
    <xdr:to>
      <xdr:col>76</xdr:col>
      <xdr:colOff>114300</xdr:colOff>
      <xdr:row>39</xdr:row>
      <xdr:rowOff>45176</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3703300" y="669090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145160</xdr:rowOff>
    </xdr:from>
    <xdr:ext cx="405111" cy="259045"/>
    <xdr:sp macro="" textlink="">
      <xdr:nvSpPr>
        <xdr:cNvPr id="498" name="n_1ave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9" name="n_2ave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500" name="n_3ave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8726</xdr:rowOff>
    </xdr:from>
    <xdr:ext cx="405111" cy="259045"/>
    <xdr:sp macro="" textlink="">
      <xdr:nvSpPr>
        <xdr:cNvPr id="501" name="n_1main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52660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46281</xdr:rowOff>
    </xdr:from>
    <xdr:ext cx="405111" cy="259045"/>
    <xdr:sp macro="" textlink="">
      <xdr:nvSpPr>
        <xdr:cNvPr id="502" name="n_2main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4389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87103</xdr:rowOff>
    </xdr:from>
    <xdr:ext cx="405111" cy="259045"/>
    <xdr:sp macro="" textlink="">
      <xdr:nvSpPr>
        <xdr:cNvPr id="503" name="n_3mainValue【一般廃棄物処理施設】&#10;有形固定資産減価償却率">
          <a:extLst>
            <a:ext uri="{FF2B5EF4-FFF2-40B4-BE49-F238E27FC236}">
              <a16:creationId xmlns:a16="http://schemas.microsoft.com/office/drawing/2014/main" id="{00000000-0008-0000-0F00-0000F7010000}"/>
            </a:ext>
          </a:extLst>
        </xdr:cNvPr>
        <xdr:cNvSpPr txBox="1"/>
      </xdr:nvSpPr>
      <xdr:spPr>
        <a:xfrm>
          <a:off x="13500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a:extLst>
            <a:ext uri="{FF2B5EF4-FFF2-40B4-BE49-F238E27FC236}">
              <a16:creationId xmlns:a16="http://schemas.microsoft.com/office/drawing/2014/main" id="{00000000-0008-0000-0F00-000010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30" name="【一般廃棄物処理施設】&#10;一人当たり有形固定資産（償却資産）額最小値テキスト">
          <a:extLst>
            <a:ext uri="{FF2B5EF4-FFF2-40B4-BE49-F238E27FC236}">
              <a16:creationId xmlns:a16="http://schemas.microsoft.com/office/drawing/2014/main" id="{00000000-0008-0000-0F00-000012020000}"/>
            </a:ext>
          </a:extLst>
        </xdr:cNvPr>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32" name="【一般廃棄物処理施設】&#10;一人当たり有形固定資産（償却資産）額最大値テキスト">
          <a:extLst>
            <a:ext uri="{FF2B5EF4-FFF2-40B4-BE49-F238E27FC236}">
              <a16:creationId xmlns:a16="http://schemas.microsoft.com/office/drawing/2014/main" id="{00000000-0008-0000-0F00-000014020000}"/>
            </a:ext>
          </a:extLst>
        </xdr:cNvPr>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34" name="【一般廃棄物処理施設】&#10;一人当たり有形固定資産（償却資産）額平均値テキスト">
          <a:extLst>
            <a:ext uri="{FF2B5EF4-FFF2-40B4-BE49-F238E27FC236}">
              <a16:creationId xmlns:a16="http://schemas.microsoft.com/office/drawing/2014/main" id="{00000000-0008-0000-0F00-000016020000}"/>
            </a:ext>
          </a:extLst>
        </xdr:cNvPr>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144804</xdr:rowOff>
    </xdr:from>
    <xdr:to>
      <xdr:col>102</xdr:col>
      <xdr:colOff>165100</xdr:colOff>
      <xdr:row>41</xdr:row>
      <xdr:rowOff>74954</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9494500" y="700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6165</xdr:rowOff>
    </xdr:from>
    <xdr:to>
      <xdr:col>116</xdr:col>
      <xdr:colOff>114300</xdr:colOff>
      <xdr:row>40</xdr:row>
      <xdr:rowOff>107765</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22110700" y="686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29042</xdr:rowOff>
    </xdr:from>
    <xdr:ext cx="599010" cy="259045"/>
    <xdr:sp macro="" textlink="">
      <xdr:nvSpPr>
        <xdr:cNvPr id="545" name="【一般廃棄物処理施設】&#10;一人当たり有形固定資産（償却資産）額該当値テキスト">
          <a:extLst>
            <a:ext uri="{FF2B5EF4-FFF2-40B4-BE49-F238E27FC236}">
              <a16:creationId xmlns:a16="http://schemas.microsoft.com/office/drawing/2014/main" id="{00000000-0008-0000-0F00-000021020000}"/>
            </a:ext>
          </a:extLst>
        </xdr:cNvPr>
        <xdr:cNvSpPr txBox="1"/>
      </xdr:nvSpPr>
      <xdr:spPr>
        <a:xfrm>
          <a:off x="22199600" y="671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19084</xdr:rowOff>
    </xdr:from>
    <xdr:to>
      <xdr:col>112</xdr:col>
      <xdr:colOff>38100</xdr:colOff>
      <xdr:row>40</xdr:row>
      <xdr:rowOff>120684</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21272500" y="68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56965</xdr:rowOff>
    </xdr:from>
    <xdr:to>
      <xdr:col>116</xdr:col>
      <xdr:colOff>63500</xdr:colOff>
      <xdr:row>40</xdr:row>
      <xdr:rowOff>69884</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21323300" y="6914965"/>
          <a:ext cx="838200" cy="1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29116</xdr:rowOff>
    </xdr:from>
    <xdr:to>
      <xdr:col>107</xdr:col>
      <xdr:colOff>101600</xdr:colOff>
      <xdr:row>40</xdr:row>
      <xdr:rowOff>130716</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20383500" y="68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69884</xdr:rowOff>
    </xdr:from>
    <xdr:to>
      <xdr:col>111</xdr:col>
      <xdr:colOff>177800</xdr:colOff>
      <xdr:row>40</xdr:row>
      <xdr:rowOff>79916</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20434300" y="6927884"/>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38473</xdr:rowOff>
    </xdr:from>
    <xdr:to>
      <xdr:col>102</xdr:col>
      <xdr:colOff>165100</xdr:colOff>
      <xdr:row>40</xdr:row>
      <xdr:rowOff>140073</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9494500" y="68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79916</xdr:rowOff>
    </xdr:from>
    <xdr:to>
      <xdr:col>107</xdr:col>
      <xdr:colOff>50800</xdr:colOff>
      <xdr:row>40</xdr:row>
      <xdr:rowOff>89273</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19545300" y="6937916"/>
          <a:ext cx="889000" cy="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60882</xdr:rowOff>
    </xdr:from>
    <xdr:ext cx="534377" cy="259045"/>
    <xdr:sp macro="" textlink="">
      <xdr:nvSpPr>
        <xdr:cNvPr id="552" name="n_1ave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10434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553" name="n_2ave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66081</xdr:rowOff>
    </xdr:from>
    <xdr:ext cx="534377" cy="259045"/>
    <xdr:sp macro="" textlink="">
      <xdr:nvSpPr>
        <xdr:cNvPr id="554" name="n_3aveValue【一般廃棄物処理施設】&#10;一人当たり有形固定資産（償却資産）額">
          <a:extLst>
            <a:ext uri="{FF2B5EF4-FFF2-40B4-BE49-F238E27FC236}">
              <a16:creationId xmlns:a16="http://schemas.microsoft.com/office/drawing/2014/main" id="{00000000-0008-0000-0F00-00002A020000}"/>
            </a:ext>
          </a:extLst>
        </xdr:cNvPr>
        <xdr:cNvSpPr txBox="1"/>
      </xdr:nvSpPr>
      <xdr:spPr>
        <a:xfrm>
          <a:off x="19278111" y="709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137211</xdr:rowOff>
    </xdr:from>
    <xdr:ext cx="599010" cy="259045"/>
    <xdr:sp macro="" textlink="">
      <xdr:nvSpPr>
        <xdr:cNvPr id="555" name="n_1mainValue【一般廃棄物処理施設】&#10;一人当たり有形固定資産（償却資産）額">
          <a:extLst>
            <a:ext uri="{FF2B5EF4-FFF2-40B4-BE49-F238E27FC236}">
              <a16:creationId xmlns:a16="http://schemas.microsoft.com/office/drawing/2014/main" id="{00000000-0008-0000-0F00-00002B020000}"/>
            </a:ext>
          </a:extLst>
        </xdr:cNvPr>
        <xdr:cNvSpPr txBox="1"/>
      </xdr:nvSpPr>
      <xdr:spPr>
        <a:xfrm>
          <a:off x="21011095" y="665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147243</xdr:rowOff>
    </xdr:from>
    <xdr:ext cx="599010" cy="259045"/>
    <xdr:sp macro="" textlink="">
      <xdr:nvSpPr>
        <xdr:cNvPr id="556" name="n_2mainValue【一般廃棄物処理施設】&#10;一人当たり有形固定資産（償却資産）額">
          <a:extLst>
            <a:ext uri="{FF2B5EF4-FFF2-40B4-BE49-F238E27FC236}">
              <a16:creationId xmlns:a16="http://schemas.microsoft.com/office/drawing/2014/main" id="{00000000-0008-0000-0F00-00002C020000}"/>
            </a:ext>
          </a:extLst>
        </xdr:cNvPr>
        <xdr:cNvSpPr txBox="1"/>
      </xdr:nvSpPr>
      <xdr:spPr>
        <a:xfrm>
          <a:off x="20134795" y="666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156600</xdr:rowOff>
    </xdr:from>
    <xdr:ext cx="599010" cy="259045"/>
    <xdr:sp macro="" textlink="">
      <xdr:nvSpPr>
        <xdr:cNvPr id="557" name="n_3mainValue【一般廃棄物処理施設】&#10;一人当たり有形固定資産（償却資産）額">
          <a:extLst>
            <a:ext uri="{FF2B5EF4-FFF2-40B4-BE49-F238E27FC236}">
              <a16:creationId xmlns:a16="http://schemas.microsoft.com/office/drawing/2014/main" id="{00000000-0008-0000-0F00-00002D020000}"/>
            </a:ext>
          </a:extLst>
        </xdr:cNvPr>
        <xdr:cNvSpPr txBox="1"/>
      </xdr:nvSpPr>
      <xdr:spPr>
        <a:xfrm>
          <a:off x="19245795" y="667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保健センター・保健所】&#10;有形固定資産減価償却率グラフ枠">
          <a:extLst>
            <a:ext uri="{FF2B5EF4-FFF2-40B4-BE49-F238E27FC236}">
              <a16:creationId xmlns:a16="http://schemas.microsoft.com/office/drawing/2014/main" id="{00000000-0008-0000-0F00-00004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4" name="【保健センター・保健所】&#10;有形固定資産減価償却率最小値テキスト">
          <a:extLst>
            <a:ext uri="{FF2B5EF4-FFF2-40B4-BE49-F238E27FC236}">
              <a16:creationId xmlns:a16="http://schemas.microsoft.com/office/drawing/2014/main" id="{00000000-0008-0000-0F00-00004802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86" name="【保健センター・保健所】&#10;有形固定資産減価償却率最大値テキスト">
          <a:extLst>
            <a:ext uri="{FF2B5EF4-FFF2-40B4-BE49-F238E27FC236}">
              <a16:creationId xmlns:a16="http://schemas.microsoft.com/office/drawing/2014/main" id="{00000000-0008-0000-0F00-00004A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88" name="【保健センター・保健所】&#10;有形固定資産減価償却率平均値テキスト">
          <a:extLst>
            <a:ext uri="{FF2B5EF4-FFF2-40B4-BE49-F238E27FC236}">
              <a16:creationId xmlns:a16="http://schemas.microsoft.com/office/drawing/2014/main" id="{00000000-0008-0000-0F00-00004C020000}"/>
            </a:ext>
          </a:extLst>
        </xdr:cNvPr>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6268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599" name="【保健センター・保健所】&#10;有形固定資産減価償却率該当値テキスト">
          <a:extLst>
            <a:ext uri="{FF2B5EF4-FFF2-40B4-BE49-F238E27FC236}">
              <a16:creationId xmlns:a16="http://schemas.microsoft.com/office/drawing/2014/main" id="{00000000-0008-0000-0F00-000057020000}"/>
            </a:ext>
          </a:extLst>
        </xdr:cNvPr>
        <xdr:cNvSpPr txBox="1"/>
      </xdr:nvSpPr>
      <xdr:spPr>
        <a:xfrm>
          <a:off x="16357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5430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61</xdr:row>
      <xdr:rowOff>148590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5481300" y="105727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29210</xdr:rowOff>
    </xdr:from>
    <xdr:to>
      <xdr:col>76</xdr:col>
      <xdr:colOff>165100</xdr:colOff>
      <xdr:row>62</xdr:row>
      <xdr:rowOff>130810</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4541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80010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4592300" y="106070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66766</xdr:rowOff>
    </xdr:from>
    <xdr:to>
      <xdr:col>72</xdr:col>
      <xdr:colOff>38100</xdr:colOff>
      <xdr:row>62</xdr:row>
      <xdr:rowOff>168366</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3652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80010</xdr:rowOff>
    </xdr:from>
    <xdr:to>
      <xdr:col>76</xdr:col>
      <xdr:colOff>114300</xdr:colOff>
      <xdr:row>62</xdr:row>
      <xdr:rowOff>117566</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3703300" y="107099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606" name="n_1ave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607" name="n_2aveValue【保健センター・保健所】&#10;有形固定資産減価償却率">
          <a:extLst>
            <a:ext uri="{FF2B5EF4-FFF2-40B4-BE49-F238E27FC236}">
              <a16:creationId xmlns:a16="http://schemas.microsoft.com/office/drawing/2014/main" id="{00000000-0008-0000-0F00-00005F020000}"/>
            </a:ext>
          </a:extLst>
        </xdr:cNvPr>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608" name="n_3aveValue【保健センター・保健所】&#10;有形固定資産減価償却率">
          <a:extLst>
            <a:ext uri="{FF2B5EF4-FFF2-40B4-BE49-F238E27FC236}">
              <a16:creationId xmlns:a16="http://schemas.microsoft.com/office/drawing/2014/main" id="{00000000-0008-0000-0F00-000060020000}"/>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609" name="n_1mainValue【保健センター・保健所】&#10;有形固定資産減価償却率">
          <a:extLst>
            <a:ext uri="{FF2B5EF4-FFF2-40B4-BE49-F238E27FC236}">
              <a16:creationId xmlns:a16="http://schemas.microsoft.com/office/drawing/2014/main" id="{00000000-0008-0000-0F00-000061020000}"/>
            </a:ext>
          </a:extLst>
        </xdr:cNvPr>
        <xdr:cNvSpPr txBox="1"/>
      </xdr:nvSpPr>
      <xdr:spPr>
        <a:xfrm>
          <a:off x="15266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121937</xdr:rowOff>
    </xdr:from>
    <xdr:ext cx="405111" cy="259045"/>
    <xdr:sp macro="" textlink="">
      <xdr:nvSpPr>
        <xdr:cNvPr id="610" name="n_2mainValue【保健センター・保健所】&#10;有形固定資産減価償却率">
          <a:extLst>
            <a:ext uri="{FF2B5EF4-FFF2-40B4-BE49-F238E27FC236}">
              <a16:creationId xmlns:a16="http://schemas.microsoft.com/office/drawing/2014/main" id="{00000000-0008-0000-0F00-000062020000}"/>
            </a:ext>
          </a:extLst>
        </xdr:cNvPr>
        <xdr:cNvSpPr txBox="1"/>
      </xdr:nvSpPr>
      <xdr:spPr>
        <a:xfrm>
          <a:off x="14389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159493</xdr:rowOff>
    </xdr:from>
    <xdr:ext cx="405111" cy="259045"/>
    <xdr:sp macro="" textlink="">
      <xdr:nvSpPr>
        <xdr:cNvPr id="611" name="n_3mainValue【保健センター・保健所】&#10;有形固定資産減価償却率">
          <a:extLst>
            <a:ext uri="{FF2B5EF4-FFF2-40B4-BE49-F238E27FC236}">
              <a16:creationId xmlns:a16="http://schemas.microsoft.com/office/drawing/2014/main" id="{00000000-0008-0000-0F00-000063020000}"/>
            </a:ext>
          </a:extLst>
        </xdr:cNvPr>
        <xdr:cNvSpPr txBox="1"/>
      </xdr:nvSpPr>
      <xdr:spPr>
        <a:xfrm>
          <a:off x="135007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保健センター・保健所】&#10;一人当たり面積グラフ枠">
          <a:extLst>
            <a:ext uri="{FF2B5EF4-FFF2-40B4-BE49-F238E27FC236}">
              <a16:creationId xmlns:a16="http://schemas.microsoft.com/office/drawing/2014/main" id="{00000000-0008-0000-0F00-00007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36" name="【保健センター・保健所】&#10;一人当たり面積最小値テキスト">
          <a:extLst>
            <a:ext uri="{FF2B5EF4-FFF2-40B4-BE49-F238E27FC236}">
              <a16:creationId xmlns:a16="http://schemas.microsoft.com/office/drawing/2014/main" id="{00000000-0008-0000-0F00-00007C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38" name="【保健センター・保健所】&#10;一人当たり面積最大値テキスト">
          <a:extLst>
            <a:ext uri="{FF2B5EF4-FFF2-40B4-BE49-F238E27FC236}">
              <a16:creationId xmlns:a16="http://schemas.microsoft.com/office/drawing/2014/main" id="{00000000-0008-0000-0F00-00007E020000}"/>
            </a:ext>
          </a:extLst>
        </xdr:cNvPr>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40" name="【保健センター・保健所】&#10;一人当たり面積平均値テキスト">
          <a:extLst>
            <a:ext uri="{FF2B5EF4-FFF2-40B4-BE49-F238E27FC236}">
              <a16:creationId xmlns:a16="http://schemas.microsoft.com/office/drawing/2014/main" id="{00000000-0008-0000-0F00-000080020000}"/>
            </a:ext>
          </a:extLst>
        </xdr:cNvPr>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71120</xdr:rowOff>
    </xdr:from>
    <xdr:to>
      <xdr:col>116</xdr:col>
      <xdr:colOff>114300</xdr:colOff>
      <xdr:row>64</xdr:row>
      <xdr:rowOff>1270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22110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163847</xdr:rowOff>
    </xdr:from>
    <xdr:ext cx="469744" cy="259045"/>
    <xdr:sp macro="" textlink="">
      <xdr:nvSpPr>
        <xdr:cNvPr id="651" name="【保健センター・保健所】&#10;一人当たり面積該当値テキスト">
          <a:extLst>
            <a:ext uri="{FF2B5EF4-FFF2-40B4-BE49-F238E27FC236}">
              <a16:creationId xmlns:a16="http://schemas.microsoft.com/office/drawing/2014/main" id="{00000000-0008-0000-0F00-00008B020000}"/>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121920</xdr:rowOff>
    </xdr:from>
    <xdr:to>
      <xdr:col>116</xdr:col>
      <xdr:colOff>63500</xdr:colOff>
      <xdr:row>63</xdr:row>
      <xdr:rowOff>125730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21323300" y="10923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129540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flipV="1">
          <a:off x="19545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58" name="n_1aveValue【保健センター・保健所】&#10;一人当たり面積">
          <a:extLst>
            <a:ext uri="{FF2B5EF4-FFF2-40B4-BE49-F238E27FC236}">
              <a16:creationId xmlns:a16="http://schemas.microsoft.com/office/drawing/2014/main" id="{00000000-0008-0000-0F00-000092020000}"/>
            </a:ext>
          </a:extLst>
        </xdr:cNvPr>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59" name="n_2aveValue【保健センター・保健所】&#10;一人当たり面積">
          <a:extLst>
            <a:ext uri="{FF2B5EF4-FFF2-40B4-BE49-F238E27FC236}">
              <a16:creationId xmlns:a16="http://schemas.microsoft.com/office/drawing/2014/main" id="{00000000-0008-0000-0F00-000093020000}"/>
            </a:ext>
          </a:extLst>
        </xdr:cNvPr>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60" name="n_3aveValue【保健センター・保健所】&#10;一人当たり面積">
          <a:extLst>
            <a:ext uri="{FF2B5EF4-FFF2-40B4-BE49-F238E27FC236}">
              <a16:creationId xmlns:a16="http://schemas.microsoft.com/office/drawing/2014/main" id="{00000000-0008-0000-0F00-000094020000}"/>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61" name="n_1mainValue【保健センター・保健所】&#10;一人当たり面積">
          <a:extLst>
            <a:ext uri="{FF2B5EF4-FFF2-40B4-BE49-F238E27FC236}">
              <a16:creationId xmlns:a16="http://schemas.microsoft.com/office/drawing/2014/main" id="{00000000-0008-0000-0F00-000095020000}"/>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62" name="n_2mainValue【保健センター・保健所】&#10;一人当たり面積">
          <a:extLst>
            <a:ext uri="{FF2B5EF4-FFF2-40B4-BE49-F238E27FC236}">
              <a16:creationId xmlns:a16="http://schemas.microsoft.com/office/drawing/2014/main" id="{00000000-0008-0000-0F00-000096020000}"/>
            </a:ext>
          </a:extLst>
        </xdr:cNvPr>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663" name="n_3mainValue【保健センター・保健所】&#10;一人当たり面積">
          <a:extLst>
            <a:ext uri="{FF2B5EF4-FFF2-40B4-BE49-F238E27FC236}">
              <a16:creationId xmlns:a16="http://schemas.microsoft.com/office/drawing/2014/main" id="{00000000-0008-0000-0F00-000097020000}"/>
            </a:ext>
          </a:extLst>
        </xdr:cNvPr>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消防施設】&#10;有形固定資産減価償却率グラフ枠">
          <a:extLst>
            <a:ext uri="{FF2B5EF4-FFF2-40B4-BE49-F238E27FC236}">
              <a16:creationId xmlns:a16="http://schemas.microsoft.com/office/drawing/2014/main" id="{00000000-0008-0000-0F00-0000A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89" name="【消防施設】&#10;有形固定資産減価償却率最小値テキスト">
          <a:extLst>
            <a:ext uri="{FF2B5EF4-FFF2-40B4-BE49-F238E27FC236}">
              <a16:creationId xmlns:a16="http://schemas.microsoft.com/office/drawing/2014/main" id="{00000000-0008-0000-0F00-0000B1020000}"/>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91" name="【消防施設】&#10;有形固定資産減価償却率最大値テキスト">
          <a:extLst>
            <a:ext uri="{FF2B5EF4-FFF2-40B4-BE49-F238E27FC236}">
              <a16:creationId xmlns:a16="http://schemas.microsoft.com/office/drawing/2014/main" id="{00000000-0008-0000-0F00-0000B3020000}"/>
            </a:ext>
          </a:extLst>
        </xdr:cNvPr>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93" name="【消防施設】&#10;有形固定資産減価償却率平均値テキスト">
          <a:extLst>
            <a:ext uri="{FF2B5EF4-FFF2-40B4-BE49-F238E27FC236}">
              <a16:creationId xmlns:a16="http://schemas.microsoft.com/office/drawing/2014/main" id="{00000000-0008-0000-0F00-0000B5020000}"/>
            </a:ext>
          </a:extLst>
        </xdr:cNvPr>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151130</xdr:rowOff>
    </xdr:from>
    <xdr:to>
      <xdr:col>72</xdr:col>
      <xdr:colOff>38100</xdr:colOff>
      <xdr:row>83</xdr:row>
      <xdr:rowOff>81280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1365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31114</xdr:rowOff>
    </xdr:from>
    <xdr:to>
      <xdr:col>85</xdr:col>
      <xdr:colOff>177800</xdr:colOff>
      <xdr:row>84</xdr:row>
      <xdr:rowOff>132714</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162687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9541</xdr:rowOff>
    </xdr:from>
    <xdr:ext cx="405111" cy="259045"/>
    <xdr:sp macro="" textlink="">
      <xdr:nvSpPr>
        <xdr:cNvPr id="704" name="【消防施設】&#10;有形固定資産減価償却率該当値テキスト">
          <a:extLst>
            <a:ext uri="{FF2B5EF4-FFF2-40B4-BE49-F238E27FC236}">
              <a16:creationId xmlns:a16="http://schemas.microsoft.com/office/drawing/2014/main" id="{00000000-0008-0000-0F00-0000C0020000}"/>
            </a:ext>
          </a:extLst>
        </xdr:cNvPr>
        <xdr:cNvSpPr txBox="1"/>
      </xdr:nvSpPr>
      <xdr:spPr>
        <a:xfrm>
          <a:off x="16357600"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71120</xdr:rowOff>
    </xdr:from>
    <xdr:to>
      <xdr:col>81</xdr:col>
      <xdr:colOff>101600</xdr:colOff>
      <xdr:row>85</xdr:row>
      <xdr:rowOff>1270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1543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81914</xdr:rowOff>
    </xdr:from>
    <xdr:to>
      <xdr:col>85</xdr:col>
      <xdr:colOff>127000</xdr:colOff>
      <xdr:row>84</xdr:row>
      <xdr:rowOff>121920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15481300" y="144837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80645</xdr:rowOff>
    </xdr:from>
    <xdr:to>
      <xdr:col>76</xdr:col>
      <xdr:colOff>165100</xdr:colOff>
      <xdr:row>85</xdr:row>
      <xdr:rowOff>10795</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4541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121920</xdr:rowOff>
    </xdr:from>
    <xdr:to>
      <xdr:col>81</xdr:col>
      <xdr:colOff>50800</xdr:colOff>
      <xdr:row>84</xdr:row>
      <xdr:rowOff>131445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14592300" y="145237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114936</xdr:rowOff>
    </xdr:from>
    <xdr:to>
      <xdr:col>72</xdr:col>
      <xdr:colOff>38100</xdr:colOff>
      <xdr:row>81</xdr:row>
      <xdr:rowOff>45086</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13652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165736</xdr:rowOff>
    </xdr:from>
    <xdr:to>
      <xdr:col>76</xdr:col>
      <xdr:colOff>114300</xdr:colOff>
      <xdr:row>84</xdr:row>
      <xdr:rowOff>131445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3703300" y="13881736"/>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711" name="n_1aveValue【消防施設】&#10;有形固定資産減価償却率">
          <a:extLst>
            <a:ext uri="{FF2B5EF4-FFF2-40B4-BE49-F238E27FC236}">
              <a16:creationId xmlns:a16="http://schemas.microsoft.com/office/drawing/2014/main" id="{00000000-0008-0000-0F00-0000C7020000}"/>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712" name="n_2aveValue【消防施設】&#10;有形固定資産減価償却率">
          <a:extLst>
            <a:ext uri="{FF2B5EF4-FFF2-40B4-BE49-F238E27FC236}">
              <a16:creationId xmlns:a16="http://schemas.microsoft.com/office/drawing/2014/main" id="{00000000-0008-0000-0F00-0000C8020000}"/>
            </a:ext>
          </a:extLst>
        </xdr:cNvPr>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72407</xdr:rowOff>
    </xdr:from>
    <xdr:ext cx="405111" cy="259045"/>
    <xdr:sp macro="" textlink="">
      <xdr:nvSpPr>
        <xdr:cNvPr id="713" name="n_3aveValue【消防施設】&#10;有形固定資産減価償却率">
          <a:extLst>
            <a:ext uri="{FF2B5EF4-FFF2-40B4-BE49-F238E27FC236}">
              <a16:creationId xmlns:a16="http://schemas.microsoft.com/office/drawing/2014/main" id="{00000000-0008-0000-0F00-0000C9020000}"/>
            </a:ext>
          </a:extLst>
        </xdr:cNvPr>
        <xdr:cNvSpPr txBox="1"/>
      </xdr:nvSpPr>
      <xdr:spPr>
        <a:xfrm>
          <a:off x="13500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163847</xdr:rowOff>
    </xdr:from>
    <xdr:ext cx="405111" cy="259045"/>
    <xdr:sp macro="" textlink="">
      <xdr:nvSpPr>
        <xdr:cNvPr id="714" name="n_1mainValue【消防施設】&#10;有形固定資産減価償却率">
          <a:extLst>
            <a:ext uri="{FF2B5EF4-FFF2-40B4-BE49-F238E27FC236}">
              <a16:creationId xmlns:a16="http://schemas.microsoft.com/office/drawing/2014/main" id="{00000000-0008-0000-0F00-0000CA020000}"/>
            </a:ext>
          </a:extLst>
        </xdr:cNvPr>
        <xdr:cNvSpPr txBox="1"/>
      </xdr:nvSpPr>
      <xdr:spPr>
        <a:xfrm>
          <a:off x="15266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1922</xdr:rowOff>
    </xdr:from>
    <xdr:ext cx="405111" cy="259045"/>
    <xdr:sp macro="" textlink="">
      <xdr:nvSpPr>
        <xdr:cNvPr id="715" name="n_2mainValue【消防施設】&#10;有形固定資産減価償却率">
          <a:extLst>
            <a:ext uri="{FF2B5EF4-FFF2-40B4-BE49-F238E27FC236}">
              <a16:creationId xmlns:a16="http://schemas.microsoft.com/office/drawing/2014/main" id="{00000000-0008-0000-0F00-0000CB020000}"/>
            </a:ext>
          </a:extLst>
        </xdr:cNvPr>
        <xdr:cNvSpPr txBox="1"/>
      </xdr:nvSpPr>
      <xdr:spPr>
        <a:xfrm>
          <a:off x="14389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61613</xdr:rowOff>
    </xdr:from>
    <xdr:ext cx="405111" cy="259045"/>
    <xdr:sp macro="" textlink="">
      <xdr:nvSpPr>
        <xdr:cNvPr id="716" name="n_3mainValue【消防施設】&#10;有形固定資産減価償却率">
          <a:extLst>
            <a:ext uri="{FF2B5EF4-FFF2-40B4-BE49-F238E27FC236}">
              <a16:creationId xmlns:a16="http://schemas.microsoft.com/office/drawing/2014/main" id="{00000000-0008-0000-0F00-0000CC020000}"/>
            </a:ext>
          </a:extLst>
        </xdr:cNvPr>
        <xdr:cNvSpPr txBox="1"/>
      </xdr:nvSpPr>
      <xdr:spPr>
        <a:xfrm>
          <a:off x="13500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a:extLst>
            <a:ext uri="{FF2B5EF4-FFF2-40B4-BE49-F238E27FC236}">
              <a16:creationId xmlns:a16="http://schemas.microsoft.com/office/drawing/2014/main" id="{00000000-0008-0000-0F00-0000E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41" name="【消防施設】&#10;一人当たり面積最小値テキスト">
          <a:extLst>
            <a:ext uri="{FF2B5EF4-FFF2-40B4-BE49-F238E27FC236}">
              <a16:creationId xmlns:a16="http://schemas.microsoft.com/office/drawing/2014/main" id="{00000000-0008-0000-0F00-0000E5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43" name="【消防施設】&#10;一人当たり面積最大値テキスト">
          <a:extLst>
            <a:ext uri="{FF2B5EF4-FFF2-40B4-BE49-F238E27FC236}">
              <a16:creationId xmlns:a16="http://schemas.microsoft.com/office/drawing/2014/main" id="{00000000-0008-0000-0F00-0000E7020000}"/>
            </a:ext>
          </a:extLst>
        </xdr:cNvPr>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45" name="【消防施設】&#10;一人当たり面積平均値テキスト">
          <a:extLst>
            <a:ext uri="{FF2B5EF4-FFF2-40B4-BE49-F238E27FC236}">
              <a16:creationId xmlns:a16="http://schemas.microsoft.com/office/drawing/2014/main" id="{00000000-0008-0000-0F00-0000E9020000}"/>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48" name="フローチャート: 判断 747">
          <a:extLst>
            <a:ext uri="{FF2B5EF4-FFF2-40B4-BE49-F238E27FC236}">
              <a16:creationId xmlns:a16="http://schemas.microsoft.com/office/drawing/2014/main" id="{00000000-0008-0000-0F00-0000EC020000}"/>
            </a:ext>
          </a:extLst>
        </xdr:cNvPr>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45720</xdr:rowOff>
    </xdr:from>
    <xdr:to>
      <xdr:col>102</xdr:col>
      <xdr:colOff>165100</xdr:colOff>
      <xdr:row>85</xdr:row>
      <xdr:rowOff>147320</xdr:rowOff>
    </xdr:to>
    <xdr:sp macro="" textlink="">
      <xdr:nvSpPr>
        <xdr:cNvPr id="749" name="フローチャート: 判断 748">
          <a:extLst>
            <a:ext uri="{FF2B5EF4-FFF2-40B4-BE49-F238E27FC236}">
              <a16:creationId xmlns:a16="http://schemas.microsoft.com/office/drawing/2014/main" id="{00000000-0008-0000-0F00-0000ED020000}"/>
            </a:ext>
          </a:extLst>
        </xdr:cNvPr>
        <xdr:cNvSpPr/>
      </xdr:nvSpPr>
      <xdr:spPr>
        <a:xfrm>
          <a:off x="19494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163830</xdr:rowOff>
    </xdr:from>
    <xdr:to>
      <xdr:col>116</xdr:col>
      <xdr:colOff>114300</xdr:colOff>
      <xdr:row>86</xdr:row>
      <xdr:rowOff>93980</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221107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78757</xdr:rowOff>
    </xdr:from>
    <xdr:ext cx="469744" cy="259045"/>
    <xdr:sp macro="" textlink="">
      <xdr:nvSpPr>
        <xdr:cNvPr id="756" name="【消防施設】&#10;一人当たり面積該当値テキスト">
          <a:extLst>
            <a:ext uri="{FF2B5EF4-FFF2-40B4-BE49-F238E27FC236}">
              <a16:creationId xmlns:a16="http://schemas.microsoft.com/office/drawing/2014/main" id="{00000000-0008-0000-0F00-0000F4020000}"/>
            </a:ext>
          </a:extLst>
        </xdr:cNvPr>
        <xdr:cNvSpPr txBox="1"/>
      </xdr:nvSpPr>
      <xdr:spPr>
        <a:xfrm>
          <a:off x="22199600" y="1465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118111</xdr:rowOff>
    </xdr:from>
    <xdr:to>
      <xdr:col>112</xdr:col>
      <xdr:colOff>38100</xdr:colOff>
      <xdr:row>86</xdr:row>
      <xdr:rowOff>48261</xdr:rowOff>
    </xdr:to>
    <xdr:sp macro="" textlink="">
      <xdr:nvSpPr>
        <xdr:cNvPr id="757" name="楕円 756">
          <a:extLst>
            <a:ext uri="{FF2B5EF4-FFF2-40B4-BE49-F238E27FC236}">
              <a16:creationId xmlns:a16="http://schemas.microsoft.com/office/drawing/2014/main" id="{00000000-0008-0000-0F00-0000F5020000}"/>
            </a:ext>
          </a:extLst>
        </xdr:cNvPr>
        <xdr:cNvSpPr/>
      </xdr:nvSpPr>
      <xdr:spPr>
        <a:xfrm>
          <a:off x="212725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168911</xdr:rowOff>
    </xdr:from>
    <xdr:to>
      <xdr:col>116</xdr:col>
      <xdr:colOff>63500</xdr:colOff>
      <xdr:row>86</xdr:row>
      <xdr:rowOff>43180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21323300" y="147421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59" name="楕円 758">
          <a:extLst>
            <a:ext uri="{FF2B5EF4-FFF2-40B4-BE49-F238E27FC236}">
              <a16:creationId xmlns:a16="http://schemas.microsoft.com/office/drawing/2014/main" id="{00000000-0008-0000-0F00-0000F7020000}"/>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168911</xdr:rowOff>
    </xdr:from>
    <xdr:to>
      <xdr:col>111</xdr:col>
      <xdr:colOff>177800</xdr:colOff>
      <xdr:row>86</xdr:row>
      <xdr:rowOff>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flipV="1">
          <a:off x="20434300" y="147421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125730</xdr:rowOff>
    </xdr:from>
    <xdr:to>
      <xdr:col>102</xdr:col>
      <xdr:colOff>165100</xdr:colOff>
      <xdr:row>86</xdr:row>
      <xdr:rowOff>55880</xdr:rowOff>
    </xdr:to>
    <xdr:sp macro="" textlink="">
      <xdr:nvSpPr>
        <xdr:cNvPr id="761" name="楕円 760">
          <a:extLst>
            <a:ext uri="{FF2B5EF4-FFF2-40B4-BE49-F238E27FC236}">
              <a16:creationId xmlns:a16="http://schemas.microsoft.com/office/drawing/2014/main" id="{00000000-0008-0000-0F00-0000F9020000}"/>
            </a:ext>
          </a:extLst>
        </xdr:cNvPr>
        <xdr:cNvSpPr/>
      </xdr:nvSpPr>
      <xdr:spPr>
        <a:xfrm>
          <a:off x="19494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5080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19545300" y="147447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63" name="n_1aveValue【消防施設】&#10;一人当たり面積">
          <a:extLst>
            <a:ext uri="{FF2B5EF4-FFF2-40B4-BE49-F238E27FC236}">
              <a16:creationId xmlns:a16="http://schemas.microsoft.com/office/drawing/2014/main" id="{00000000-0008-0000-0F00-0000FB020000}"/>
            </a:ext>
          </a:extLst>
        </xdr:cNvPr>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64" name="n_2aveValue【消防施設】&#10;一人当たり面積">
          <a:extLst>
            <a:ext uri="{FF2B5EF4-FFF2-40B4-BE49-F238E27FC236}">
              <a16:creationId xmlns:a16="http://schemas.microsoft.com/office/drawing/2014/main" id="{00000000-0008-0000-0F00-0000FC020000}"/>
            </a:ext>
          </a:extLst>
        </xdr:cNvPr>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163847</xdr:rowOff>
    </xdr:from>
    <xdr:ext cx="469744" cy="259045"/>
    <xdr:sp macro="" textlink="">
      <xdr:nvSpPr>
        <xdr:cNvPr id="765" name="n_3aveValue【消防施設】&#10;一人当たり面積">
          <a:extLst>
            <a:ext uri="{FF2B5EF4-FFF2-40B4-BE49-F238E27FC236}">
              <a16:creationId xmlns:a16="http://schemas.microsoft.com/office/drawing/2014/main" id="{00000000-0008-0000-0F00-0000FD020000}"/>
            </a:ext>
          </a:extLst>
        </xdr:cNvPr>
        <xdr:cNvSpPr txBox="1"/>
      </xdr:nvSpPr>
      <xdr:spPr>
        <a:xfrm>
          <a:off x="1931042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39388</xdr:rowOff>
    </xdr:from>
    <xdr:ext cx="469744" cy="259045"/>
    <xdr:sp macro="" textlink="">
      <xdr:nvSpPr>
        <xdr:cNvPr id="766" name="n_1mainValue【消防施設】&#10;一人当たり面積">
          <a:extLst>
            <a:ext uri="{FF2B5EF4-FFF2-40B4-BE49-F238E27FC236}">
              <a16:creationId xmlns:a16="http://schemas.microsoft.com/office/drawing/2014/main" id="{00000000-0008-0000-0F00-0000FE020000}"/>
            </a:ext>
          </a:extLst>
        </xdr:cNvPr>
        <xdr:cNvSpPr txBox="1"/>
      </xdr:nvSpPr>
      <xdr:spPr>
        <a:xfrm>
          <a:off x="21075727" y="1478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67" name="n_2mainValue【消防施設】&#10;一人当たり面積">
          <a:extLst>
            <a:ext uri="{FF2B5EF4-FFF2-40B4-BE49-F238E27FC236}">
              <a16:creationId xmlns:a16="http://schemas.microsoft.com/office/drawing/2014/main" id="{00000000-0008-0000-0F00-0000FF020000}"/>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47007</xdr:rowOff>
    </xdr:from>
    <xdr:ext cx="469744" cy="259045"/>
    <xdr:sp macro="" textlink="">
      <xdr:nvSpPr>
        <xdr:cNvPr id="768" name="n_3mainValue【消防施設】&#10;一人当たり面積">
          <a:extLst>
            <a:ext uri="{FF2B5EF4-FFF2-40B4-BE49-F238E27FC236}">
              <a16:creationId xmlns:a16="http://schemas.microsoft.com/office/drawing/2014/main" id="{00000000-0008-0000-0F00-000000030000}"/>
            </a:ext>
          </a:extLst>
        </xdr:cNvPr>
        <xdr:cNvSpPr txBox="1"/>
      </xdr:nvSpPr>
      <xdr:spPr>
        <a:xfrm>
          <a:off x="19310427" y="1479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庁舎】&#10;有形固定資産減価償却率グラフ枠">
          <a:extLst>
            <a:ext uri="{FF2B5EF4-FFF2-40B4-BE49-F238E27FC236}">
              <a16:creationId xmlns:a16="http://schemas.microsoft.com/office/drawing/2014/main" id="{00000000-0008-0000-0F00-00001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95" name="【庁舎】&#10;有形固定資産減価償却率最小値テキスト">
          <a:extLst>
            <a:ext uri="{FF2B5EF4-FFF2-40B4-BE49-F238E27FC236}">
              <a16:creationId xmlns:a16="http://schemas.microsoft.com/office/drawing/2014/main" id="{00000000-0008-0000-0F00-00001B030000}"/>
            </a:ext>
          </a:extLst>
        </xdr:cNvPr>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97" name="【庁舎】&#10;有形固定資産減価償却率最大値テキスト">
          <a:extLst>
            <a:ext uri="{FF2B5EF4-FFF2-40B4-BE49-F238E27FC236}">
              <a16:creationId xmlns:a16="http://schemas.microsoft.com/office/drawing/2014/main" id="{00000000-0008-0000-0F00-00001D030000}"/>
            </a:ext>
          </a:extLst>
        </xdr:cNvPr>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99" name="【庁舎】&#10;有形固定資産減価償却率平均値テキスト">
          <a:extLst>
            <a:ext uri="{FF2B5EF4-FFF2-40B4-BE49-F238E27FC236}">
              <a16:creationId xmlns:a16="http://schemas.microsoft.com/office/drawing/2014/main" id="{00000000-0008-0000-0F00-00001F03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23768</xdr:rowOff>
    </xdr:from>
    <xdr:to>
      <xdr:col>85</xdr:col>
      <xdr:colOff>177800</xdr:colOff>
      <xdr:row>101</xdr:row>
      <xdr:rowOff>125368</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162687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46645</xdr:rowOff>
    </xdr:from>
    <xdr:ext cx="405111" cy="259045"/>
    <xdr:sp macro="" textlink="">
      <xdr:nvSpPr>
        <xdr:cNvPr id="810" name="【庁舎】&#10;有形固定資産減価償却率該当値テキスト">
          <a:extLst>
            <a:ext uri="{FF2B5EF4-FFF2-40B4-BE49-F238E27FC236}">
              <a16:creationId xmlns:a16="http://schemas.microsoft.com/office/drawing/2014/main" id="{00000000-0008-0000-0F00-00002A030000}"/>
            </a:ext>
          </a:extLst>
        </xdr:cNvPr>
        <xdr:cNvSpPr txBox="1"/>
      </xdr:nvSpPr>
      <xdr:spPr>
        <a:xfrm>
          <a:off x="16357600" y="1719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62956</xdr:rowOff>
    </xdr:from>
    <xdr:to>
      <xdr:col>81</xdr:col>
      <xdr:colOff>101600</xdr:colOff>
      <xdr:row>101</xdr:row>
      <xdr:rowOff>164556</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15430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74568</xdr:rowOff>
    </xdr:from>
    <xdr:to>
      <xdr:col>85</xdr:col>
      <xdr:colOff>127000</xdr:colOff>
      <xdr:row>101</xdr:row>
      <xdr:rowOff>113756</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15481300" y="1739101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80918</xdr:rowOff>
    </xdr:from>
    <xdr:to>
      <xdr:col>76</xdr:col>
      <xdr:colOff>165100</xdr:colOff>
      <xdr:row>102</xdr:row>
      <xdr:rowOff>11068</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14541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113756</xdr:rowOff>
    </xdr:from>
    <xdr:to>
      <xdr:col>81</xdr:col>
      <xdr:colOff>50800</xdr:colOff>
      <xdr:row>101</xdr:row>
      <xdr:rowOff>131718</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flipV="1">
          <a:off x="14592300" y="1743020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25400</xdr:rowOff>
    </xdr:from>
    <xdr:to>
      <xdr:col>72</xdr:col>
      <xdr:colOff>38100</xdr:colOff>
      <xdr:row>101</xdr:row>
      <xdr:rowOff>127000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365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101</xdr:row>
      <xdr:rowOff>131718</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3703300" y="1739265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817" name="n_1aveValue【庁舎】&#10;有形固定資産減価償却率">
          <a:extLst>
            <a:ext uri="{FF2B5EF4-FFF2-40B4-BE49-F238E27FC236}">
              <a16:creationId xmlns:a16="http://schemas.microsoft.com/office/drawing/2014/main" id="{00000000-0008-0000-0F00-000031030000}"/>
            </a:ext>
          </a:extLst>
        </xdr:cNvPr>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818" name="n_2aveValue【庁舎】&#10;有形固定資産減価償却率">
          <a:extLst>
            <a:ext uri="{FF2B5EF4-FFF2-40B4-BE49-F238E27FC236}">
              <a16:creationId xmlns:a16="http://schemas.microsoft.com/office/drawing/2014/main" id="{00000000-0008-0000-0F00-000032030000}"/>
            </a:ext>
          </a:extLst>
        </xdr:cNvPr>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819" name="n_3aveValue【庁舎】&#10;有形固定資産減価償却率">
          <a:extLst>
            <a:ext uri="{FF2B5EF4-FFF2-40B4-BE49-F238E27FC236}">
              <a16:creationId xmlns:a16="http://schemas.microsoft.com/office/drawing/2014/main" id="{00000000-0008-0000-0F00-000033030000}"/>
            </a:ext>
          </a:extLst>
        </xdr:cNvPr>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9633</xdr:rowOff>
    </xdr:from>
    <xdr:ext cx="405111" cy="259045"/>
    <xdr:sp macro="" textlink="">
      <xdr:nvSpPr>
        <xdr:cNvPr id="820" name="n_1mainValue【庁舎】&#10;有形固定資産減価償却率">
          <a:extLst>
            <a:ext uri="{FF2B5EF4-FFF2-40B4-BE49-F238E27FC236}">
              <a16:creationId xmlns:a16="http://schemas.microsoft.com/office/drawing/2014/main" id="{00000000-0008-0000-0F00-000034030000}"/>
            </a:ext>
          </a:extLst>
        </xdr:cNvPr>
        <xdr:cNvSpPr txBox="1"/>
      </xdr:nvSpPr>
      <xdr:spPr>
        <a:xfrm>
          <a:off x="15266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27595</xdr:rowOff>
    </xdr:from>
    <xdr:ext cx="405111" cy="259045"/>
    <xdr:sp macro="" textlink="">
      <xdr:nvSpPr>
        <xdr:cNvPr id="821" name="n_2mainValue【庁舎】&#10;有形固定資産減価償却率">
          <a:extLst>
            <a:ext uri="{FF2B5EF4-FFF2-40B4-BE49-F238E27FC236}">
              <a16:creationId xmlns:a16="http://schemas.microsoft.com/office/drawing/2014/main" id="{00000000-0008-0000-0F00-000035030000}"/>
            </a:ext>
          </a:extLst>
        </xdr:cNvPr>
        <xdr:cNvSpPr txBox="1"/>
      </xdr:nvSpPr>
      <xdr:spPr>
        <a:xfrm>
          <a:off x="143897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143527</xdr:rowOff>
    </xdr:from>
    <xdr:ext cx="405111" cy="259045"/>
    <xdr:sp macro="" textlink="">
      <xdr:nvSpPr>
        <xdr:cNvPr id="822" name="n_3mainValue【庁舎】&#10;有形固定資産減価償却率">
          <a:extLst>
            <a:ext uri="{FF2B5EF4-FFF2-40B4-BE49-F238E27FC236}">
              <a16:creationId xmlns:a16="http://schemas.microsoft.com/office/drawing/2014/main" id="{00000000-0008-0000-0F00-000036030000}"/>
            </a:ext>
          </a:extLst>
        </xdr:cNvPr>
        <xdr:cNvSpPr txBox="1"/>
      </xdr:nvSpPr>
      <xdr:spPr>
        <a:xfrm>
          <a:off x="13500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3" name="【庁舎】&#10;一人当たり面積グラフ枠">
          <a:extLst>
            <a:ext uri="{FF2B5EF4-FFF2-40B4-BE49-F238E27FC236}">
              <a16:creationId xmlns:a16="http://schemas.microsoft.com/office/drawing/2014/main" id="{00000000-0008-0000-0F00-00004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45" name="【庁舎】&#10;一人当たり面積最小値テキスト">
          <a:extLst>
            <a:ext uri="{FF2B5EF4-FFF2-40B4-BE49-F238E27FC236}">
              <a16:creationId xmlns:a16="http://schemas.microsoft.com/office/drawing/2014/main" id="{00000000-0008-0000-0F00-00004D030000}"/>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47" name="【庁舎】&#10;一人当たり面積最大値テキスト">
          <a:extLst>
            <a:ext uri="{FF2B5EF4-FFF2-40B4-BE49-F238E27FC236}">
              <a16:creationId xmlns:a16="http://schemas.microsoft.com/office/drawing/2014/main" id="{00000000-0008-0000-0F00-00004F030000}"/>
            </a:ext>
          </a:extLst>
        </xdr:cNvPr>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849" name="【庁舎】&#10;一人当たり面積平均値テキスト">
          <a:extLst>
            <a:ext uri="{FF2B5EF4-FFF2-40B4-BE49-F238E27FC236}">
              <a16:creationId xmlns:a16="http://schemas.microsoft.com/office/drawing/2014/main" id="{00000000-0008-0000-0F00-000051030000}"/>
            </a:ext>
          </a:extLst>
        </xdr:cNvPr>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50" name="フローチャート: 判断 849">
          <a:extLst>
            <a:ext uri="{FF2B5EF4-FFF2-40B4-BE49-F238E27FC236}">
              <a16:creationId xmlns:a16="http://schemas.microsoft.com/office/drawing/2014/main" id="{00000000-0008-0000-0F00-000052030000}"/>
            </a:ext>
          </a:extLst>
        </xdr:cNvPr>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51" name="フローチャート: 判断 850">
          <a:extLst>
            <a:ext uri="{FF2B5EF4-FFF2-40B4-BE49-F238E27FC236}">
              <a16:creationId xmlns:a16="http://schemas.microsoft.com/office/drawing/2014/main" id="{00000000-0008-0000-0F00-000053030000}"/>
            </a:ext>
          </a:extLst>
        </xdr:cNvPr>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52" name="フローチャート: 判断 851">
          <a:extLst>
            <a:ext uri="{FF2B5EF4-FFF2-40B4-BE49-F238E27FC236}">
              <a16:creationId xmlns:a16="http://schemas.microsoft.com/office/drawing/2014/main" id="{00000000-0008-0000-0F00-000054030000}"/>
            </a:ext>
          </a:extLst>
        </xdr:cNvPr>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27687</xdr:rowOff>
    </xdr:from>
    <xdr:to>
      <xdr:col>102</xdr:col>
      <xdr:colOff>165100</xdr:colOff>
      <xdr:row>104</xdr:row>
      <xdr:rowOff>129287</xdr:rowOff>
    </xdr:to>
    <xdr:sp macro="" textlink="">
      <xdr:nvSpPr>
        <xdr:cNvPr id="853" name="フローチャート: 判断 852">
          <a:extLst>
            <a:ext uri="{FF2B5EF4-FFF2-40B4-BE49-F238E27FC236}">
              <a16:creationId xmlns:a16="http://schemas.microsoft.com/office/drawing/2014/main" id="{00000000-0008-0000-0F00-000055030000}"/>
            </a:ext>
          </a:extLst>
        </xdr:cNvPr>
        <xdr:cNvSpPr/>
      </xdr:nvSpPr>
      <xdr:spPr>
        <a:xfrm>
          <a:off x="19494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20828</xdr:rowOff>
    </xdr:from>
    <xdr:to>
      <xdr:col>116</xdr:col>
      <xdr:colOff>114300</xdr:colOff>
      <xdr:row>103</xdr:row>
      <xdr:rowOff>122428</xdr:rowOff>
    </xdr:to>
    <xdr:sp macro="" textlink="">
      <xdr:nvSpPr>
        <xdr:cNvPr id="859" name="楕円 858">
          <a:extLst>
            <a:ext uri="{FF2B5EF4-FFF2-40B4-BE49-F238E27FC236}">
              <a16:creationId xmlns:a16="http://schemas.microsoft.com/office/drawing/2014/main" id="{00000000-0008-0000-0F00-00005B030000}"/>
            </a:ext>
          </a:extLst>
        </xdr:cNvPr>
        <xdr:cNvSpPr/>
      </xdr:nvSpPr>
      <xdr:spPr>
        <a:xfrm>
          <a:off x="221107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43705</xdr:rowOff>
    </xdr:from>
    <xdr:ext cx="469744" cy="259045"/>
    <xdr:sp macro="" textlink="">
      <xdr:nvSpPr>
        <xdr:cNvPr id="860" name="【庁舎】&#10;一人当たり面積該当値テキスト">
          <a:extLst>
            <a:ext uri="{FF2B5EF4-FFF2-40B4-BE49-F238E27FC236}">
              <a16:creationId xmlns:a16="http://schemas.microsoft.com/office/drawing/2014/main" id="{00000000-0008-0000-0F00-00005C030000}"/>
            </a:ext>
          </a:extLst>
        </xdr:cNvPr>
        <xdr:cNvSpPr txBox="1"/>
      </xdr:nvSpPr>
      <xdr:spPr>
        <a:xfrm>
          <a:off x="22199600" y="1753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34544</xdr:rowOff>
    </xdr:from>
    <xdr:to>
      <xdr:col>112</xdr:col>
      <xdr:colOff>38100</xdr:colOff>
      <xdr:row>103</xdr:row>
      <xdr:rowOff>136144</xdr:rowOff>
    </xdr:to>
    <xdr:sp macro="" textlink="">
      <xdr:nvSpPr>
        <xdr:cNvPr id="861" name="楕円 860">
          <a:extLst>
            <a:ext uri="{FF2B5EF4-FFF2-40B4-BE49-F238E27FC236}">
              <a16:creationId xmlns:a16="http://schemas.microsoft.com/office/drawing/2014/main" id="{00000000-0008-0000-0F00-00005D030000}"/>
            </a:ext>
          </a:extLst>
        </xdr:cNvPr>
        <xdr:cNvSpPr/>
      </xdr:nvSpPr>
      <xdr:spPr>
        <a:xfrm>
          <a:off x="212725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71628</xdr:rowOff>
    </xdr:from>
    <xdr:to>
      <xdr:col>116</xdr:col>
      <xdr:colOff>63500</xdr:colOff>
      <xdr:row>103</xdr:row>
      <xdr:rowOff>85344</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flipV="1">
          <a:off x="21323300" y="177309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45974</xdr:rowOff>
    </xdr:from>
    <xdr:to>
      <xdr:col>107</xdr:col>
      <xdr:colOff>101600</xdr:colOff>
      <xdr:row>103</xdr:row>
      <xdr:rowOff>147574</xdr:rowOff>
    </xdr:to>
    <xdr:sp macro="" textlink="">
      <xdr:nvSpPr>
        <xdr:cNvPr id="863" name="楕円 862">
          <a:extLst>
            <a:ext uri="{FF2B5EF4-FFF2-40B4-BE49-F238E27FC236}">
              <a16:creationId xmlns:a16="http://schemas.microsoft.com/office/drawing/2014/main" id="{00000000-0008-0000-0F00-00005F030000}"/>
            </a:ext>
          </a:extLst>
        </xdr:cNvPr>
        <xdr:cNvSpPr/>
      </xdr:nvSpPr>
      <xdr:spPr>
        <a:xfrm>
          <a:off x="20383500" y="1770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85344</xdr:rowOff>
    </xdr:from>
    <xdr:to>
      <xdr:col>111</xdr:col>
      <xdr:colOff>177800</xdr:colOff>
      <xdr:row>103</xdr:row>
      <xdr:rowOff>96774</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20434300" y="177446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57404</xdr:rowOff>
    </xdr:from>
    <xdr:to>
      <xdr:col>102</xdr:col>
      <xdr:colOff>165100</xdr:colOff>
      <xdr:row>103</xdr:row>
      <xdr:rowOff>159004</xdr:rowOff>
    </xdr:to>
    <xdr:sp macro="" textlink="">
      <xdr:nvSpPr>
        <xdr:cNvPr id="865" name="楕円 864">
          <a:extLst>
            <a:ext uri="{FF2B5EF4-FFF2-40B4-BE49-F238E27FC236}">
              <a16:creationId xmlns:a16="http://schemas.microsoft.com/office/drawing/2014/main" id="{00000000-0008-0000-0F00-000061030000}"/>
            </a:ext>
          </a:extLst>
        </xdr:cNvPr>
        <xdr:cNvSpPr/>
      </xdr:nvSpPr>
      <xdr:spPr>
        <a:xfrm>
          <a:off x="19494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96774</xdr:rowOff>
    </xdr:from>
    <xdr:to>
      <xdr:col>107</xdr:col>
      <xdr:colOff>50800</xdr:colOff>
      <xdr:row>103</xdr:row>
      <xdr:rowOff>108204</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flipV="1">
          <a:off x="19545300" y="1775612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867" name="n_1aveValue【庁舎】&#10;一人当たり面積">
          <a:extLst>
            <a:ext uri="{FF2B5EF4-FFF2-40B4-BE49-F238E27FC236}">
              <a16:creationId xmlns:a16="http://schemas.microsoft.com/office/drawing/2014/main" id="{00000000-0008-0000-0F00-000063030000}"/>
            </a:ext>
          </a:extLst>
        </xdr:cNvPr>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868" name="n_2aveValue【庁舎】&#10;一人当たり面積">
          <a:extLst>
            <a:ext uri="{FF2B5EF4-FFF2-40B4-BE49-F238E27FC236}">
              <a16:creationId xmlns:a16="http://schemas.microsoft.com/office/drawing/2014/main" id="{00000000-0008-0000-0F00-000064030000}"/>
            </a:ext>
          </a:extLst>
        </xdr:cNvPr>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120414</xdr:rowOff>
    </xdr:from>
    <xdr:ext cx="469744" cy="259045"/>
    <xdr:sp macro="" textlink="">
      <xdr:nvSpPr>
        <xdr:cNvPr id="869" name="n_3aveValue【庁舎】&#10;一人当たり面積">
          <a:extLst>
            <a:ext uri="{FF2B5EF4-FFF2-40B4-BE49-F238E27FC236}">
              <a16:creationId xmlns:a16="http://schemas.microsoft.com/office/drawing/2014/main" id="{00000000-0008-0000-0F00-000065030000}"/>
            </a:ext>
          </a:extLst>
        </xdr:cNvPr>
        <xdr:cNvSpPr txBox="1"/>
      </xdr:nvSpPr>
      <xdr:spPr>
        <a:xfrm>
          <a:off x="19310427" y="1795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152671</xdr:rowOff>
    </xdr:from>
    <xdr:ext cx="469744" cy="259045"/>
    <xdr:sp macro="" textlink="">
      <xdr:nvSpPr>
        <xdr:cNvPr id="870" name="n_1mainValue【庁舎】&#10;一人当たり面積">
          <a:extLst>
            <a:ext uri="{FF2B5EF4-FFF2-40B4-BE49-F238E27FC236}">
              <a16:creationId xmlns:a16="http://schemas.microsoft.com/office/drawing/2014/main" id="{00000000-0008-0000-0F00-000066030000}"/>
            </a:ext>
          </a:extLst>
        </xdr:cNvPr>
        <xdr:cNvSpPr txBox="1"/>
      </xdr:nvSpPr>
      <xdr:spPr>
        <a:xfrm>
          <a:off x="21075727" y="1746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164101</xdr:rowOff>
    </xdr:from>
    <xdr:ext cx="469744" cy="259045"/>
    <xdr:sp macro="" textlink="">
      <xdr:nvSpPr>
        <xdr:cNvPr id="871" name="n_2mainValue【庁舎】&#10;一人当たり面積">
          <a:extLst>
            <a:ext uri="{FF2B5EF4-FFF2-40B4-BE49-F238E27FC236}">
              <a16:creationId xmlns:a16="http://schemas.microsoft.com/office/drawing/2014/main" id="{00000000-0008-0000-0F00-000067030000}"/>
            </a:ext>
          </a:extLst>
        </xdr:cNvPr>
        <xdr:cNvSpPr txBox="1"/>
      </xdr:nvSpPr>
      <xdr:spPr>
        <a:xfrm>
          <a:off x="20199427" y="1748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4081</xdr:rowOff>
    </xdr:from>
    <xdr:ext cx="469744" cy="259045"/>
    <xdr:sp macro="" textlink="">
      <xdr:nvSpPr>
        <xdr:cNvPr id="872" name="n_3mainValue【庁舎】&#10;一人当たり面積">
          <a:extLst>
            <a:ext uri="{FF2B5EF4-FFF2-40B4-BE49-F238E27FC236}">
              <a16:creationId xmlns:a16="http://schemas.microsoft.com/office/drawing/2014/main" id="{00000000-0008-0000-0F00-000068030000}"/>
            </a:ext>
          </a:extLst>
        </xdr:cNvPr>
        <xdr:cNvSpPr txBox="1"/>
      </xdr:nvSpPr>
      <xdr:spPr>
        <a:xfrm>
          <a:off x="19310427" y="17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3" name="正方形/長方形 872">
          <a:extLst>
            <a:ext uri="{FF2B5EF4-FFF2-40B4-BE49-F238E27FC236}">
              <a16:creationId xmlns:a16="http://schemas.microsoft.com/office/drawing/2014/main" id="{00000000-0008-0000-0F00-00006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4" name="正方形/長方形 873">
          <a:extLst>
            <a:ext uri="{FF2B5EF4-FFF2-40B4-BE49-F238E27FC236}">
              <a16:creationId xmlns:a16="http://schemas.microsoft.com/office/drawing/2014/main" id="{00000000-0008-0000-0F00-00006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くなっている施設は、図書館、福祉施設、市民会館、庁舎であり、低くなっている施設は、体育館・プール、一般廃棄物処理施設、保健センター、消防施設である。高くなっている原因は、それぞれの施設の耐用年数が経過しているか若しくは経過しつつあるためである。</a:t>
          </a:r>
        </a:p>
        <a:p>
          <a:r>
            <a:rPr kumimoji="1" lang="ja-JP" altLang="en-US" sz="1300">
              <a:latin typeface="ＭＳ Ｐゴシック" panose="020B0600070205080204" pitchFamily="50" charset="-128"/>
              <a:ea typeface="ＭＳ Ｐゴシック" panose="020B0600070205080204" pitchFamily="50" charset="-128"/>
            </a:rPr>
            <a:t>　図書館については、現在新設の構想を練っているところであり、福祉施設は現在使用しておらず今後は解体も視野に入れた利用方法も検討をしていくこととしている。市民会館は既に耐用年数を経過しているが、国の登録文化財であるために補修等を行うには国の指導が必要である。今後も補修を行う場合は国と協議を行いながら進めていく必要がある。庁舎については、他の公共施設の補修等を優先しているために老朽化が進んで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年度に故障が頻発していた空調の改修工事を行っており、それまでより有形固定資産償却率は低くなっている。</a:t>
          </a:r>
        </a:p>
        <a:p>
          <a:r>
            <a:rPr kumimoji="1" lang="ja-JP" altLang="en-US" sz="1300">
              <a:latin typeface="ＭＳ Ｐゴシック" panose="020B0600070205080204" pitchFamily="50" charset="-128"/>
              <a:ea typeface="ＭＳ Ｐゴシック" panose="020B0600070205080204" pitchFamily="50" charset="-128"/>
            </a:rPr>
            <a:t>　体育館・プールについては今後、利用状況、地域配分等に応じて施設の統廃合の検討が必要である。一般廃棄物処理施設については毎年炉等の補修工事を行っており、保健センターについては平成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に増築・改修工事を行っているため類似団体内平均値より低くなっている。消防施設は消防団の車庫等であるが、耐用年数が比較的短いため有形固定資産償却率は高くなっているが、いずれも新耐震基準に基づく建物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19,343
19,159
96.96
12,451,309
11,821,084
478,134
5,872,525
14,035,384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ついては昨年度とほぼ同程度だが、地方税全体では減少傾向となっており、また、類似団体平均を下回っているため、引き続き企業誘致による雇用拡大や定住奨励金制度による人口増での税収増を図りつつ、緊急に必要な事業を峻別して投資的経費を抑制する等、支出削減にも取り組んで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経常一般財源は、歳入は地方税や普通交付税の大幅な減額により減となっている。また一方で、歳出では物件費や補助費、公債費の増により、結果的に経常収支比率は昨年度に比べ</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上回った。地方債発行額の増や高齢化率の上昇、基金の減少などにより、公債費や繰出金のさらなる増加が見込まれるため、事務事業の見直しを進めるとともに第９次多久市行政改革大綱に掲げたとおり、適正な定員管理に取組み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150368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1217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85344</xdr:rowOff>
    </xdr:from>
    <xdr:to>
      <xdr:col>19</xdr:col>
      <xdr:colOff>133350</xdr:colOff>
      <xdr:row>64</xdr:row>
      <xdr:rowOff>39370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88669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85344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432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41910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3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162814</xdr:rowOff>
    </xdr:from>
    <xdr:to>
      <xdr:col>11</xdr:col>
      <xdr:colOff>82550</xdr:colOff>
      <xdr:row>61</xdr:row>
      <xdr:rowOff>92964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103141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71645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34544</xdr:rowOff>
    </xdr:from>
    <xdr:to>
      <xdr:col>15</xdr:col>
      <xdr:colOff>133350</xdr:colOff>
      <xdr:row>63</xdr:row>
      <xdr:rowOff>136144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当市の昨年度に比べ</a:t>
          </a:r>
          <a:r>
            <a:rPr kumimoji="1" lang="en-US" altLang="ja-JP" sz="1300">
              <a:latin typeface="ＭＳ Ｐゴシック" panose="020B0600070205080204" pitchFamily="50" charset="-128"/>
              <a:ea typeface="ＭＳ Ｐゴシック" panose="020B0600070205080204" pitchFamily="50" charset="-128"/>
            </a:rPr>
            <a:t>9,257</a:t>
          </a:r>
          <a:r>
            <a:rPr kumimoji="1" lang="ja-JP" altLang="en-US" sz="1300">
              <a:latin typeface="ＭＳ Ｐゴシック" panose="020B0600070205080204" pitchFamily="50" charset="-128"/>
              <a:ea typeface="ＭＳ Ｐゴシック" panose="020B0600070205080204" pitchFamily="50" charset="-128"/>
            </a:rPr>
            <a:t>円の増となった要因は物件費であり、小中学校管理費やふるさと応援寄附関連経費の増額などが主な要因となっている。それに伴い類似団体平均と比べてみても</a:t>
          </a:r>
          <a:r>
            <a:rPr kumimoji="1" lang="en-US" altLang="ja-JP" sz="1300">
              <a:latin typeface="ＭＳ Ｐゴシック" panose="020B0600070205080204" pitchFamily="50" charset="-128"/>
              <a:ea typeface="ＭＳ Ｐゴシック" panose="020B0600070205080204" pitchFamily="50" charset="-128"/>
            </a:rPr>
            <a:t>24,054</a:t>
          </a:r>
          <a:r>
            <a:rPr kumimoji="1" lang="ja-JP" altLang="en-US" sz="1300">
              <a:latin typeface="ＭＳ Ｐゴシック" panose="020B0600070205080204" pitchFamily="50" charset="-128"/>
              <a:ea typeface="ＭＳ Ｐゴシック" panose="020B0600070205080204" pitchFamily="50" charset="-128"/>
            </a:rPr>
            <a:t>円高い数値となっている。人件費は前年度より</a:t>
          </a:r>
          <a:r>
            <a:rPr kumimoji="1" lang="en-US" altLang="ja-JP" sz="1300">
              <a:latin typeface="ＭＳ Ｐゴシック" panose="020B0600070205080204" pitchFamily="50" charset="-128"/>
              <a:ea typeface="ＭＳ Ｐゴシック" panose="020B0600070205080204" pitchFamily="50" charset="-128"/>
            </a:rPr>
            <a:t>52,266</a:t>
          </a:r>
          <a:r>
            <a:rPr kumimoji="1" lang="ja-JP" altLang="en-US" sz="1300">
              <a:latin typeface="ＭＳ Ｐゴシック" panose="020B0600070205080204" pitchFamily="50" charset="-128"/>
              <a:ea typeface="ＭＳ Ｐゴシック" panose="020B0600070205080204" pitchFamily="50" charset="-128"/>
            </a:rPr>
            <a:t>千円の減となっているが、物件費が</a:t>
          </a:r>
          <a:r>
            <a:rPr kumimoji="1" lang="en-US" altLang="ja-JP" sz="1300">
              <a:latin typeface="ＭＳ Ｐゴシック" panose="020B0600070205080204" pitchFamily="50" charset="-128"/>
              <a:ea typeface="ＭＳ Ｐゴシック" panose="020B0600070205080204" pitchFamily="50" charset="-128"/>
            </a:rPr>
            <a:t>157,934</a:t>
          </a:r>
          <a:r>
            <a:rPr kumimoji="1" lang="ja-JP" altLang="en-US" sz="1300">
              <a:latin typeface="ＭＳ Ｐゴシック" panose="020B0600070205080204" pitchFamily="50" charset="-128"/>
              <a:ea typeface="ＭＳ Ｐゴシック" panose="020B0600070205080204" pitchFamily="50" charset="-128"/>
            </a:rPr>
            <a:t>千円の増となっているのが要因である。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5131</xdr:rowOff>
    </xdr:from>
    <xdr:to>
      <xdr:col>23</xdr:col>
      <xdr:colOff>133350</xdr:colOff>
      <xdr:row>83</xdr:row>
      <xdr:rowOff>79589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35481"/>
          <a:ext cx="8382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23291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10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5131</xdr:rowOff>
    </xdr:from>
    <xdr:to>
      <xdr:col>19</xdr:col>
      <xdr:colOff>133350</xdr:colOff>
      <xdr:row>83</xdr:row>
      <xdr:rowOff>13843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35481"/>
          <a:ext cx="889000" cy="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139591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55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153657</xdr:rowOff>
    </xdr:from>
    <xdr:to>
      <xdr:col>15</xdr:col>
      <xdr:colOff>82550</xdr:colOff>
      <xdr:row>83</xdr:row>
      <xdr:rowOff>13843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12557"/>
          <a:ext cx="889000" cy="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110473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53164</xdr:rowOff>
    </xdr:from>
    <xdr:to>
      <xdr:col>11</xdr:col>
      <xdr:colOff>31750</xdr:colOff>
      <xdr:row>82</xdr:row>
      <xdr:rowOff>153657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12064"/>
          <a:ext cx="889000" cy="10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150016</xdr:rowOff>
    </xdr:from>
    <xdr:to>
      <xdr:col>11</xdr:col>
      <xdr:colOff>82550</xdr:colOff>
      <xdr:row>83</xdr:row>
      <xdr:rowOff>80166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64943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28789</xdr:rowOff>
    </xdr:from>
    <xdr:to>
      <xdr:col>23</xdr:col>
      <xdr:colOff>184150</xdr:colOff>
      <xdr:row>83</xdr:row>
      <xdr:rowOff>130389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866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31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125781</xdr:rowOff>
    </xdr:from>
    <xdr:to>
      <xdr:col>19</xdr:col>
      <xdr:colOff>184150</xdr:colOff>
      <xdr:row>83</xdr:row>
      <xdr:rowOff>55931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8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40708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71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134493</xdr:rowOff>
    </xdr:from>
    <xdr:to>
      <xdr:col>15</xdr:col>
      <xdr:colOff>133350</xdr:colOff>
      <xdr:row>83</xdr:row>
      <xdr:rowOff>64643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49420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7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102857</xdr:rowOff>
    </xdr:from>
    <xdr:to>
      <xdr:col>11</xdr:col>
      <xdr:colOff>82550</xdr:colOff>
      <xdr:row>83</xdr:row>
      <xdr:rowOff>33007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43184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3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2364</xdr:rowOff>
    </xdr:from>
    <xdr:to>
      <xdr:col>7</xdr:col>
      <xdr:colOff>31750</xdr:colOff>
      <xdr:row>82</xdr:row>
      <xdr:rowOff>103964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114141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類似団体と比べても依然高い数値となっている。主な要因として、高齢層の職員の割合が類似団体より高いため、数値をおしあげている状況である。今後も業務量を勘案しながら総人件費の抑制に努める。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85271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669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87</xdr:row>
      <xdr:rowOff>16329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635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118836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多久市人口が昨年度と比べて１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％減少しているため、人口千人当たりの職員数は当市の昨年度と比べて０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１ポイント増加している。</a:t>
          </a:r>
        </a:p>
        <a:p>
          <a:r>
            <a:rPr kumimoji="1" lang="ja-JP" altLang="en-US" sz="1300">
              <a:latin typeface="ＭＳ Ｐゴシック" panose="020B0600070205080204" pitchFamily="50" charset="-128"/>
              <a:ea typeface="ＭＳ Ｐゴシック" panose="020B0600070205080204" pitchFamily="50" charset="-128"/>
            </a:rPr>
            <a:t>今後も定住奨励金制度等による人口の増加や行政改革の推進を図り、適正な管理に努める。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83276</xdr:rowOff>
    </xdr:from>
    <xdr:to>
      <xdr:col>81</xdr:col>
      <xdr:colOff>44450</xdr:colOff>
      <xdr:row>63</xdr:row>
      <xdr:rowOff>100512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8462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143708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30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83276</xdr:rowOff>
    </xdr:from>
    <xdr:to>
      <xdr:col>77</xdr:col>
      <xdr:colOff>44450</xdr:colOff>
      <xdr:row>63</xdr:row>
      <xdr:rowOff>84999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88462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64316</xdr:rowOff>
    </xdr:from>
    <xdr:to>
      <xdr:col>72</xdr:col>
      <xdr:colOff>203200</xdr:colOff>
      <xdr:row>63</xdr:row>
      <xdr:rowOff>84999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656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29845</xdr:rowOff>
    </xdr:from>
    <xdr:to>
      <xdr:col>68</xdr:col>
      <xdr:colOff>152400</xdr:colOff>
      <xdr:row>63</xdr:row>
      <xdr:rowOff>64316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311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82459</xdr:rowOff>
    </xdr:from>
    <xdr:to>
      <xdr:col>68</xdr:col>
      <xdr:colOff>203200</xdr:colOff>
      <xdr:row>64</xdr:row>
      <xdr:rowOff>12609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168836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49712</xdr:rowOff>
    </xdr:from>
    <xdr:to>
      <xdr:col>81</xdr:col>
      <xdr:colOff>95250</xdr:colOff>
      <xdr:row>63</xdr:row>
      <xdr:rowOff>151312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21789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2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32476</xdr:rowOff>
    </xdr:from>
    <xdr:to>
      <xdr:col>77</xdr:col>
      <xdr:colOff>95250</xdr:colOff>
      <xdr:row>63</xdr:row>
      <xdr:rowOff>134076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118853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2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34199</xdr:rowOff>
    </xdr:from>
    <xdr:to>
      <xdr:col>73</xdr:col>
      <xdr:colOff>44450</xdr:colOff>
      <xdr:row>63</xdr:row>
      <xdr:rowOff>135799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120576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2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13516</xdr:rowOff>
    </xdr:from>
    <xdr:to>
      <xdr:col>68</xdr:col>
      <xdr:colOff>203200</xdr:colOff>
      <xdr:row>63</xdr:row>
      <xdr:rowOff>115116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125293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150495</xdr:rowOff>
    </xdr:from>
    <xdr:to>
      <xdr:col>64</xdr:col>
      <xdr:colOff>152400</xdr:colOff>
      <xdr:row>63</xdr:row>
      <xdr:rowOff>80645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90822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今後についても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実施している大型事業（小中一貫校建設、学校跡地跡施設整備、温泉保養宿泊施設再生整備事業、マテリアルリサイクル建設事業等）に係る償還が数年でピークを迎えることにより実質公債費比率の上昇も予想され、また、今後も弓道場建設事業等の大型事業も計画していることから、できるだけ補助事業（補助金）の活用を行い、過度に地方債に頼ら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35983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0573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68156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68156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0654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76200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132504</xdr:rowOff>
    </xdr:from>
    <xdr:to>
      <xdr:col>68</xdr:col>
      <xdr:colOff>203200</xdr:colOff>
      <xdr:row>41</xdr:row>
      <xdr:rowOff>62654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前年度と比較し、地方債現在高は増額となっており、充当可能基金は減額となっているが、昨年同様に算定なしとなった。</a:t>
          </a:r>
        </a:p>
        <a:p>
          <a:r>
            <a:rPr kumimoji="1" lang="ja-JP" altLang="en-US" sz="1300">
              <a:latin typeface="ＭＳ Ｐゴシック" panose="020B0600070205080204" pitchFamily="50" charset="-128"/>
              <a:ea typeface="ＭＳ Ｐゴシック" panose="020B0600070205080204" pitchFamily="50" charset="-128"/>
            </a:rPr>
            <a:t>しかしながら、充当可能基金の大半を占めているのは、鉱害復旧施設基金に代表される特定目的基金であり、財政調整基金及び減債基金については昨年に比べて減額となっているため、今後も新規・既存事業の点検や新規発行地方債の抑制等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47202</xdr:rowOff>
    </xdr:from>
    <xdr:to>
      <xdr:col>68</xdr:col>
      <xdr:colOff>203200</xdr:colOff>
      <xdr:row>16</xdr:row>
      <xdr:rowOff>148802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158979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5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152078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93430</xdr:rowOff>
    </xdr:from>
    <xdr:to>
      <xdr:col>64</xdr:col>
      <xdr:colOff>152400</xdr:colOff>
      <xdr:row>14</xdr:row>
      <xdr:rowOff>23580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33757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09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19,343
19,159
96.96
12,451,309
11,821,084
478,134
5,872,525
14,035,384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52,266</a:t>
          </a:r>
          <a:r>
            <a:rPr kumimoji="1" lang="ja-JP" altLang="en-US" sz="1300">
              <a:latin typeface="ＭＳ Ｐゴシック" panose="020B0600070205080204" pitchFamily="50" charset="-128"/>
              <a:ea typeface="ＭＳ Ｐゴシック" panose="020B0600070205080204" pitchFamily="50" charset="-128"/>
            </a:rPr>
            <a:t>千円の減となっているものの、当市の昨年度を比較しても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ポイント高くなっており、また、高齢者層の職員の割合が高いため、類似団体平均と</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ポイント高い数値となっている。今後も適正な定員管理を行い、人件費の抑制に努める。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46990</xdr:rowOff>
    </xdr:from>
    <xdr:to>
      <xdr:col>24</xdr:col>
      <xdr:colOff>25400</xdr:colOff>
      <xdr:row>39</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33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154432</xdr:rowOff>
    </xdr:from>
    <xdr:to>
      <xdr:col>19</xdr:col>
      <xdr:colOff>187325</xdr:colOff>
      <xdr:row>39</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695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39</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695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136144</xdr:rowOff>
    </xdr:from>
    <xdr:to>
      <xdr:col>11</xdr:col>
      <xdr:colOff>9525</xdr:colOff>
      <xdr:row>39</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512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128778</xdr:rowOff>
    </xdr:from>
    <xdr:to>
      <xdr:col>11</xdr:col>
      <xdr:colOff>60325</xdr:colOff>
      <xdr:row>38</xdr:row>
      <xdr:rowOff>58928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69105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103632</xdr:rowOff>
    </xdr:from>
    <xdr:to>
      <xdr:col>15</xdr:col>
      <xdr:colOff>149225</xdr:colOff>
      <xdr:row>39</xdr:row>
      <xdr:rowOff>33782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18559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5334</xdr:rowOff>
    </xdr:from>
    <xdr:to>
      <xdr:col>11</xdr:col>
      <xdr:colOff>60325</xdr:colOff>
      <xdr:row>39</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85344</xdr:rowOff>
    </xdr:from>
    <xdr:to>
      <xdr:col>6</xdr:col>
      <xdr:colOff>171450</xdr:colOff>
      <xdr:row>39</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ここ数年は類似団体の平均よりも低い数値で推移しているが、当市の昨年度と比べると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ポイント増加している。主に光熱水費や学校ＩＣＴ機器端末等賃貸借料の増、ふるさと応援寄附関連経費の増が要因となり、数値の増となった。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63500</xdr:rowOff>
    </xdr:from>
    <xdr:to>
      <xdr:col>82</xdr:col>
      <xdr:colOff>107950</xdr:colOff>
      <xdr:row>14</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63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0</xdr:rowOff>
    </xdr:from>
    <xdr:to>
      <xdr:col>78</xdr:col>
      <xdr:colOff>69850</xdr:colOff>
      <xdr:row>14</xdr:row>
      <xdr:rowOff>63500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400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74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120650</xdr:rowOff>
    </xdr:from>
    <xdr:to>
      <xdr:col>69</xdr:col>
      <xdr:colOff>92075</xdr:colOff>
      <xdr:row>13</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4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31750</xdr:rowOff>
    </xdr:from>
    <xdr:to>
      <xdr:col>69</xdr:col>
      <xdr:colOff>142875</xdr:colOff>
      <xdr:row>15</xdr:row>
      <xdr:rowOff>133350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118127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130827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12700</xdr:rowOff>
    </xdr:from>
    <xdr:to>
      <xdr:col>78</xdr:col>
      <xdr:colOff>120650</xdr:colOff>
      <xdr:row>14</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124477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120650</xdr:rowOff>
    </xdr:from>
    <xdr:to>
      <xdr:col>74</xdr:col>
      <xdr:colOff>31750</xdr:colOff>
      <xdr:row>14</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60977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69850</xdr:rowOff>
    </xdr:from>
    <xdr:to>
      <xdr:col>65</xdr:col>
      <xdr:colOff>53975</xdr:colOff>
      <xdr:row>14</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当市の昨年度比べて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ポイント低くなっているが、類似団体と比較すると高くなっている状況である。主な要因としては障害者支援費の増が挙げられる。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102507</xdr:rowOff>
    </xdr:from>
    <xdr:to>
      <xdr:col>24</xdr:col>
      <xdr:colOff>25400</xdr:colOff>
      <xdr:row>60</xdr:row>
      <xdr:rowOff>143328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18057"/>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167822</xdr:rowOff>
    </xdr:from>
    <xdr:to>
      <xdr:col>19</xdr:col>
      <xdr:colOff>187325</xdr:colOff>
      <xdr:row>60</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2833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167822</xdr:rowOff>
    </xdr:from>
    <xdr:to>
      <xdr:col>15</xdr:col>
      <xdr:colOff>98425</xdr:colOff>
      <xdr:row>60</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83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167822</xdr:rowOff>
    </xdr:from>
    <xdr:to>
      <xdr:col>11</xdr:col>
      <xdr:colOff>9525</xdr:colOff>
      <xdr:row>60</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283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51707</xdr:rowOff>
    </xdr:from>
    <xdr:to>
      <xdr:col>24</xdr:col>
      <xdr:colOff>76200</xdr:colOff>
      <xdr:row>59</xdr:row>
      <xdr:rowOff>153307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23784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92528</xdr:rowOff>
    </xdr:from>
    <xdr:to>
      <xdr:col>20</xdr:col>
      <xdr:colOff>38100</xdr:colOff>
      <xdr:row>61</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7455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117022</xdr:rowOff>
    </xdr:from>
    <xdr:to>
      <xdr:col>15</xdr:col>
      <xdr:colOff>149225</xdr:colOff>
      <xdr:row>60</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31949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117022</xdr:rowOff>
    </xdr:from>
    <xdr:to>
      <xdr:col>6</xdr:col>
      <xdr:colOff>171450</xdr:colOff>
      <xdr:row>60</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当市の昨年度に比べて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ポイント高い数値となっており、類似団体平均と比較しても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ポイント高い数値となっている。その主な要因としては積立金の増加である。ふるさと応援寄付額の増加により基金積立金が</a:t>
          </a:r>
          <a:r>
            <a:rPr kumimoji="1" lang="en-US" altLang="ja-JP" sz="1300">
              <a:latin typeface="ＭＳ Ｐゴシック" panose="020B0600070205080204" pitchFamily="50" charset="-128"/>
              <a:ea typeface="ＭＳ Ｐゴシック" panose="020B0600070205080204" pitchFamily="50" charset="-128"/>
            </a:rPr>
            <a:t>88,166</a:t>
          </a:r>
          <a:r>
            <a:rPr kumimoji="1" lang="ja-JP" altLang="en-US" sz="1300">
              <a:latin typeface="ＭＳ Ｐゴシック" panose="020B0600070205080204" pitchFamily="50" charset="-128"/>
              <a:ea typeface="ＭＳ Ｐゴシック" panose="020B0600070205080204" pitchFamily="50" charset="-128"/>
            </a:rPr>
            <a:t>千円増加していることが要因である。一方繰出金については、全体で</a:t>
          </a:r>
          <a:r>
            <a:rPr kumimoji="1" lang="en-US" altLang="ja-JP" sz="1300">
              <a:latin typeface="ＭＳ Ｐゴシック" panose="020B0600070205080204" pitchFamily="50" charset="-128"/>
              <a:ea typeface="ＭＳ Ｐゴシック" panose="020B0600070205080204" pitchFamily="50" charset="-128"/>
            </a:rPr>
            <a:t>12,469</a:t>
          </a:r>
          <a:r>
            <a:rPr kumimoji="1" lang="ja-JP" altLang="en-US" sz="1300">
              <a:latin typeface="ＭＳ Ｐゴシック" panose="020B0600070205080204" pitchFamily="50" charset="-128"/>
              <a:ea typeface="ＭＳ Ｐゴシック" panose="020B0600070205080204" pitchFamily="50" charset="-128"/>
            </a:rPr>
            <a:t>千円の減となっているが、公共下水道事業及び農業集落排水事業においては、引き続き維持管理費等の削減に努める。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10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66040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4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58</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72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100330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7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68580</xdr:rowOff>
    </xdr:from>
    <xdr:to>
      <xdr:col>82</xdr:col>
      <xdr:colOff>158750</xdr:colOff>
      <xdr:row>58</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40657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広域クリーンセンター建設負担金や病院事業運営費補助金等の増額により、当市の昨年度と比べると０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ポイント増加している。経常的な補助金や市が出資する法人等各種の団体への補助金は増加傾向にあるため、今後も補助率の見直しや金額の削除等努める。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163576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992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163576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今年度は元金分で</a:t>
          </a:r>
          <a:r>
            <a:rPr kumimoji="1" lang="en-US" altLang="ja-JP" sz="1300">
              <a:latin typeface="ＭＳ Ｐゴシック" panose="020B0600070205080204" pitchFamily="50" charset="-128"/>
              <a:ea typeface="ＭＳ Ｐゴシック" panose="020B0600070205080204" pitchFamily="50" charset="-128"/>
            </a:rPr>
            <a:t>29,051</a:t>
          </a:r>
          <a:r>
            <a:rPr kumimoji="1" lang="ja-JP" altLang="en-US" sz="1300">
              <a:latin typeface="ＭＳ Ｐゴシック" panose="020B0600070205080204" pitchFamily="50" charset="-128"/>
              <a:ea typeface="ＭＳ Ｐゴシック" panose="020B0600070205080204" pitchFamily="50" charset="-128"/>
            </a:rPr>
            <a:t>千円増、利子分で</a:t>
          </a:r>
          <a:r>
            <a:rPr kumimoji="1" lang="en-US" altLang="ja-JP" sz="1300">
              <a:latin typeface="ＭＳ Ｐゴシック" panose="020B0600070205080204" pitchFamily="50" charset="-128"/>
              <a:ea typeface="ＭＳ Ｐゴシック" panose="020B0600070205080204" pitchFamily="50" charset="-128"/>
            </a:rPr>
            <a:t>12,662</a:t>
          </a:r>
          <a:r>
            <a:rPr kumimoji="1" lang="ja-JP" altLang="en-US" sz="1300">
              <a:latin typeface="ＭＳ Ｐゴシック" panose="020B0600070205080204" pitchFamily="50" charset="-128"/>
              <a:ea typeface="ＭＳ Ｐゴシック" panose="020B0600070205080204" pitchFamily="50" charset="-128"/>
            </a:rPr>
            <a:t>千円の減となり、公債費全体で</a:t>
          </a:r>
          <a:r>
            <a:rPr kumimoji="1" lang="en-US" altLang="ja-JP" sz="1300">
              <a:latin typeface="ＭＳ Ｐゴシック" panose="020B0600070205080204" pitchFamily="50" charset="-128"/>
              <a:ea typeface="ＭＳ Ｐゴシック" panose="020B0600070205080204" pitchFamily="50" charset="-128"/>
            </a:rPr>
            <a:t>16,405</a:t>
          </a:r>
          <a:r>
            <a:rPr kumimoji="1" lang="ja-JP" altLang="en-US" sz="1300">
              <a:latin typeface="ＭＳ Ｐゴシック" panose="020B0600070205080204" pitchFamily="50" charset="-128"/>
              <a:ea typeface="ＭＳ Ｐゴシック" panose="020B0600070205080204" pitchFamily="50" charset="-128"/>
            </a:rPr>
            <a:t>千円の増となったため、昨年度と比べて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ポイント増加している。今後も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実施している大型事業に係る償還が数年でピークを迎えることにより実質公債費比率の上昇も予想され、また、今後も弓道場建設事業等の大型事業も計画していることから、慎重な財政運営を実施して公債費の縮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133531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5438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22498</xdr:rowOff>
    </xdr:from>
    <xdr:to>
      <xdr:col>15</xdr:col>
      <xdr:colOff>98425</xdr:colOff>
      <xdr:row>78</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395598"/>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124296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22498</xdr:rowOff>
    </xdr:from>
    <xdr:to>
      <xdr:col>11</xdr:col>
      <xdr:colOff>9525</xdr:colOff>
      <xdr:row>78</xdr:row>
      <xdr:rowOff>81280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955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149679</xdr:rowOff>
    </xdr:from>
    <xdr:to>
      <xdr:col>11</xdr:col>
      <xdr:colOff>60325</xdr:colOff>
      <xdr:row>78</xdr:row>
      <xdr:rowOff>79829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64606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103069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82731</xdr:rowOff>
    </xdr:from>
    <xdr:to>
      <xdr:col>24</xdr:col>
      <xdr:colOff>76200</xdr:colOff>
      <xdr:row>79</xdr:row>
      <xdr:rowOff>12881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54808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143148</xdr:rowOff>
    </xdr:from>
    <xdr:to>
      <xdr:col>11</xdr:col>
      <xdr:colOff>60325</xdr:colOff>
      <xdr:row>78</xdr:row>
      <xdr:rowOff>73298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83475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公債費以外に係る経常収支比率は、当市の昨年度と比べると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ポイント高くなっている。その主な要因は、物件費と積立金である。</a:t>
          </a:r>
        </a:p>
        <a:p>
          <a:r>
            <a:rPr kumimoji="1" lang="ja-JP" altLang="en-US" sz="1300">
              <a:latin typeface="ＭＳ Ｐゴシック" panose="020B0600070205080204" pitchFamily="50" charset="-128"/>
              <a:ea typeface="ＭＳ Ｐゴシック" panose="020B0600070205080204" pitchFamily="50" charset="-128"/>
            </a:rPr>
            <a:t>各分析にも掲げているとおり、今後も経常経費の軽減に向けて努力していく。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78</xdr:row>
      <xdr:rowOff>159004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4635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78</xdr:row>
      <xdr:rowOff>90424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1264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77</xdr:row>
      <xdr:rowOff>143002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3126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92711</xdr:rowOff>
    </xdr:from>
    <xdr:to>
      <xdr:col>69</xdr:col>
      <xdr:colOff>92075</xdr:colOff>
      <xdr:row>77</xdr:row>
      <xdr:rowOff>143002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943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105918</xdr:rowOff>
    </xdr:from>
    <xdr:to>
      <xdr:col>69</xdr:col>
      <xdr:colOff>142875</xdr:colOff>
      <xdr:row>76</xdr:row>
      <xdr:rowOff>36069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108204</xdr:rowOff>
    </xdr:from>
    <xdr:to>
      <xdr:col>82</xdr:col>
      <xdr:colOff>158750</xdr:colOff>
      <xdr:row>79</xdr:row>
      <xdr:rowOff>38354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80281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146575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39065</xdr:rowOff>
    </xdr:from>
    <xdr:to>
      <xdr:col>29</xdr:col>
      <xdr:colOff>127000</xdr:colOff>
      <xdr:row>14</xdr:row>
      <xdr:rowOff>83365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86990"/>
          <a:ext cx="647700" cy="4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83365</xdr:rowOff>
    </xdr:from>
    <xdr:to>
      <xdr:col>26</xdr:col>
      <xdr:colOff>50800</xdr:colOff>
      <xdr:row>14</xdr:row>
      <xdr:rowOff>117638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31290"/>
          <a:ext cx="698500" cy="34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98534</xdr:rowOff>
    </xdr:from>
    <xdr:to>
      <xdr:col>22</xdr:col>
      <xdr:colOff>114300</xdr:colOff>
      <xdr:row>14</xdr:row>
      <xdr:rowOff>117638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546459"/>
          <a:ext cx="698500" cy="1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98534</xdr:rowOff>
    </xdr:from>
    <xdr:to>
      <xdr:col>18</xdr:col>
      <xdr:colOff>177800</xdr:colOff>
      <xdr:row>14</xdr:row>
      <xdr:rowOff>151634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46459"/>
          <a:ext cx="698500" cy="53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101243</xdr:rowOff>
    </xdr:from>
    <xdr:to>
      <xdr:col>19</xdr:col>
      <xdr:colOff>38100</xdr:colOff>
      <xdr:row>15</xdr:row>
      <xdr:rowOff>31393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16170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79525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9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159715</xdr:rowOff>
    </xdr:from>
    <xdr:to>
      <xdr:col>29</xdr:col>
      <xdr:colOff>177800</xdr:colOff>
      <xdr:row>14</xdr:row>
      <xdr:rowOff>89865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3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4792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8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32565</xdr:rowOff>
    </xdr:from>
    <xdr:to>
      <xdr:col>26</xdr:col>
      <xdr:colOff>101600</xdr:colOff>
      <xdr:row>14</xdr:row>
      <xdr:rowOff>134165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8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144342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49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66838</xdr:rowOff>
    </xdr:from>
    <xdr:to>
      <xdr:col>22</xdr:col>
      <xdr:colOff>165100</xdr:colOff>
      <xdr:row>14</xdr:row>
      <xdr:rowOff>168438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1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7165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8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47734</xdr:rowOff>
    </xdr:from>
    <xdr:to>
      <xdr:col>19</xdr:col>
      <xdr:colOff>38100</xdr:colOff>
      <xdr:row>14</xdr:row>
      <xdr:rowOff>149334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95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159511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6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100834</xdr:rowOff>
    </xdr:from>
    <xdr:to>
      <xdr:col>15</xdr:col>
      <xdr:colOff>101600</xdr:colOff>
      <xdr:row>15</xdr:row>
      <xdr:rowOff>30984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48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41161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1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86668</xdr:rowOff>
    </xdr:from>
    <xdr:to>
      <xdr:col>29</xdr:col>
      <xdr:colOff>127000</xdr:colOff>
      <xdr:row>35</xdr:row>
      <xdr:rowOff>157763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6697018"/>
          <a:ext cx="647700" cy="71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233476</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43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14725</xdr:rowOff>
    </xdr:from>
    <xdr:to>
      <xdr:col>26</xdr:col>
      <xdr:colOff>50800</xdr:colOff>
      <xdr:row>35</xdr:row>
      <xdr:rowOff>157763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6625075"/>
          <a:ext cx="698500" cy="14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14725</xdr:rowOff>
    </xdr:from>
    <xdr:to>
      <xdr:col>22</xdr:col>
      <xdr:colOff>114300</xdr:colOff>
      <xdr:row>35</xdr:row>
      <xdr:rowOff>106066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6625075"/>
          <a:ext cx="698500" cy="91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74193</xdr:rowOff>
    </xdr:from>
    <xdr:to>
      <xdr:col>18</xdr:col>
      <xdr:colOff>177800</xdr:colOff>
      <xdr:row>35</xdr:row>
      <xdr:rowOff>106066</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684543"/>
          <a:ext cx="698500" cy="31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63039</xdr:rowOff>
    </xdr:from>
    <xdr:to>
      <xdr:col>19</xdr:col>
      <xdr:colOff>38100</xdr:colOff>
      <xdr:row>35</xdr:row>
      <xdr:rowOff>164639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149416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75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174431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78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35868</xdr:rowOff>
    </xdr:from>
    <xdr:to>
      <xdr:col>29</xdr:col>
      <xdr:colOff>177800</xdr:colOff>
      <xdr:row>35</xdr:row>
      <xdr:rowOff>137468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64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223845</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49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106963</xdr:rowOff>
    </xdr:from>
    <xdr:to>
      <xdr:col>26</xdr:col>
      <xdr:colOff>101600</xdr:colOff>
      <xdr:row>35</xdr:row>
      <xdr:rowOff>208563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71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218740</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648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306825</xdr:rowOff>
    </xdr:from>
    <xdr:to>
      <xdr:col>22</xdr:col>
      <xdr:colOff>165100</xdr:colOff>
      <xdr:row>35</xdr:row>
      <xdr:rowOff>65525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574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75702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34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55266</xdr:rowOff>
    </xdr:from>
    <xdr:to>
      <xdr:col>19</xdr:col>
      <xdr:colOff>38100</xdr:colOff>
      <xdr:row>35</xdr:row>
      <xdr:rowOff>156866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665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167044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43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23393</xdr:rowOff>
    </xdr:from>
    <xdr:to>
      <xdr:col>15</xdr:col>
      <xdr:colOff>101600</xdr:colOff>
      <xdr:row>35</xdr:row>
      <xdr:rowOff>124993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633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135171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64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19,343
19,159
96.96
12,451,309
11,821,084
478,134
5,872,525
14,035,384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134118</xdr:rowOff>
    </xdr:from>
    <xdr:to>
      <xdr:col>24</xdr:col>
      <xdr:colOff>63500</xdr:colOff>
      <xdr:row>33</xdr:row>
      <xdr:rowOff>158864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91968"/>
          <a:ext cx="838200" cy="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94988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5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134118</xdr:rowOff>
    </xdr:from>
    <xdr:to>
      <xdr:col>19</xdr:col>
      <xdr:colOff>177800</xdr:colOff>
      <xdr:row>34</xdr:row>
      <xdr:rowOff>69405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91968"/>
          <a:ext cx="889000" cy="10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48277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36220</xdr:rowOff>
    </xdr:from>
    <xdr:to>
      <xdr:col>15</xdr:col>
      <xdr:colOff>50800</xdr:colOff>
      <xdr:row>34</xdr:row>
      <xdr:rowOff>69405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65520"/>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64755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36220</xdr:rowOff>
    </xdr:from>
    <xdr:to>
      <xdr:col>10</xdr:col>
      <xdr:colOff>114300</xdr:colOff>
      <xdr:row>34</xdr:row>
      <xdr:rowOff>92323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65520"/>
          <a:ext cx="8890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96939</xdr:rowOff>
    </xdr:from>
    <xdr:to>
      <xdr:col>10</xdr:col>
      <xdr:colOff>165100</xdr:colOff>
      <xdr:row>34</xdr:row>
      <xdr:rowOff>27089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43616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108064</xdr:rowOff>
    </xdr:from>
    <xdr:to>
      <xdr:col>24</xdr:col>
      <xdr:colOff>114300</xdr:colOff>
      <xdr:row>34</xdr:row>
      <xdr:rowOff>38214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130941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83318</xdr:rowOff>
    </xdr:from>
    <xdr:to>
      <xdr:col>20</xdr:col>
      <xdr:colOff>38100</xdr:colOff>
      <xdr:row>34</xdr:row>
      <xdr:rowOff>13468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29995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18605</xdr:rowOff>
    </xdr:from>
    <xdr:to>
      <xdr:col>15</xdr:col>
      <xdr:colOff>101600</xdr:colOff>
      <xdr:row>34</xdr:row>
      <xdr:rowOff>120205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136732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156870</xdr:rowOff>
    </xdr:from>
    <xdr:to>
      <xdr:col>10</xdr:col>
      <xdr:colOff>165100</xdr:colOff>
      <xdr:row>34</xdr:row>
      <xdr:rowOff>87020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78147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0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41523</xdr:rowOff>
    </xdr:from>
    <xdr:to>
      <xdr:col>6</xdr:col>
      <xdr:colOff>38100</xdr:colOff>
      <xdr:row>34</xdr:row>
      <xdr:rowOff>143123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7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134250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6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78956</xdr:rowOff>
    </xdr:from>
    <xdr:to>
      <xdr:col>24</xdr:col>
      <xdr:colOff>63500</xdr:colOff>
      <xdr:row>57</xdr:row>
      <xdr:rowOff>163127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51606"/>
          <a:ext cx="838200" cy="8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138118</xdr:rowOff>
    </xdr:from>
    <xdr:to>
      <xdr:col>19</xdr:col>
      <xdr:colOff>177800</xdr:colOff>
      <xdr:row>57</xdr:row>
      <xdr:rowOff>163127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10768"/>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138118</xdr:rowOff>
    </xdr:from>
    <xdr:to>
      <xdr:col>15</xdr:col>
      <xdr:colOff>50800</xdr:colOff>
      <xdr:row>58</xdr:row>
      <xdr:rowOff>6993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10768"/>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6993</xdr:rowOff>
    </xdr:from>
    <xdr:to>
      <xdr:col>10</xdr:col>
      <xdr:colOff>114300</xdr:colOff>
      <xdr:row>58</xdr:row>
      <xdr:rowOff>90889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51093"/>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24604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28156</xdr:rowOff>
    </xdr:from>
    <xdr:to>
      <xdr:col>24</xdr:col>
      <xdr:colOff>114300</xdr:colOff>
      <xdr:row>57</xdr:row>
      <xdr:rowOff>129756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51033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5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112327</xdr:rowOff>
    </xdr:from>
    <xdr:to>
      <xdr:col>20</xdr:col>
      <xdr:colOff>38100</xdr:colOff>
      <xdr:row>58</xdr:row>
      <xdr:rowOff>42477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8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33604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87318</xdr:rowOff>
    </xdr:from>
    <xdr:to>
      <xdr:col>15</xdr:col>
      <xdr:colOff>101600</xdr:colOff>
      <xdr:row>58</xdr:row>
      <xdr:rowOff>17468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5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8595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5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127643</xdr:rowOff>
    </xdr:from>
    <xdr:to>
      <xdr:col>10</xdr:col>
      <xdr:colOff>165100</xdr:colOff>
      <xdr:row>58</xdr:row>
      <xdr:rowOff>57793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48920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40089</xdr:rowOff>
    </xdr:from>
    <xdr:to>
      <xdr:col>6</xdr:col>
      <xdr:colOff>38100</xdr:colOff>
      <xdr:row>58</xdr:row>
      <xdr:rowOff>141689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132816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46529</xdr:rowOff>
    </xdr:from>
    <xdr:to>
      <xdr:col>24</xdr:col>
      <xdr:colOff>63500</xdr:colOff>
      <xdr:row>78</xdr:row>
      <xdr:rowOff>50938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19629"/>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45549</xdr:rowOff>
    </xdr:from>
    <xdr:to>
      <xdr:col>19</xdr:col>
      <xdr:colOff>177800</xdr:colOff>
      <xdr:row>78</xdr:row>
      <xdr:rowOff>50938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18649"/>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45549</xdr:rowOff>
    </xdr:from>
    <xdr:to>
      <xdr:col>15</xdr:col>
      <xdr:colOff>50800</xdr:colOff>
      <xdr:row>78</xdr:row>
      <xdr:rowOff>46496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18649"/>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46496</xdr:rowOff>
    </xdr:from>
    <xdr:to>
      <xdr:col>10</xdr:col>
      <xdr:colOff>114300</xdr:colOff>
      <xdr:row>78</xdr:row>
      <xdr:rowOff>59167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19596"/>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21724</xdr:rowOff>
    </xdr:from>
    <xdr:to>
      <xdr:col>10</xdr:col>
      <xdr:colOff>165100</xdr:colOff>
      <xdr:row>78</xdr:row>
      <xdr:rowOff>123324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114451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167179</xdr:rowOff>
    </xdr:from>
    <xdr:to>
      <xdr:col>24</xdr:col>
      <xdr:colOff>114300</xdr:colOff>
      <xdr:row>78</xdr:row>
      <xdr:rowOff>97329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18606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2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xdr:rowOff>
    </xdr:from>
    <xdr:to>
      <xdr:col>20</xdr:col>
      <xdr:colOff>38100</xdr:colOff>
      <xdr:row>78</xdr:row>
      <xdr:rowOff>101738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92865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6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166199</xdr:rowOff>
    </xdr:from>
    <xdr:to>
      <xdr:col>15</xdr:col>
      <xdr:colOff>101600</xdr:colOff>
      <xdr:row>78</xdr:row>
      <xdr:rowOff>96349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112876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4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167146</xdr:rowOff>
    </xdr:from>
    <xdr:to>
      <xdr:col>10</xdr:col>
      <xdr:colOff>165100</xdr:colOff>
      <xdr:row>78</xdr:row>
      <xdr:rowOff>97296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113823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8367</xdr:rowOff>
    </xdr:from>
    <xdr:to>
      <xdr:col>6</xdr:col>
      <xdr:colOff>38100</xdr:colOff>
      <xdr:row>78</xdr:row>
      <xdr:rowOff>109967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8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101094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7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168008</xdr:rowOff>
    </xdr:from>
    <xdr:to>
      <xdr:col>24</xdr:col>
      <xdr:colOff>63500</xdr:colOff>
      <xdr:row>90</xdr:row>
      <xdr:rowOff>55194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427058"/>
          <a:ext cx="8382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165722</xdr:rowOff>
    </xdr:from>
    <xdr:to>
      <xdr:col>19</xdr:col>
      <xdr:colOff>177800</xdr:colOff>
      <xdr:row>89</xdr:row>
      <xdr:rowOff>168008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5424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165722</xdr:rowOff>
    </xdr:from>
    <xdr:to>
      <xdr:col>15</xdr:col>
      <xdr:colOff>50800</xdr:colOff>
      <xdr:row>90</xdr:row>
      <xdr:rowOff>119221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5424772"/>
          <a:ext cx="889000" cy="12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119221</xdr:rowOff>
    </xdr:from>
    <xdr:to>
      <xdr:col>10</xdr:col>
      <xdr:colOff>114300</xdr:colOff>
      <xdr:row>91</xdr:row>
      <xdr:rowOff>86740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549721"/>
          <a:ext cx="889000" cy="13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47180</xdr:rowOff>
    </xdr:from>
    <xdr:to>
      <xdr:col>10</xdr:col>
      <xdr:colOff>165100</xdr:colOff>
      <xdr:row>93</xdr:row>
      <xdr:rowOff>148780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139907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70280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4394</xdr:rowOff>
    </xdr:from>
    <xdr:to>
      <xdr:col>24</xdr:col>
      <xdr:colOff>114300</xdr:colOff>
      <xdr:row>90</xdr:row>
      <xdr:rowOff>105994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4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128871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38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117208</xdr:rowOff>
    </xdr:from>
    <xdr:to>
      <xdr:col>20</xdr:col>
      <xdr:colOff>38100</xdr:colOff>
      <xdr:row>90</xdr:row>
      <xdr:rowOff>47358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3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63885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15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114922</xdr:rowOff>
    </xdr:from>
    <xdr:to>
      <xdr:col>15</xdr:col>
      <xdr:colOff>101600</xdr:colOff>
      <xdr:row>90</xdr:row>
      <xdr:rowOff>45072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3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61599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14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68421</xdr:rowOff>
    </xdr:from>
    <xdr:to>
      <xdr:col>10</xdr:col>
      <xdr:colOff>165100</xdr:colOff>
      <xdr:row>90</xdr:row>
      <xdr:rowOff>170021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4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15098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27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35940</xdr:rowOff>
    </xdr:from>
    <xdr:to>
      <xdr:col>6</xdr:col>
      <xdr:colOff>38100</xdr:colOff>
      <xdr:row>91</xdr:row>
      <xdr:rowOff>137540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6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154067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41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102507</xdr:rowOff>
    </xdr:from>
    <xdr:to>
      <xdr:col>55</xdr:col>
      <xdr:colOff>0</xdr:colOff>
      <xdr:row>36</xdr:row>
      <xdr:rowOff>142882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74707"/>
          <a:ext cx="838200" cy="4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101775</xdr:rowOff>
    </xdr:from>
    <xdr:to>
      <xdr:col>50</xdr:col>
      <xdr:colOff>114300</xdr:colOff>
      <xdr:row>36</xdr:row>
      <xdr:rowOff>142882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273975"/>
          <a:ext cx="889000" cy="4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101775</xdr:rowOff>
    </xdr:from>
    <xdr:to>
      <xdr:col>45</xdr:col>
      <xdr:colOff>177800</xdr:colOff>
      <xdr:row>37</xdr:row>
      <xdr:rowOff>55109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273975"/>
          <a:ext cx="889000" cy="1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50939</xdr:rowOff>
    </xdr:from>
    <xdr:to>
      <xdr:col>41</xdr:col>
      <xdr:colOff>50800</xdr:colOff>
      <xdr:row>37</xdr:row>
      <xdr:rowOff>55109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394589"/>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140129</xdr:rowOff>
    </xdr:from>
    <xdr:to>
      <xdr:col>41</xdr:col>
      <xdr:colOff>101600</xdr:colOff>
      <xdr:row>37</xdr:row>
      <xdr:rowOff>70279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1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86806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51707</xdr:rowOff>
    </xdr:from>
    <xdr:to>
      <xdr:col>55</xdr:col>
      <xdr:colOff>50800</xdr:colOff>
      <xdr:row>36</xdr:row>
      <xdr:rowOff>153307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2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74584</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92082</xdr:rowOff>
    </xdr:from>
    <xdr:to>
      <xdr:col>50</xdr:col>
      <xdr:colOff>165100</xdr:colOff>
      <xdr:row>37</xdr:row>
      <xdr:rowOff>22232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38759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03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50975</xdr:rowOff>
    </xdr:from>
    <xdr:to>
      <xdr:col>46</xdr:col>
      <xdr:colOff>38100</xdr:colOff>
      <xdr:row>36</xdr:row>
      <xdr:rowOff>152575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2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169102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9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4309</xdr:rowOff>
    </xdr:from>
    <xdr:to>
      <xdr:col>41</xdr:col>
      <xdr:colOff>101600</xdr:colOff>
      <xdr:row>37</xdr:row>
      <xdr:rowOff>105909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97036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44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xdr:rowOff>
    </xdr:from>
    <xdr:to>
      <xdr:col>36</xdr:col>
      <xdr:colOff>165100</xdr:colOff>
      <xdr:row>37</xdr:row>
      <xdr:rowOff>101739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4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92866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3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38067</xdr:rowOff>
    </xdr:from>
    <xdr:to>
      <xdr:col>55</xdr:col>
      <xdr:colOff>0</xdr:colOff>
      <xdr:row>57</xdr:row>
      <xdr:rowOff>122075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10717"/>
          <a:ext cx="838200" cy="8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38067</xdr:rowOff>
    </xdr:from>
    <xdr:to>
      <xdr:col>50</xdr:col>
      <xdr:colOff>114300</xdr:colOff>
      <xdr:row>57</xdr:row>
      <xdr:rowOff>68923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10717"/>
          <a:ext cx="889000" cy="3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68923</xdr:rowOff>
    </xdr:from>
    <xdr:to>
      <xdr:col>45</xdr:col>
      <xdr:colOff>177800</xdr:colOff>
      <xdr:row>58</xdr:row>
      <xdr:rowOff>13513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41573"/>
          <a:ext cx="889000" cy="1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92211</xdr:rowOff>
    </xdr:from>
    <xdr:to>
      <xdr:col>41</xdr:col>
      <xdr:colOff>50800</xdr:colOff>
      <xdr:row>58</xdr:row>
      <xdr:rowOff>13513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64861"/>
          <a:ext cx="889000" cy="9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64991</xdr:rowOff>
    </xdr:from>
    <xdr:to>
      <xdr:col>41</xdr:col>
      <xdr:colOff>101600</xdr:colOff>
      <xdr:row>57</xdr:row>
      <xdr:rowOff>166591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11668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1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71275</xdr:rowOff>
    </xdr:from>
    <xdr:to>
      <xdr:col>55</xdr:col>
      <xdr:colOff>50800</xdr:colOff>
      <xdr:row>58</xdr:row>
      <xdr:rowOff>1425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4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94152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9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158717</xdr:rowOff>
    </xdr:from>
    <xdr:to>
      <xdr:col>50</xdr:col>
      <xdr:colOff>165100</xdr:colOff>
      <xdr:row>57</xdr:row>
      <xdr:rowOff>88867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105394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53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18123</xdr:rowOff>
    </xdr:from>
    <xdr:to>
      <xdr:col>46</xdr:col>
      <xdr:colOff>38100</xdr:colOff>
      <xdr:row>57</xdr:row>
      <xdr:rowOff>119723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136250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56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134163</xdr:rowOff>
    </xdr:from>
    <xdr:to>
      <xdr:col>41</xdr:col>
      <xdr:colOff>101600</xdr:colOff>
      <xdr:row>58</xdr:row>
      <xdr:rowOff>64313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55440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41411</xdr:rowOff>
    </xdr:from>
    <xdr:to>
      <xdr:col>36</xdr:col>
      <xdr:colOff>165100</xdr:colOff>
      <xdr:row>57</xdr:row>
      <xdr:rowOff>143011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1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134138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54423</xdr:rowOff>
    </xdr:from>
    <xdr:to>
      <xdr:col>55</xdr:col>
      <xdr:colOff>0</xdr:colOff>
      <xdr:row>78</xdr:row>
      <xdr:rowOff>115047</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27523"/>
          <a:ext cx="838200" cy="6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104718</xdr:rowOff>
    </xdr:from>
    <xdr:to>
      <xdr:col>50</xdr:col>
      <xdr:colOff>114300</xdr:colOff>
      <xdr:row>78</xdr:row>
      <xdr:rowOff>115047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77818"/>
          <a:ext cx="889000" cy="1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82724</xdr:rowOff>
    </xdr:from>
    <xdr:to>
      <xdr:col>45</xdr:col>
      <xdr:colOff>177800</xdr:colOff>
      <xdr:row>78</xdr:row>
      <xdr:rowOff>104718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55824"/>
          <a:ext cx="889000" cy="2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25429</xdr:rowOff>
    </xdr:from>
    <xdr:to>
      <xdr:col>41</xdr:col>
      <xdr:colOff>50800</xdr:colOff>
      <xdr:row>78</xdr:row>
      <xdr:rowOff>82724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98529"/>
          <a:ext cx="889000" cy="5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167945</xdr:rowOff>
    </xdr:from>
    <xdr:to>
      <xdr:col>41</xdr:col>
      <xdr:colOff>101600</xdr:colOff>
      <xdr:row>78</xdr:row>
      <xdr:rowOff>98095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114622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3623</xdr:rowOff>
    </xdr:from>
    <xdr:to>
      <xdr:col>55</xdr:col>
      <xdr:colOff>50800</xdr:colOff>
      <xdr:row>78</xdr:row>
      <xdr:rowOff>105223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7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134450</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1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64247</xdr:rowOff>
    </xdr:from>
    <xdr:to>
      <xdr:col>50</xdr:col>
      <xdr:colOff>165100</xdr:colOff>
      <xdr:row>78</xdr:row>
      <xdr:rowOff>165847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156974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3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53918</xdr:rowOff>
    </xdr:from>
    <xdr:to>
      <xdr:col>46</xdr:col>
      <xdr:colOff>38100</xdr:colOff>
      <xdr:row>78</xdr:row>
      <xdr:rowOff>155518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146645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51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31924</xdr:rowOff>
    </xdr:from>
    <xdr:to>
      <xdr:col>41</xdr:col>
      <xdr:colOff>101600</xdr:colOff>
      <xdr:row>78</xdr:row>
      <xdr:rowOff>133524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0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124651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9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146079</xdr:rowOff>
    </xdr:from>
    <xdr:to>
      <xdr:col>36</xdr:col>
      <xdr:colOff>165100</xdr:colOff>
      <xdr:row>78</xdr:row>
      <xdr:rowOff>76229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4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67356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44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128704</xdr:rowOff>
    </xdr:from>
    <xdr:to>
      <xdr:col>55</xdr:col>
      <xdr:colOff>0</xdr:colOff>
      <xdr:row>97</xdr:row>
      <xdr:rowOff>115477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245004"/>
          <a:ext cx="838200" cy="50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128704</xdr:rowOff>
    </xdr:from>
    <xdr:to>
      <xdr:col>50</xdr:col>
      <xdr:colOff>114300</xdr:colOff>
      <xdr:row>95</xdr:row>
      <xdr:rowOff>120475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245004"/>
          <a:ext cx="889000" cy="1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120475</xdr:rowOff>
    </xdr:from>
    <xdr:to>
      <xdr:col>45</xdr:col>
      <xdr:colOff>177800</xdr:colOff>
      <xdr:row>98</xdr:row>
      <xdr:rowOff>44283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408225"/>
          <a:ext cx="889000" cy="43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44283</xdr:rowOff>
    </xdr:from>
    <xdr:to>
      <xdr:col>41</xdr:col>
      <xdr:colOff>50800</xdr:colOff>
      <xdr:row>98</xdr:row>
      <xdr:rowOff>136950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846383"/>
          <a:ext cx="889000" cy="9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95934</xdr:rowOff>
    </xdr:from>
    <xdr:to>
      <xdr:col>41</xdr:col>
      <xdr:colOff>101600</xdr:colOff>
      <xdr:row>98</xdr:row>
      <xdr:rowOff>26084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42611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64677</xdr:rowOff>
    </xdr:from>
    <xdr:to>
      <xdr:col>55</xdr:col>
      <xdr:colOff>50800</xdr:colOff>
      <xdr:row>97</xdr:row>
      <xdr:rowOff>166277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9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43104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7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77904</xdr:rowOff>
    </xdr:from>
    <xdr:to>
      <xdr:col>50</xdr:col>
      <xdr:colOff>165100</xdr:colOff>
      <xdr:row>95</xdr:row>
      <xdr:rowOff>8054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1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24581</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596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69675</xdr:rowOff>
    </xdr:from>
    <xdr:to>
      <xdr:col>46</xdr:col>
      <xdr:colOff>38100</xdr:colOff>
      <xdr:row>95</xdr:row>
      <xdr:rowOff>171275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3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16352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13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164933</xdr:rowOff>
    </xdr:from>
    <xdr:to>
      <xdr:col>41</xdr:col>
      <xdr:colOff>101600</xdr:colOff>
      <xdr:row>98</xdr:row>
      <xdr:rowOff>95083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9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86210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88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86150</xdr:rowOff>
    </xdr:from>
    <xdr:to>
      <xdr:col>36</xdr:col>
      <xdr:colOff>165100</xdr:colOff>
      <xdr:row>99</xdr:row>
      <xdr:rowOff>16300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7427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8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84550</xdr:rowOff>
    </xdr:from>
    <xdr:to>
      <xdr:col>85</xdr:col>
      <xdr:colOff>127000</xdr:colOff>
      <xdr:row>38</xdr:row>
      <xdr:rowOff>106438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599650"/>
          <a:ext cx="8382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35571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5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106438</xdr:rowOff>
    </xdr:from>
    <xdr:to>
      <xdr:col>81</xdr:col>
      <xdr:colOff>50800</xdr:colOff>
      <xdr:row>38</xdr:row>
      <xdr:rowOff>138347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21538"/>
          <a:ext cx="8890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170997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138347</xdr:rowOff>
    </xdr:from>
    <xdr:to>
      <xdr:col>76</xdr:col>
      <xdr:colOff>114300</xdr:colOff>
      <xdr:row>39</xdr:row>
      <xdr:rowOff>38221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653447"/>
          <a:ext cx="8890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48792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16561</xdr:rowOff>
    </xdr:from>
    <xdr:to>
      <xdr:col>71</xdr:col>
      <xdr:colOff>177800</xdr:colOff>
      <xdr:row>39</xdr:row>
      <xdr:rowOff>38221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03111"/>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70479</xdr:rowOff>
    </xdr:from>
    <xdr:to>
      <xdr:col>72</xdr:col>
      <xdr:colOff>38100</xdr:colOff>
      <xdr:row>39</xdr:row>
      <xdr:rowOff>629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17156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33750</xdr:rowOff>
    </xdr:from>
    <xdr:to>
      <xdr:col>85</xdr:col>
      <xdr:colOff>177800</xdr:colOff>
      <xdr:row>38</xdr:row>
      <xdr:rowOff>135350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56627</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0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55638</xdr:rowOff>
    </xdr:from>
    <xdr:to>
      <xdr:col>81</xdr:col>
      <xdr:colOff>101600</xdr:colOff>
      <xdr:row>38</xdr:row>
      <xdr:rowOff>157238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5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2316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34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87547</xdr:rowOff>
    </xdr:from>
    <xdr:to>
      <xdr:col>76</xdr:col>
      <xdr:colOff>165100</xdr:colOff>
      <xdr:row>39</xdr:row>
      <xdr:rowOff>17697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34224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37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158871</xdr:rowOff>
    </xdr:from>
    <xdr:to>
      <xdr:col>72</xdr:col>
      <xdr:colOff>38100</xdr:colOff>
      <xdr:row>39</xdr:row>
      <xdr:rowOff>89021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80148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137211</xdr:rowOff>
    </xdr:from>
    <xdr:to>
      <xdr:col>67</xdr:col>
      <xdr:colOff>101600</xdr:colOff>
      <xdr:row>39</xdr:row>
      <xdr:rowOff>67361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58488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7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56576</xdr:rowOff>
    </xdr:from>
    <xdr:to>
      <xdr:col>85</xdr:col>
      <xdr:colOff>127000</xdr:colOff>
      <xdr:row>75</xdr:row>
      <xdr:rowOff>76933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915326"/>
          <a:ext cx="8382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164090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55183</xdr:rowOff>
    </xdr:from>
    <xdr:to>
      <xdr:col>81</xdr:col>
      <xdr:colOff>50800</xdr:colOff>
      <xdr:row>75</xdr:row>
      <xdr:rowOff>76933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913933"/>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100833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13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55183</xdr:rowOff>
    </xdr:from>
    <xdr:to>
      <xdr:col>76</xdr:col>
      <xdr:colOff>114300</xdr:colOff>
      <xdr:row>75</xdr:row>
      <xdr:rowOff>125364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13933"/>
          <a:ext cx="889000" cy="7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82263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125364</xdr:rowOff>
    </xdr:from>
    <xdr:to>
      <xdr:col>71</xdr:col>
      <xdr:colOff>177800</xdr:colOff>
      <xdr:row>75</xdr:row>
      <xdr:rowOff>134181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2984114"/>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136383</xdr:rowOff>
    </xdr:from>
    <xdr:to>
      <xdr:col>72</xdr:col>
      <xdr:colOff>38100</xdr:colOff>
      <xdr:row>75</xdr:row>
      <xdr:rowOff>66533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83060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5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5776</xdr:rowOff>
    </xdr:from>
    <xdr:to>
      <xdr:col>85</xdr:col>
      <xdr:colOff>177800</xdr:colOff>
      <xdr:row>75</xdr:row>
      <xdr:rowOff>107376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6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28653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7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26133</xdr:rowOff>
    </xdr:from>
    <xdr:to>
      <xdr:col>81</xdr:col>
      <xdr:colOff>101600</xdr:colOff>
      <xdr:row>75</xdr:row>
      <xdr:rowOff>127733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8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144260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66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4383</xdr:rowOff>
    </xdr:from>
    <xdr:to>
      <xdr:col>76</xdr:col>
      <xdr:colOff>165100</xdr:colOff>
      <xdr:row>75</xdr:row>
      <xdr:rowOff>105983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122510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74564</xdr:rowOff>
    </xdr:from>
    <xdr:to>
      <xdr:col>72</xdr:col>
      <xdr:colOff>38100</xdr:colOff>
      <xdr:row>76</xdr:row>
      <xdr:rowOff>4713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333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167290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0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83381</xdr:rowOff>
    </xdr:from>
    <xdr:to>
      <xdr:col>67</xdr:col>
      <xdr:colOff>101600</xdr:colOff>
      <xdr:row>76</xdr:row>
      <xdr:rowOff>13531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4658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0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139368</xdr:rowOff>
    </xdr:from>
    <xdr:to>
      <xdr:col>85</xdr:col>
      <xdr:colOff>127000</xdr:colOff>
      <xdr:row>97</xdr:row>
      <xdr:rowOff>165995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70018"/>
          <a:ext cx="838200" cy="2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127236</xdr:rowOff>
    </xdr:from>
    <xdr:to>
      <xdr:col>81</xdr:col>
      <xdr:colOff>50800</xdr:colOff>
      <xdr:row>97</xdr:row>
      <xdr:rowOff>165995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586436"/>
          <a:ext cx="889000" cy="2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127236</xdr:rowOff>
    </xdr:from>
    <xdr:to>
      <xdr:col>76</xdr:col>
      <xdr:colOff>114300</xdr:colOff>
      <xdr:row>97</xdr:row>
      <xdr:rowOff>82686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586436"/>
          <a:ext cx="889000" cy="12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168797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7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82686</xdr:rowOff>
    </xdr:from>
    <xdr:to>
      <xdr:col>71</xdr:col>
      <xdr:colOff>177800</xdr:colOff>
      <xdr:row>98</xdr:row>
      <xdr:rowOff>10604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713336"/>
          <a:ext cx="889000" cy="9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88568</xdr:rowOff>
    </xdr:from>
    <xdr:to>
      <xdr:col>85</xdr:col>
      <xdr:colOff>177800</xdr:colOff>
      <xdr:row>98</xdr:row>
      <xdr:rowOff>18718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49364</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8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115195</xdr:rowOff>
    </xdr:from>
    <xdr:to>
      <xdr:col>81</xdr:col>
      <xdr:colOff>101600</xdr:colOff>
      <xdr:row>98</xdr:row>
      <xdr:rowOff>45345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4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36472</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83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76436</xdr:rowOff>
    </xdr:from>
    <xdr:to>
      <xdr:col>76</xdr:col>
      <xdr:colOff>165100</xdr:colOff>
      <xdr:row>97</xdr:row>
      <xdr:rowOff>6586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5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23113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31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31886</xdr:rowOff>
    </xdr:from>
    <xdr:to>
      <xdr:col>72</xdr:col>
      <xdr:colOff>38100</xdr:colOff>
      <xdr:row>97</xdr:row>
      <xdr:rowOff>133486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124613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7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131254</xdr:rowOff>
    </xdr:from>
    <xdr:to>
      <xdr:col>67</xdr:col>
      <xdr:colOff>101600</xdr:colOff>
      <xdr:row>98</xdr:row>
      <xdr:rowOff>61404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6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52531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85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11730</xdr:rowOff>
    </xdr:from>
    <xdr:to>
      <xdr:col>116</xdr:col>
      <xdr:colOff>63500</xdr:colOff>
      <xdr:row>38</xdr:row>
      <xdr:rowOff>27320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526830"/>
          <a:ext cx="8382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27320</xdr:rowOff>
    </xdr:from>
    <xdr:to>
      <xdr:col>111</xdr:col>
      <xdr:colOff>177800</xdr:colOff>
      <xdr:row>38</xdr:row>
      <xdr:rowOff>35550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54242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35550</xdr:rowOff>
    </xdr:from>
    <xdr:to>
      <xdr:col>107</xdr:col>
      <xdr:colOff>50800</xdr:colOff>
      <xdr:row>38</xdr:row>
      <xdr:rowOff>38339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55065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112862</xdr:rowOff>
    </xdr:from>
    <xdr:to>
      <xdr:col>102</xdr:col>
      <xdr:colOff>114300</xdr:colOff>
      <xdr:row>38</xdr:row>
      <xdr:rowOff>38339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456512"/>
          <a:ext cx="889000" cy="9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10993</xdr:rowOff>
    </xdr:from>
    <xdr:to>
      <xdr:col>102</xdr:col>
      <xdr:colOff>165100</xdr:colOff>
      <xdr:row>38</xdr:row>
      <xdr:rowOff>112593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103720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101343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132380</xdr:rowOff>
    </xdr:from>
    <xdr:to>
      <xdr:col>116</xdr:col>
      <xdr:colOff>114300</xdr:colOff>
      <xdr:row>38</xdr:row>
      <xdr:rowOff>62530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7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110807</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5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147970</xdr:rowOff>
    </xdr:from>
    <xdr:to>
      <xdr:col>112</xdr:col>
      <xdr:colOff>38100</xdr:colOff>
      <xdr:row>38</xdr:row>
      <xdr:rowOff>78121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4916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94647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26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156200</xdr:rowOff>
    </xdr:from>
    <xdr:to>
      <xdr:col>107</xdr:col>
      <xdr:colOff>101600</xdr:colOff>
      <xdr:row>38</xdr:row>
      <xdr:rowOff>86350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77477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59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158989</xdr:rowOff>
    </xdr:from>
    <xdr:to>
      <xdr:col>102</xdr:col>
      <xdr:colOff>165100</xdr:colOff>
      <xdr:row>38</xdr:row>
      <xdr:rowOff>89139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105666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62062</xdr:rowOff>
    </xdr:from>
    <xdr:to>
      <xdr:col>98</xdr:col>
      <xdr:colOff>38100</xdr:colOff>
      <xdr:row>37</xdr:row>
      <xdr:rowOff>163663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0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8739</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18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169327</xdr:rowOff>
    </xdr:from>
    <xdr:to>
      <xdr:col>116</xdr:col>
      <xdr:colOff>63500</xdr:colOff>
      <xdr:row>58</xdr:row>
      <xdr:rowOff>71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941977"/>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xdr:rowOff>
    </xdr:from>
    <xdr:to>
      <xdr:col>111</xdr:col>
      <xdr:colOff>177800</xdr:colOff>
      <xdr:row>58</xdr:row>
      <xdr:rowOff>2037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94417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2037</xdr:rowOff>
    </xdr:from>
    <xdr:to>
      <xdr:col>107</xdr:col>
      <xdr:colOff>50800</xdr:colOff>
      <xdr:row>58</xdr:row>
      <xdr:rowOff>3820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94613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141208</xdr:rowOff>
    </xdr:from>
    <xdr:to>
      <xdr:col>102</xdr:col>
      <xdr:colOff>114300</xdr:colOff>
      <xdr:row>58</xdr:row>
      <xdr:rowOff>3820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056608"/>
          <a:ext cx="889000" cy="89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130277</xdr:rowOff>
    </xdr:from>
    <xdr:to>
      <xdr:col>102</xdr:col>
      <xdr:colOff>165100</xdr:colOff>
      <xdr:row>57</xdr:row>
      <xdr:rowOff>60427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76954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118527</xdr:rowOff>
    </xdr:from>
    <xdr:to>
      <xdr:col>116</xdr:col>
      <xdr:colOff>114300</xdr:colOff>
      <xdr:row>58</xdr:row>
      <xdr:rowOff>48677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9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96954</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6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120721</xdr:rowOff>
    </xdr:from>
    <xdr:to>
      <xdr:col>112</xdr:col>
      <xdr:colOff>38100</xdr:colOff>
      <xdr:row>58</xdr:row>
      <xdr:rowOff>50871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41998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122687</xdr:rowOff>
    </xdr:from>
    <xdr:to>
      <xdr:col>107</xdr:col>
      <xdr:colOff>101600</xdr:colOff>
      <xdr:row>58</xdr:row>
      <xdr:rowOff>52837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9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43964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98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124470</xdr:rowOff>
    </xdr:from>
    <xdr:to>
      <xdr:col>102</xdr:col>
      <xdr:colOff>165100</xdr:colOff>
      <xdr:row>58</xdr:row>
      <xdr:rowOff>54620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45747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8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90408</xdr:rowOff>
    </xdr:from>
    <xdr:to>
      <xdr:col>98</xdr:col>
      <xdr:colOff>38100</xdr:colOff>
      <xdr:row>53</xdr:row>
      <xdr:rowOff>20558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00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37085</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8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46965</xdr:rowOff>
    </xdr:from>
    <xdr:to>
      <xdr:col>116</xdr:col>
      <xdr:colOff>63500</xdr:colOff>
      <xdr:row>74</xdr:row>
      <xdr:rowOff>53994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734265"/>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53994</xdr:rowOff>
    </xdr:from>
    <xdr:to>
      <xdr:col>111</xdr:col>
      <xdr:colOff>177800</xdr:colOff>
      <xdr:row>74</xdr:row>
      <xdr:rowOff>75311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741294"/>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75311</xdr:rowOff>
    </xdr:from>
    <xdr:to>
      <xdr:col>107</xdr:col>
      <xdr:colOff>50800</xdr:colOff>
      <xdr:row>74</xdr:row>
      <xdr:rowOff>114306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762611"/>
          <a:ext cx="889000" cy="3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114306</xdr:rowOff>
    </xdr:from>
    <xdr:to>
      <xdr:col>102</xdr:col>
      <xdr:colOff>114300</xdr:colOff>
      <xdr:row>75</xdr:row>
      <xdr:rowOff>63386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01606"/>
          <a:ext cx="889000" cy="12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36265</xdr:rowOff>
    </xdr:from>
    <xdr:to>
      <xdr:col>102</xdr:col>
      <xdr:colOff>165100</xdr:colOff>
      <xdr:row>74</xdr:row>
      <xdr:rowOff>137865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154392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167615</xdr:rowOff>
    </xdr:from>
    <xdr:to>
      <xdr:col>116</xdr:col>
      <xdr:colOff>114300</xdr:colOff>
      <xdr:row>74</xdr:row>
      <xdr:rowOff>97765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6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19042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53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3194</xdr:rowOff>
    </xdr:from>
    <xdr:to>
      <xdr:col>112</xdr:col>
      <xdr:colOff>38100</xdr:colOff>
      <xdr:row>74</xdr:row>
      <xdr:rowOff>104794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6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121321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46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24511</xdr:rowOff>
    </xdr:from>
    <xdr:to>
      <xdr:col>107</xdr:col>
      <xdr:colOff>101600</xdr:colOff>
      <xdr:row>74</xdr:row>
      <xdr:rowOff>126111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142638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4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63506</xdr:rowOff>
    </xdr:from>
    <xdr:to>
      <xdr:col>102</xdr:col>
      <xdr:colOff>165100</xdr:colOff>
      <xdr:row>74</xdr:row>
      <xdr:rowOff>165106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7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156233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8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12586</xdr:rowOff>
    </xdr:from>
    <xdr:to>
      <xdr:col>98</xdr:col>
      <xdr:colOff>38100</xdr:colOff>
      <xdr:row>75</xdr:row>
      <xdr:rowOff>114186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105313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43180</xdr:rowOff>
    </xdr:from>
    <xdr:to>
      <xdr:col>112</xdr:col>
      <xdr:colOff>38100</xdr:colOff>
      <xdr:row>98</xdr:row>
      <xdr:rowOff>144780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161307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100330</xdr:rowOff>
    </xdr:from>
    <xdr:to>
      <xdr:col>107</xdr:col>
      <xdr:colOff>101600</xdr:colOff>
      <xdr:row>98</xdr:row>
      <xdr:rowOff>30480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47007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157480</xdr:rowOff>
    </xdr:from>
    <xdr:to>
      <xdr:col>102</xdr:col>
      <xdr:colOff>165100</xdr:colOff>
      <xdr:row>91</xdr:row>
      <xdr:rowOff>87630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89</xdr:row>
      <xdr:rowOff>104157</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88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20320</xdr:rowOff>
    </xdr:from>
    <xdr:to>
      <xdr:col>98</xdr:col>
      <xdr:colOff>38100</xdr:colOff>
      <xdr:row>94</xdr:row>
      <xdr:rowOff>121920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92</xdr:row>
      <xdr:rowOff>138447</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611,130</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625,648</a:t>
          </a:r>
          <a:r>
            <a:rPr kumimoji="1" lang="ja-JP" altLang="en-US" sz="1300">
              <a:latin typeface="ＭＳ Ｐゴシック" panose="020B0600070205080204" pitchFamily="50" charset="-128"/>
              <a:ea typeface="ＭＳ Ｐゴシック" panose="020B0600070205080204" pitchFamily="50" charset="-128"/>
            </a:rPr>
            <a:t>円と比べて</a:t>
          </a:r>
          <a:r>
            <a:rPr kumimoji="1" lang="en-US" altLang="ja-JP" sz="1300">
              <a:latin typeface="ＭＳ Ｐゴシック" panose="020B0600070205080204" pitchFamily="50" charset="-128"/>
              <a:ea typeface="ＭＳ Ｐゴシック" panose="020B0600070205080204" pitchFamily="50" charset="-128"/>
            </a:rPr>
            <a:t>14,518</a:t>
          </a:r>
          <a:r>
            <a:rPr kumimoji="1" lang="ja-JP" altLang="en-US" sz="1300">
              <a:latin typeface="ＭＳ Ｐゴシック" panose="020B0600070205080204" pitchFamily="50" charset="-128"/>
              <a:ea typeface="ＭＳ Ｐゴシック" panose="020B0600070205080204" pitchFamily="50" charset="-128"/>
            </a:rPr>
            <a:t>円減少している。主な減少要因である普通建設事業費の更新整備分は、住民一人当たり</a:t>
          </a:r>
          <a:r>
            <a:rPr kumimoji="1" lang="en-US" altLang="ja-JP" sz="1300">
              <a:latin typeface="ＭＳ Ｐゴシック" panose="020B0600070205080204" pitchFamily="50" charset="-128"/>
              <a:ea typeface="ＭＳ Ｐゴシック" panose="020B0600070205080204" pitchFamily="50" charset="-128"/>
            </a:rPr>
            <a:t>35,679</a:t>
          </a:r>
          <a:r>
            <a:rPr kumimoji="1" lang="ja-JP" altLang="en-US" sz="1300">
              <a:latin typeface="ＭＳ Ｐゴシック" panose="020B0600070205080204" pitchFamily="50" charset="-128"/>
              <a:ea typeface="ＭＳ Ｐゴシック" panose="020B0600070205080204" pitchFamily="50" charset="-128"/>
            </a:rPr>
            <a:t>円で、当市の昨年度と比べて</a:t>
          </a:r>
          <a:r>
            <a:rPr kumimoji="1" lang="en-US" altLang="ja-JP" sz="1300">
              <a:latin typeface="ＭＳ Ｐゴシック" panose="020B0600070205080204" pitchFamily="50" charset="-128"/>
              <a:ea typeface="ＭＳ Ｐゴシック" panose="020B0600070205080204" pitchFamily="50" charset="-128"/>
            </a:rPr>
            <a:t>65,764</a:t>
          </a:r>
          <a:r>
            <a:rPr kumimoji="1" lang="ja-JP" altLang="en-US" sz="1300">
              <a:latin typeface="ＭＳ Ｐゴシック" panose="020B0600070205080204" pitchFamily="50" charset="-128"/>
              <a:ea typeface="ＭＳ Ｐゴシック" panose="020B0600070205080204" pitchFamily="50" charset="-128"/>
            </a:rPr>
            <a:t>円減少しており、類似団体の平均と比べても</a:t>
          </a:r>
          <a:r>
            <a:rPr kumimoji="1" lang="en-US" altLang="ja-JP" sz="1300">
              <a:latin typeface="ＭＳ Ｐゴシック" panose="020B0600070205080204" pitchFamily="50" charset="-128"/>
              <a:ea typeface="ＭＳ Ｐゴシック" panose="020B0600070205080204" pitchFamily="50" charset="-128"/>
            </a:rPr>
            <a:t>2,379</a:t>
          </a:r>
          <a:r>
            <a:rPr kumimoji="1" lang="ja-JP" altLang="en-US" sz="1300">
              <a:latin typeface="ＭＳ Ｐゴシック" panose="020B0600070205080204" pitchFamily="50" charset="-128"/>
              <a:ea typeface="ＭＳ Ｐゴシック" panose="020B0600070205080204" pitchFamily="50" charset="-128"/>
            </a:rPr>
            <a:t>円少ない状態である。この主な要因は、平成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年度に温泉保養宿泊施設再生整備事業が完了したことによる減少である。また、それ以外でも、人件費や扶助費についても減少傾向にあるため、住民一人当たりのコストは減となっている。</a:t>
          </a:r>
        </a:p>
        <a:p>
          <a:r>
            <a:rPr kumimoji="1" lang="ja-JP" altLang="en-US" sz="1300">
              <a:latin typeface="ＭＳ Ｐゴシック" panose="020B0600070205080204" pitchFamily="50" charset="-128"/>
              <a:ea typeface="ＭＳ Ｐゴシック" panose="020B0600070205080204" pitchFamily="50" charset="-128"/>
            </a:rPr>
            <a:t>しかしながら、いまだに類似団体よりも高い数値となっている経費が多い状況である。物件費は、前年度より</a:t>
          </a:r>
          <a:r>
            <a:rPr kumimoji="1" lang="en-US" altLang="ja-JP" sz="1300">
              <a:latin typeface="ＭＳ Ｐゴシック" panose="020B0600070205080204" pitchFamily="50" charset="-128"/>
              <a:ea typeface="ＭＳ Ｐゴシック" panose="020B0600070205080204" pitchFamily="50" charset="-128"/>
            </a:rPr>
            <a:t>9,205</a:t>
          </a:r>
          <a:r>
            <a:rPr kumimoji="1" lang="ja-JP" altLang="en-US" sz="1300">
              <a:latin typeface="ＭＳ Ｐゴシック" panose="020B0600070205080204" pitchFamily="50" charset="-128"/>
              <a:ea typeface="ＭＳ Ｐゴシック" panose="020B0600070205080204" pitchFamily="50" charset="-128"/>
            </a:rPr>
            <a:t>円増加しているが、小中学校管理費やふるさと応援寄附の増などが主な要因である。扶助費は、高齢化率が高いことや障害者支援費が増加していることもあり、類似団体よりコストが高くなっている。補助費等は広域クリーンセンター建設負担金等の増により前年度より</a:t>
          </a:r>
          <a:r>
            <a:rPr kumimoji="1" lang="en-US" altLang="ja-JP" sz="1300">
              <a:latin typeface="ＭＳ Ｐゴシック" panose="020B0600070205080204" pitchFamily="50" charset="-128"/>
              <a:ea typeface="ＭＳ Ｐゴシック" panose="020B0600070205080204" pitchFamily="50" charset="-128"/>
            </a:rPr>
            <a:t>8,831</a:t>
          </a:r>
          <a:r>
            <a:rPr kumimoji="1" lang="ja-JP" altLang="en-US" sz="1300">
              <a:latin typeface="ＭＳ Ｐゴシック" panose="020B0600070205080204" pitchFamily="50" charset="-128"/>
              <a:ea typeface="ＭＳ Ｐゴシック" panose="020B0600070205080204" pitchFamily="50" charset="-128"/>
            </a:rPr>
            <a:t>円増となっている。公債費については、元金分で</a:t>
          </a:r>
          <a:r>
            <a:rPr kumimoji="1" lang="en-US" altLang="ja-JP" sz="1300">
              <a:latin typeface="ＭＳ Ｐゴシック" panose="020B0600070205080204" pitchFamily="50" charset="-128"/>
              <a:ea typeface="ＭＳ Ｐゴシック" panose="020B0600070205080204" pitchFamily="50" charset="-128"/>
            </a:rPr>
            <a:t>29,051</a:t>
          </a:r>
          <a:r>
            <a:rPr kumimoji="1" lang="ja-JP" altLang="en-US" sz="1300">
              <a:latin typeface="ＭＳ Ｐゴシック" panose="020B0600070205080204" pitchFamily="50" charset="-128"/>
              <a:ea typeface="ＭＳ Ｐゴシック" panose="020B0600070205080204" pitchFamily="50" charset="-128"/>
            </a:rPr>
            <a:t>千円の増などにより、前年度より</a:t>
          </a:r>
          <a:r>
            <a:rPr kumimoji="1" lang="en-US" altLang="ja-JP" sz="1300">
              <a:latin typeface="ＭＳ Ｐゴシック" panose="020B0600070205080204" pitchFamily="50" charset="-128"/>
              <a:ea typeface="ＭＳ Ｐゴシック" panose="020B0600070205080204" pitchFamily="50" charset="-128"/>
            </a:rPr>
            <a:t>1,870</a:t>
          </a:r>
          <a:r>
            <a:rPr kumimoji="1" lang="ja-JP" altLang="en-US" sz="1300">
              <a:latin typeface="ＭＳ Ｐゴシック" panose="020B0600070205080204" pitchFamily="50" charset="-128"/>
              <a:ea typeface="ＭＳ Ｐゴシック" panose="020B0600070205080204" pitchFamily="50" charset="-128"/>
            </a:rPr>
            <a:t>円増加している。積立金はふるさと振興基金への増額等により、前年度より</a:t>
          </a:r>
          <a:r>
            <a:rPr kumimoji="1" lang="en-US" altLang="ja-JP" sz="1300">
              <a:latin typeface="ＭＳ Ｐゴシック" panose="020B0600070205080204" pitchFamily="50" charset="-128"/>
              <a:ea typeface="ＭＳ Ｐゴシック" panose="020B0600070205080204" pitchFamily="50" charset="-128"/>
            </a:rPr>
            <a:t>4,659</a:t>
          </a:r>
          <a:r>
            <a:rPr kumimoji="1" lang="ja-JP" altLang="en-US" sz="1300">
              <a:latin typeface="ＭＳ Ｐゴシック" panose="020B0600070205080204" pitchFamily="50" charset="-128"/>
              <a:ea typeface="ＭＳ Ｐゴシック" panose="020B0600070205080204" pitchFamily="50" charset="-128"/>
            </a:rPr>
            <a:t>円増加している。投資及び出資金や貸付金については、前年度より増加しているものの、類似団体平均より下回っている。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佐賀県多久市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19,343
19,159
96.96
12,451,309
11,821,084
478,134
5,872,525
14,035,384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17856</xdr:rowOff>
    </xdr:from>
    <xdr:to>
      <xdr:col>24</xdr:col>
      <xdr:colOff>62865</xdr:colOff>
      <xdr:row>37</xdr:row>
      <xdr:rowOff>67005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32806"/>
          <a:ext cx="1270" cy="107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70832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1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67005</xdr:rowOff>
    </xdr:from>
    <xdr:to>
      <xdr:col>24</xdr:col>
      <xdr:colOff>152400</xdr:colOff>
      <xdr:row>37</xdr:row>
      <xdr:rowOff>67005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10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135983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17856</xdr:rowOff>
    </xdr:from>
    <xdr:to>
      <xdr:col>24</xdr:col>
      <xdr:colOff>152400</xdr:colOff>
      <xdr:row>31</xdr:row>
      <xdr:rowOff>17856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3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148844</xdr:rowOff>
    </xdr:from>
    <xdr:to>
      <xdr:col>24</xdr:col>
      <xdr:colOff>63500</xdr:colOff>
      <xdr:row>31</xdr:row>
      <xdr:rowOff>17856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292344"/>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144822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4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166395</xdr:rowOff>
    </xdr:from>
    <xdr:to>
      <xdr:col>24</xdr:col>
      <xdr:colOff>114300</xdr:colOff>
      <xdr:row>35</xdr:row>
      <xdr:rowOff>96545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148844</xdr:rowOff>
    </xdr:from>
    <xdr:to>
      <xdr:col>19</xdr:col>
      <xdr:colOff>177800</xdr:colOff>
      <xdr:row>31</xdr:row>
      <xdr:rowOff>15570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292344"/>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157937</xdr:rowOff>
    </xdr:from>
    <xdr:to>
      <xdr:col>20</xdr:col>
      <xdr:colOff>38100</xdr:colOff>
      <xdr:row>35</xdr:row>
      <xdr:rowOff>88087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79214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62890</xdr:rowOff>
    </xdr:from>
    <xdr:to>
      <xdr:col>15</xdr:col>
      <xdr:colOff>50800</xdr:colOff>
      <xdr:row>31</xdr:row>
      <xdr:rowOff>15570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206390"/>
          <a:ext cx="889000" cy="1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149251</xdr:rowOff>
    </xdr:from>
    <xdr:to>
      <xdr:col>15</xdr:col>
      <xdr:colOff>101600</xdr:colOff>
      <xdr:row>35</xdr:row>
      <xdr:rowOff>79401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70528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62890</xdr:rowOff>
    </xdr:from>
    <xdr:to>
      <xdr:col>10</xdr:col>
      <xdr:colOff>114300</xdr:colOff>
      <xdr:row>30</xdr:row>
      <xdr:rowOff>104496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206390"/>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139192</xdr:rowOff>
    </xdr:from>
    <xdr:to>
      <xdr:col>10</xdr:col>
      <xdr:colOff>165100</xdr:colOff>
      <xdr:row>34</xdr:row>
      <xdr:rowOff>69342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60469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21692</xdr:rowOff>
    </xdr:from>
    <xdr:to>
      <xdr:col>6</xdr:col>
      <xdr:colOff>38100</xdr:colOff>
      <xdr:row>34</xdr:row>
      <xdr:rowOff>123292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114419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138506</xdr:rowOff>
    </xdr:from>
    <xdr:to>
      <xdr:col>24</xdr:col>
      <xdr:colOff>114300</xdr:colOff>
      <xdr:row>31</xdr:row>
      <xdr:rowOff>68656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28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91533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3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98044</xdr:rowOff>
    </xdr:from>
    <xdr:to>
      <xdr:col>20</xdr:col>
      <xdr:colOff>38100</xdr:colOff>
      <xdr:row>31</xdr:row>
      <xdr:rowOff>28194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44721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0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136220</xdr:rowOff>
    </xdr:from>
    <xdr:to>
      <xdr:col>15</xdr:col>
      <xdr:colOff>101600</xdr:colOff>
      <xdr:row>31</xdr:row>
      <xdr:rowOff>66370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2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82897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05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12090</xdr:rowOff>
    </xdr:from>
    <xdr:to>
      <xdr:col>10</xdr:col>
      <xdr:colOff>165100</xdr:colOff>
      <xdr:row>30</xdr:row>
      <xdr:rowOff>113690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1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130217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493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53696</xdr:rowOff>
    </xdr:from>
    <xdr:to>
      <xdr:col>6</xdr:col>
      <xdr:colOff>38100</xdr:colOff>
      <xdr:row>30</xdr:row>
      <xdr:rowOff>155296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1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373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49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76694</xdr:rowOff>
    </xdr:from>
    <xdr:to>
      <xdr:col>24</xdr:col>
      <xdr:colOff>63500</xdr:colOff>
      <xdr:row>57</xdr:row>
      <xdr:rowOff>98796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49344"/>
          <a:ext cx="838200" cy="2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56743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2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3336</xdr:rowOff>
    </xdr:from>
    <xdr:to>
      <xdr:col>19</xdr:col>
      <xdr:colOff>177800</xdr:colOff>
      <xdr:row>57</xdr:row>
      <xdr:rowOff>76694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75986"/>
          <a:ext cx="889000" cy="7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3336</xdr:rowOff>
    </xdr:from>
    <xdr:to>
      <xdr:col>15</xdr:col>
      <xdr:colOff>50800</xdr:colOff>
      <xdr:row>57</xdr:row>
      <xdr:rowOff>75102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75986"/>
          <a:ext cx="889000" cy="7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75102</xdr:rowOff>
    </xdr:from>
    <xdr:to>
      <xdr:col>10</xdr:col>
      <xdr:colOff>114300</xdr:colOff>
      <xdr:row>57</xdr:row>
      <xdr:rowOff>152543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7752"/>
          <a:ext cx="889000" cy="7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47996</xdr:rowOff>
    </xdr:from>
    <xdr:to>
      <xdr:col>24</xdr:col>
      <xdr:colOff>114300</xdr:colOff>
      <xdr:row>57</xdr:row>
      <xdr:rowOff>149596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70873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25894</xdr:rowOff>
    </xdr:from>
    <xdr:to>
      <xdr:col>20</xdr:col>
      <xdr:colOff>38100</xdr:colOff>
      <xdr:row>57</xdr:row>
      <xdr:rowOff>127494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9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144021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123986</xdr:rowOff>
    </xdr:from>
    <xdr:to>
      <xdr:col>15</xdr:col>
      <xdr:colOff>101600</xdr:colOff>
      <xdr:row>57</xdr:row>
      <xdr:rowOff>54136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70663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50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24302</xdr:rowOff>
    </xdr:from>
    <xdr:to>
      <xdr:col>10</xdr:col>
      <xdr:colOff>165100</xdr:colOff>
      <xdr:row>57</xdr:row>
      <xdr:rowOff>125902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117029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101743</xdr:rowOff>
    </xdr:from>
    <xdr:to>
      <xdr:col>6</xdr:col>
      <xdr:colOff>38100</xdr:colOff>
      <xdr:row>58</xdr:row>
      <xdr:rowOff>31893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23020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6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145308</xdr:rowOff>
    </xdr:from>
    <xdr:to>
      <xdr:col>24</xdr:col>
      <xdr:colOff>63500</xdr:colOff>
      <xdr:row>75</xdr:row>
      <xdr:rowOff>2205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32608"/>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119858</xdr:rowOff>
    </xdr:from>
    <xdr:to>
      <xdr:col>19</xdr:col>
      <xdr:colOff>177800</xdr:colOff>
      <xdr:row>74</xdr:row>
      <xdr:rowOff>145308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635708"/>
          <a:ext cx="889000" cy="1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119858</xdr:rowOff>
    </xdr:from>
    <xdr:to>
      <xdr:col>15</xdr:col>
      <xdr:colOff>50800</xdr:colOff>
      <xdr:row>75</xdr:row>
      <xdr:rowOff>59332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635708"/>
          <a:ext cx="889000" cy="28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56903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59332</xdr:rowOff>
    </xdr:from>
    <xdr:to>
      <xdr:col>10</xdr:col>
      <xdr:colOff>114300</xdr:colOff>
      <xdr:row>75</xdr:row>
      <xdr:rowOff>165533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18082"/>
          <a:ext cx="889000" cy="10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122855</xdr:rowOff>
    </xdr:from>
    <xdr:to>
      <xdr:col>24</xdr:col>
      <xdr:colOff>114300</xdr:colOff>
      <xdr:row>75</xdr:row>
      <xdr:rowOff>53005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1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145732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6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94508</xdr:rowOff>
    </xdr:from>
    <xdr:to>
      <xdr:col>20</xdr:col>
      <xdr:colOff>38100</xdr:colOff>
      <xdr:row>75</xdr:row>
      <xdr:rowOff>24658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8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41185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5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69058</xdr:rowOff>
    </xdr:from>
    <xdr:to>
      <xdr:col>15</xdr:col>
      <xdr:colOff>101600</xdr:colOff>
      <xdr:row>73</xdr:row>
      <xdr:rowOff>170658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5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15735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36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8532</xdr:rowOff>
    </xdr:from>
    <xdr:to>
      <xdr:col>10</xdr:col>
      <xdr:colOff>165100</xdr:colOff>
      <xdr:row>75</xdr:row>
      <xdr:rowOff>110132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126659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4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114732</xdr:rowOff>
    </xdr:from>
    <xdr:to>
      <xdr:col>6</xdr:col>
      <xdr:colOff>38100</xdr:colOff>
      <xdr:row>76</xdr:row>
      <xdr:rowOff>44881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73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61409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4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50633</xdr:rowOff>
    </xdr:from>
    <xdr:to>
      <xdr:col>24</xdr:col>
      <xdr:colOff>63500</xdr:colOff>
      <xdr:row>96</xdr:row>
      <xdr:rowOff>84683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5995483"/>
          <a:ext cx="838200" cy="54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84683</xdr:rowOff>
    </xdr:from>
    <xdr:to>
      <xdr:col>19</xdr:col>
      <xdr:colOff>177800</xdr:colOff>
      <xdr:row>96</xdr:row>
      <xdr:rowOff>95363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543883"/>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95363</xdr:rowOff>
    </xdr:from>
    <xdr:to>
      <xdr:col>15</xdr:col>
      <xdr:colOff>50800</xdr:colOff>
      <xdr:row>96</xdr:row>
      <xdr:rowOff>118452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54563"/>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111756</xdr:rowOff>
    </xdr:from>
    <xdr:to>
      <xdr:col>10</xdr:col>
      <xdr:colOff>114300</xdr:colOff>
      <xdr:row>96</xdr:row>
      <xdr:rowOff>118452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70956"/>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171283</xdr:rowOff>
    </xdr:from>
    <xdr:to>
      <xdr:col>24</xdr:col>
      <xdr:colOff>114300</xdr:colOff>
      <xdr:row>93</xdr:row>
      <xdr:rowOff>101433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594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22710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7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33883</xdr:rowOff>
    </xdr:from>
    <xdr:to>
      <xdr:col>20</xdr:col>
      <xdr:colOff>38100</xdr:colOff>
      <xdr:row>96</xdr:row>
      <xdr:rowOff>135483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152010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44563</xdr:rowOff>
    </xdr:from>
    <xdr:to>
      <xdr:col>15</xdr:col>
      <xdr:colOff>101600</xdr:colOff>
      <xdr:row>96</xdr:row>
      <xdr:rowOff>146163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162690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67652</xdr:rowOff>
    </xdr:from>
    <xdr:to>
      <xdr:col>10</xdr:col>
      <xdr:colOff>165100</xdr:colOff>
      <xdr:row>96</xdr:row>
      <xdr:rowOff>169252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2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160379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1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60956</xdr:rowOff>
    </xdr:from>
    <xdr:to>
      <xdr:col>6</xdr:col>
      <xdr:colOff>38100</xdr:colOff>
      <xdr:row>96</xdr:row>
      <xdr:rowOff>162556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153683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17399</xdr:rowOff>
    </xdr:from>
    <xdr:to>
      <xdr:col>55</xdr:col>
      <xdr:colOff>0</xdr:colOff>
      <xdr:row>38</xdr:row>
      <xdr:rowOff>17399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5324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17399</xdr:rowOff>
    </xdr:from>
    <xdr:to>
      <xdr:col>50</xdr:col>
      <xdr:colOff>114300</xdr:colOff>
      <xdr:row>38</xdr:row>
      <xdr:rowOff>22657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532499"/>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168961</xdr:rowOff>
    </xdr:from>
    <xdr:to>
      <xdr:col>45</xdr:col>
      <xdr:colOff>177800</xdr:colOff>
      <xdr:row>38</xdr:row>
      <xdr:rowOff>22657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1261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135128</xdr:rowOff>
    </xdr:from>
    <xdr:to>
      <xdr:col>41</xdr:col>
      <xdr:colOff>50800</xdr:colOff>
      <xdr:row>37</xdr:row>
      <xdr:rowOff>168961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135878"/>
          <a:ext cx="889000" cy="3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61697</xdr:rowOff>
    </xdr:from>
    <xdr:to>
      <xdr:col>41</xdr:col>
      <xdr:colOff>101600</xdr:colOff>
      <xdr:row>37</xdr:row>
      <xdr:rowOff>163297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8374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52976</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96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138049</xdr:rowOff>
    </xdr:from>
    <xdr:to>
      <xdr:col>50</xdr:col>
      <xdr:colOff>165100</xdr:colOff>
      <xdr:row>38</xdr:row>
      <xdr:rowOff>68199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59326</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143307</xdr:rowOff>
    </xdr:from>
    <xdr:to>
      <xdr:col>46</xdr:col>
      <xdr:colOff>38100</xdr:colOff>
      <xdr:row>38</xdr:row>
      <xdr:rowOff>73457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48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64584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118161</xdr:rowOff>
    </xdr:from>
    <xdr:to>
      <xdr:col>41</xdr:col>
      <xdr:colOff>101600</xdr:colOff>
      <xdr:row>38</xdr:row>
      <xdr:rowOff>48310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39438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54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84328</xdr:rowOff>
    </xdr:from>
    <xdr:to>
      <xdr:col>36</xdr:col>
      <xdr:colOff>165100</xdr:colOff>
      <xdr:row>36</xdr:row>
      <xdr:rowOff>14478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31005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86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67291</xdr:rowOff>
    </xdr:from>
    <xdr:to>
      <xdr:col>54</xdr:col>
      <xdr:colOff>189865</xdr:colOff>
      <xdr:row>58</xdr:row>
      <xdr:rowOff>164236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154141"/>
          <a:ext cx="1270" cy="954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168063</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164236</xdr:rowOff>
    </xdr:from>
    <xdr:to>
      <xdr:col>55</xdr:col>
      <xdr:colOff>88900</xdr:colOff>
      <xdr:row>58</xdr:row>
      <xdr:rowOff>164236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0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13968</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92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67291</xdr:rowOff>
    </xdr:from>
    <xdr:to>
      <xdr:col>55</xdr:col>
      <xdr:colOff>88900</xdr:colOff>
      <xdr:row>53</xdr:row>
      <xdr:rowOff>67291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15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132556</xdr:rowOff>
    </xdr:from>
    <xdr:to>
      <xdr:col>55</xdr:col>
      <xdr:colOff>0</xdr:colOff>
      <xdr:row>56</xdr:row>
      <xdr:rowOff>13932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562306"/>
          <a:ext cx="838200" cy="5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109161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10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130734</xdr:rowOff>
    </xdr:from>
    <xdr:to>
      <xdr:col>55</xdr:col>
      <xdr:colOff>50800</xdr:colOff>
      <xdr:row>57</xdr:row>
      <xdr:rowOff>60884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169494</xdr:rowOff>
    </xdr:from>
    <xdr:to>
      <xdr:col>50</xdr:col>
      <xdr:colOff>114300</xdr:colOff>
      <xdr:row>56</xdr:row>
      <xdr:rowOff>13932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599244"/>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125343</xdr:rowOff>
    </xdr:from>
    <xdr:to>
      <xdr:col>50</xdr:col>
      <xdr:colOff>165100</xdr:colOff>
      <xdr:row>57</xdr:row>
      <xdr:rowOff>55493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46620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143796</xdr:rowOff>
    </xdr:from>
    <xdr:to>
      <xdr:col>45</xdr:col>
      <xdr:colOff>177800</xdr:colOff>
      <xdr:row>55</xdr:row>
      <xdr:rowOff>169494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573546"/>
          <a:ext cx="889000" cy="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131153</xdr:rowOff>
    </xdr:from>
    <xdr:to>
      <xdr:col>46</xdr:col>
      <xdr:colOff>38100</xdr:colOff>
      <xdr:row>57</xdr:row>
      <xdr:rowOff>61303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52430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160579</xdr:rowOff>
    </xdr:from>
    <xdr:to>
      <xdr:col>41</xdr:col>
      <xdr:colOff>50800</xdr:colOff>
      <xdr:row>55</xdr:row>
      <xdr:rowOff>143796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8733079"/>
          <a:ext cx="889000" cy="84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63754</xdr:rowOff>
    </xdr:from>
    <xdr:to>
      <xdr:col>41</xdr:col>
      <xdr:colOff>101600</xdr:colOff>
      <xdr:row>55</xdr:row>
      <xdr:rowOff>165354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49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10431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2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124066</xdr:rowOff>
    </xdr:from>
    <xdr:to>
      <xdr:col>36</xdr:col>
      <xdr:colOff>165100</xdr:colOff>
      <xdr:row>56</xdr:row>
      <xdr:rowOff>54216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45343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4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81756</xdr:rowOff>
    </xdr:from>
    <xdr:to>
      <xdr:col>55</xdr:col>
      <xdr:colOff>50800</xdr:colOff>
      <xdr:row>56</xdr:row>
      <xdr:rowOff>11906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104633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36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134582</xdr:rowOff>
    </xdr:from>
    <xdr:to>
      <xdr:col>50</xdr:col>
      <xdr:colOff>165100</xdr:colOff>
      <xdr:row>56</xdr:row>
      <xdr:rowOff>64732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56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81259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33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118694</xdr:rowOff>
    </xdr:from>
    <xdr:to>
      <xdr:col>46</xdr:col>
      <xdr:colOff>38100</xdr:colOff>
      <xdr:row>56</xdr:row>
      <xdr:rowOff>48844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65371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92996</xdr:rowOff>
    </xdr:from>
    <xdr:to>
      <xdr:col>41</xdr:col>
      <xdr:colOff>101600</xdr:colOff>
      <xdr:row>56</xdr:row>
      <xdr:rowOff>23146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14273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6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109779</xdr:rowOff>
    </xdr:from>
    <xdr:to>
      <xdr:col>36</xdr:col>
      <xdr:colOff>165100</xdr:colOff>
      <xdr:row>51</xdr:row>
      <xdr:rowOff>39929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868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56456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845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76884</xdr:rowOff>
    </xdr:from>
    <xdr:to>
      <xdr:col>54</xdr:col>
      <xdr:colOff>189865</xdr:colOff>
      <xdr:row>79</xdr:row>
      <xdr:rowOff>74304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764184"/>
          <a:ext cx="1270" cy="8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78131</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6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74304</xdr:rowOff>
    </xdr:from>
    <xdr:to>
      <xdr:col>55</xdr:col>
      <xdr:colOff>88900</xdr:colOff>
      <xdr:row>79</xdr:row>
      <xdr:rowOff>74304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61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23561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53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76884</xdr:rowOff>
    </xdr:from>
    <xdr:to>
      <xdr:col>55</xdr:col>
      <xdr:colOff>88900</xdr:colOff>
      <xdr:row>74</xdr:row>
      <xdr:rowOff>76884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764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21089</xdr:rowOff>
    </xdr:from>
    <xdr:to>
      <xdr:col>55</xdr:col>
      <xdr:colOff>0</xdr:colOff>
      <xdr:row>78</xdr:row>
      <xdr:rowOff>15602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194039"/>
          <a:ext cx="838200" cy="119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141116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42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162689</xdr:rowOff>
    </xdr:from>
    <xdr:to>
      <xdr:col>55</xdr:col>
      <xdr:colOff>50800</xdr:colOff>
      <xdr:row>78</xdr:row>
      <xdr:rowOff>92839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21089</xdr:rowOff>
    </xdr:from>
    <xdr:to>
      <xdr:col>50</xdr:col>
      <xdr:colOff>114300</xdr:colOff>
      <xdr:row>76</xdr:row>
      <xdr:rowOff>70875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194039"/>
          <a:ext cx="889000" cy="90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135207</xdr:rowOff>
    </xdr:from>
    <xdr:to>
      <xdr:col>50</xdr:col>
      <xdr:colOff>165100</xdr:colOff>
      <xdr:row>78</xdr:row>
      <xdr:rowOff>65357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56484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70875</xdr:rowOff>
    </xdr:from>
    <xdr:to>
      <xdr:col>45</xdr:col>
      <xdr:colOff>177800</xdr:colOff>
      <xdr:row>78</xdr:row>
      <xdr:rowOff>67675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01075"/>
          <a:ext cx="889000" cy="3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143993</xdr:rowOff>
    </xdr:from>
    <xdr:to>
      <xdr:col>46</xdr:col>
      <xdr:colOff>38100</xdr:colOff>
      <xdr:row>78</xdr:row>
      <xdr:rowOff>74143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65270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48228</xdr:rowOff>
    </xdr:from>
    <xdr:to>
      <xdr:col>41</xdr:col>
      <xdr:colOff>50800</xdr:colOff>
      <xdr:row>78</xdr:row>
      <xdr:rowOff>67675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249878"/>
          <a:ext cx="889000" cy="19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90419</xdr:rowOff>
    </xdr:from>
    <xdr:to>
      <xdr:col>41</xdr:col>
      <xdr:colOff>101600</xdr:colOff>
      <xdr:row>78</xdr:row>
      <xdr:rowOff>20569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37096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6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135747</xdr:rowOff>
    </xdr:from>
    <xdr:to>
      <xdr:col>36</xdr:col>
      <xdr:colOff>165100</xdr:colOff>
      <xdr:row>78</xdr:row>
      <xdr:rowOff>65897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57024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136252</xdr:rowOff>
    </xdr:from>
    <xdr:to>
      <xdr:col>55</xdr:col>
      <xdr:colOff>50800</xdr:colOff>
      <xdr:row>78</xdr:row>
      <xdr:rowOff>66402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159129</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8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141739</xdr:rowOff>
    </xdr:from>
    <xdr:to>
      <xdr:col>50</xdr:col>
      <xdr:colOff>165100</xdr:colOff>
      <xdr:row>71</xdr:row>
      <xdr:rowOff>71889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1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88416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19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20075</xdr:rowOff>
    </xdr:from>
    <xdr:to>
      <xdr:col>46</xdr:col>
      <xdr:colOff>38100</xdr:colOff>
      <xdr:row>76</xdr:row>
      <xdr:rowOff>121675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138202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82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16875</xdr:rowOff>
    </xdr:from>
    <xdr:to>
      <xdr:col>41</xdr:col>
      <xdr:colOff>101600</xdr:colOff>
      <xdr:row>78</xdr:row>
      <xdr:rowOff>118475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109602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168878</xdr:rowOff>
    </xdr:from>
    <xdr:to>
      <xdr:col>36</xdr:col>
      <xdr:colOff>165100</xdr:colOff>
      <xdr:row>77</xdr:row>
      <xdr:rowOff>99028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115555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7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39683</xdr:rowOff>
    </xdr:from>
    <xdr:to>
      <xdr:col>55</xdr:col>
      <xdr:colOff>0</xdr:colOff>
      <xdr:row>98</xdr:row>
      <xdr:rowOff>48377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41783"/>
          <a:ext cx="8382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148237</xdr:rowOff>
    </xdr:from>
    <xdr:to>
      <xdr:col>50</xdr:col>
      <xdr:colOff>114300</xdr:colOff>
      <xdr:row>98</xdr:row>
      <xdr:rowOff>48377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78887"/>
          <a:ext cx="889000" cy="7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148237</xdr:rowOff>
    </xdr:from>
    <xdr:to>
      <xdr:col>45</xdr:col>
      <xdr:colOff>177800</xdr:colOff>
      <xdr:row>98</xdr:row>
      <xdr:rowOff>38492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78887"/>
          <a:ext cx="889000" cy="6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38492</xdr:rowOff>
    </xdr:from>
    <xdr:to>
      <xdr:col>41</xdr:col>
      <xdr:colOff>50800</xdr:colOff>
      <xdr:row>98</xdr:row>
      <xdr:rowOff>46255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840592"/>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141594</xdr:rowOff>
    </xdr:from>
    <xdr:to>
      <xdr:col>41</xdr:col>
      <xdr:colOff>101600</xdr:colOff>
      <xdr:row>98</xdr:row>
      <xdr:rowOff>71744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7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88271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160333</xdr:rowOff>
    </xdr:from>
    <xdr:to>
      <xdr:col>55</xdr:col>
      <xdr:colOff>50800</xdr:colOff>
      <xdr:row>98</xdr:row>
      <xdr:rowOff>90483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9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169027</xdr:rowOff>
    </xdr:from>
    <xdr:to>
      <xdr:col>50</xdr:col>
      <xdr:colOff>165100</xdr:colOff>
      <xdr:row>98</xdr:row>
      <xdr:rowOff>99177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90304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97437</xdr:rowOff>
    </xdr:from>
    <xdr:to>
      <xdr:col>46</xdr:col>
      <xdr:colOff>38100</xdr:colOff>
      <xdr:row>98</xdr:row>
      <xdr:rowOff>27587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2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44114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0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159142</xdr:rowOff>
    </xdr:from>
    <xdr:to>
      <xdr:col>41</xdr:col>
      <xdr:colOff>101600</xdr:colOff>
      <xdr:row>98</xdr:row>
      <xdr:rowOff>89292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80419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8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166905</xdr:rowOff>
    </xdr:from>
    <xdr:to>
      <xdr:col>36</xdr:col>
      <xdr:colOff>165100</xdr:colOff>
      <xdr:row>98</xdr:row>
      <xdr:rowOff>97055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88182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9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91648</xdr:rowOff>
    </xdr:from>
    <xdr:to>
      <xdr:col>85</xdr:col>
      <xdr:colOff>127000</xdr:colOff>
      <xdr:row>35</xdr:row>
      <xdr:rowOff>133116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092398"/>
          <a:ext cx="838200" cy="4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133116</xdr:rowOff>
    </xdr:from>
    <xdr:to>
      <xdr:col>81</xdr:col>
      <xdr:colOff>50800</xdr:colOff>
      <xdr:row>36</xdr:row>
      <xdr:rowOff>163612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133866"/>
          <a:ext cx="889000" cy="20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84015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151542</xdr:rowOff>
    </xdr:from>
    <xdr:to>
      <xdr:col>76</xdr:col>
      <xdr:colOff>114300</xdr:colOff>
      <xdr:row>36</xdr:row>
      <xdr:rowOff>163612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323742"/>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15250</xdr:rowOff>
    </xdr:from>
    <xdr:to>
      <xdr:col>71</xdr:col>
      <xdr:colOff>177800</xdr:colOff>
      <xdr:row>36</xdr:row>
      <xdr:rowOff>151542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187450"/>
          <a:ext cx="889000" cy="13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108926</xdr:rowOff>
    </xdr:from>
    <xdr:to>
      <xdr:col>72</xdr:col>
      <xdr:colOff>38100</xdr:colOff>
      <xdr:row>35</xdr:row>
      <xdr:rowOff>39076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59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55603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7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40848</xdr:rowOff>
    </xdr:from>
    <xdr:to>
      <xdr:col>85</xdr:col>
      <xdr:colOff>177800</xdr:colOff>
      <xdr:row>35</xdr:row>
      <xdr:rowOff>142448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0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63725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82316</xdr:rowOff>
    </xdr:from>
    <xdr:to>
      <xdr:col>81</xdr:col>
      <xdr:colOff>101600</xdr:colOff>
      <xdr:row>36</xdr:row>
      <xdr:rowOff>12466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08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28993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8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112812</xdr:rowOff>
    </xdr:from>
    <xdr:to>
      <xdr:col>76</xdr:col>
      <xdr:colOff>165100</xdr:colOff>
      <xdr:row>37</xdr:row>
      <xdr:rowOff>42962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8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34089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7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100742</xdr:rowOff>
    </xdr:from>
    <xdr:to>
      <xdr:col>72</xdr:col>
      <xdr:colOff>38100</xdr:colOff>
      <xdr:row>37</xdr:row>
      <xdr:rowOff>30892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22019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135900</xdr:rowOff>
    </xdr:from>
    <xdr:to>
      <xdr:col>67</xdr:col>
      <xdr:colOff>101600</xdr:colOff>
      <xdr:row>36</xdr:row>
      <xdr:rowOff>66050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1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57177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2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22118</xdr:rowOff>
    </xdr:from>
    <xdr:to>
      <xdr:col>85</xdr:col>
      <xdr:colOff>127000</xdr:colOff>
      <xdr:row>57</xdr:row>
      <xdr:rowOff>142525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94768"/>
          <a:ext cx="838200" cy="12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119338</xdr:rowOff>
    </xdr:from>
    <xdr:to>
      <xdr:col>81</xdr:col>
      <xdr:colOff>50800</xdr:colOff>
      <xdr:row>57</xdr:row>
      <xdr:rowOff>142525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20538"/>
          <a:ext cx="889000" cy="19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119338</xdr:rowOff>
    </xdr:from>
    <xdr:to>
      <xdr:col>76</xdr:col>
      <xdr:colOff>114300</xdr:colOff>
      <xdr:row>57</xdr:row>
      <xdr:rowOff>75219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20538"/>
          <a:ext cx="889000" cy="1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75219</xdr:rowOff>
    </xdr:from>
    <xdr:to>
      <xdr:col>71</xdr:col>
      <xdr:colOff>177800</xdr:colOff>
      <xdr:row>57</xdr:row>
      <xdr:rowOff>139341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47869"/>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77503</xdr:rowOff>
    </xdr:from>
    <xdr:to>
      <xdr:col>72</xdr:col>
      <xdr:colOff>38100</xdr:colOff>
      <xdr:row>56</xdr:row>
      <xdr:rowOff>7653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50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24180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2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142768</xdr:rowOff>
    </xdr:from>
    <xdr:to>
      <xdr:col>85</xdr:col>
      <xdr:colOff>177800</xdr:colOff>
      <xdr:row>57</xdr:row>
      <xdr:rowOff>72918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121195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91725</xdr:rowOff>
    </xdr:from>
    <xdr:to>
      <xdr:col>81</xdr:col>
      <xdr:colOff>101600</xdr:colOff>
      <xdr:row>58</xdr:row>
      <xdr:rowOff>21875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13002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5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68538</xdr:rowOff>
    </xdr:from>
    <xdr:to>
      <xdr:col>76</xdr:col>
      <xdr:colOff>165100</xdr:colOff>
      <xdr:row>56</xdr:row>
      <xdr:rowOff>170138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161265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6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24419</xdr:rowOff>
    </xdr:from>
    <xdr:to>
      <xdr:col>72</xdr:col>
      <xdr:colOff>38100</xdr:colOff>
      <xdr:row>57</xdr:row>
      <xdr:rowOff>126019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9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117146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8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88541</xdr:rowOff>
    </xdr:from>
    <xdr:to>
      <xdr:col>67</xdr:col>
      <xdr:colOff>101600</xdr:colOff>
      <xdr:row>58</xdr:row>
      <xdr:rowOff>18691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5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84550</xdr:rowOff>
    </xdr:from>
    <xdr:to>
      <xdr:col>85</xdr:col>
      <xdr:colOff>127000</xdr:colOff>
      <xdr:row>78</xdr:row>
      <xdr:rowOff>106438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57650"/>
          <a:ext cx="8382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35513</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0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106438</xdr:rowOff>
    </xdr:from>
    <xdr:to>
      <xdr:col>81</xdr:col>
      <xdr:colOff>50800</xdr:colOff>
      <xdr:row>78</xdr:row>
      <xdr:rowOff>138348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479538"/>
          <a:ext cx="889000" cy="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170997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138348</xdr:rowOff>
    </xdr:from>
    <xdr:to>
      <xdr:col>76</xdr:col>
      <xdr:colOff>114300</xdr:colOff>
      <xdr:row>79</xdr:row>
      <xdr:rowOff>38221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11448"/>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48620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16560</xdr:rowOff>
    </xdr:from>
    <xdr:to>
      <xdr:col>71</xdr:col>
      <xdr:colOff>177800</xdr:colOff>
      <xdr:row>79</xdr:row>
      <xdr:rowOff>38221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61110"/>
          <a:ext cx="889000" cy="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70479</xdr:rowOff>
    </xdr:from>
    <xdr:to>
      <xdr:col>72</xdr:col>
      <xdr:colOff>38100</xdr:colOff>
      <xdr:row>79</xdr:row>
      <xdr:rowOff>629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4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17156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33750</xdr:rowOff>
    </xdr:from>
    <xdr:to>
      <xdr:col>85</xdr:col>
      <xdr:colOff>177800</xdr:colOff>
      <xdr:row>78</xdr:row>
      <xdr:rowOff>135350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56627</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5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55638</xdr:rowOff>
    </xdr:from>
    <xdr:to>
      <xdr:col>81</xdr:col>
      <xdr:colOff>101600</xdr:colOff>
      <xdr:row>78</xdr:row>
      <xdr:rowOff>157238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2315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20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87548</xdr:rowOff>
    </xdr:from>
    <xdr:to>
      <xdr:col>76</xdr:col>
      <xdr:colOff>165100</xdr:colOff>
      <xdr:row>79</xdr:row>
      <xdr:rowOff>17698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34225</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3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158871</xdr:rowOff>
    </xdr:from>
    <xdr:to>
      <xdr:col>72</xdr:col>
      <xdr:colOff>38100</xdr:colOff>
      <xdr:row>79</xdr:row>
      <xdr:rowOff>89021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80148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2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137210</xdr:rowOff>
    </xdr:from>
    <xdr:to>
      <xdr:col>67</xdr:col>
      <xdr:colOff>101600</xdr:colOff>
      <xdr:row>79</xdr:row>
      <xdr:rowOff>67360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58487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0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56576</xdr:rowOff>
    </xdr:from>
    <xdr:to>
      <xdr:col>85</xdr:col>
      <xdr:colOff>127000</xdr:colOff>
      <xdr:row>95</xdr:row>
      <xdr:rowOff>76933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344326"/>
          <a:ext cx="8382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164058</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1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55183</xdr:rowOff>
    </xdr:from>
    <xdr:to>
      <xdr:col>81</xdr:col>
      <xdr:colOff>50800</xdr:colOff>
      <xdr:row>95</xdr:row>
      <xdr:rowOff>76933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342933"/>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100833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56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55183</xdr:rowOff>
    </xdr:from>
    <xdr:to>
      <xdr:col>76</xdr:col>
      <xdr:colOff>114300</xdr:colOff>
      <xdr:row>95</xdr:row>
      <xdr:rowOff>125363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342933"/>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82066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54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125363</xdr:rowOff>
    </xdr:from>
    <xdr:to>
      <xdr:col>71</xdr:col>
      <xdr:colOff>177800</xdr:colOff>
      <xdr:row>95</xdr:row>
      <xdr:rowOff>134181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413113"/>
          <a:ext cx="8890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136165</xdr:rowOff>
    </xdr:from>
    <xdr:to>
      <xdr:col>72</xdr:col>
      <xdr:colOff>38100</xdr:colOff>
      <xdr:row>95</xdr:row>
      <xdr:rowOff>66315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82842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2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5776</xdr:rowOff>
    </xdr:from>
    <xdr:to>
      <xdr:col>85</xdr:col>
      <xdr:colOff>177800</xdr:colOff>
      <xdr:row>95</xdr:row>
      <xdr:rowOff>107376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2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28653</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4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26133</xdr:rowOff>
    </xdr:from>
    <xdr:to>
      <xdr:col>81</xdr:col>
      <xdr:colOff>101600</xdr:colOff>
      <xdr:row>95</xdr:row>
      <xdr:rowOff>127733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144260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0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4383</xdr:rowOff>
    </xdr:from>
    <xdr:to>
      <xdr:col>76</xdr:col>
      <xdr:colOff>165100</xdr:colOff>
      <xdr:row>95</xdr:row>
      <xdr:rowOff>105983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29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122510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0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74563</xdr:rowOff>
    </xdr:from>
    <xdr:to>
      <xdr:col>72</xdr:col>
      <xdr:colOff>38100</xdr:colOff>
      <xdr:row>96</xdr:row>
      <xdr:rowOff>4713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3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167290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45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83381</xdr:rowOff>
    </xdr:from>
    <xdr:to>
      <xdr:col>67</xdr:col>
      <xdr:colOff>101600</xdr:colOff>
      <xdr:row>96</xdr:row>
      <xdr:rowOff>13531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3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4658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46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99466</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323300" y="6614566"/>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41267</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56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164388</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508038"/>
          <a:ext cx="889000" cy="14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164388</xdr:rowOff>
    </xdr:from>
    <xdr:to>
      <xdr:col>107</xdr:col>
      <xdr:colOff>50800</xdr:colOff>
      <xdr:row>38</xdr:row>
      <xdr:rowOff>138329</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6508038"/>
          <a:ext cx="889000" cy="14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35780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550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1625</xdr:rowOff>
    </xdr:from>
    <xdr:to>
      <xdr:col>102</xdr:col>
      <xdr:colOff>114300</xdr:colOff>
      <xdr:row>38</xdr:row>
      <xdr:rowOff>138329</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516725"/>
          <a:ext cx="889000" cy="1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23978</xdr:rowOff>
    </xdr:from>
    <xdr:to>
      <xdr:col>102</xdr:col>
      <xdr:colOff>165100</xdr:colOff>
      <xdr:row>38</xdr:row>
      <xdr:rowOff>125578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3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142105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1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70985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58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48666</xdr:rowOff>
    </xdr:from>
    <xdr:to>
      <xdr:col>116</xdr:col>
      <xdr:colOff>114300</xdr:colOff>
      <xdr:row>38</xdr:row>
      <xdr:rowOff>150266</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8043</xdr:rowOff>
    </xdr:from>
    <xdr:ext cx="313932"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3516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113589</xdr:rowOff>
    </xdr:from>
    <xdr:to>
      <xdr:col>107</xdr:col>
      <xdr:colOff>101600</xdr:colOff>
      <xdr:row>38</xdr:row>
      <xdr:rowOff>43738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60266</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232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87529</xdr:rowOff>
    </xdr:from>
    <xdr:to>
      <xdr:col>102</xdr:col>
      <xdr:colOff>165100</xdr:colOff>
      <xdr:row>39</xdr:row>
      <xdr:rowOff>17679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8806</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122275</xdr:rowOff>
    </xdr:from>
    <xdr:to>
      <xdr:col>98</xdr:col>
      <xdr:colOff>38100</xdr:colOff>
      <xdr:row>38</xdr:row>
      <xdr:rowOff>52425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68952</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7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43180</xdr:rowOff>
    </xdr:from>
    <xdr:to>
      <xdr:col>112</xdr:col>
      <xdr:colOff>38100</xdr:colOff>
      <xdr:row>58</xdr:row>
      <xdr:rowOff>144780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161307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100330</xdr:rowOff>
    </xdr:from>
    <xdr:to>
      <xdr:col>107</xdr:col>
      <xdr:colOff>101600</xdr:colOff>
      <xdr:row>58</xdr:row>
      <xdr:rowOff>30480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47007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157480</xdr:rowOff>
    </xdr:from>
    <xdr:to>
      <xdr:col>102</xdr:col>
      <xdr:colOff>165100</xdr:colOff>
      <xdr:row>51</xdr:row>
      <xdr:rowOff>87630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49</xdr:row>
      <xdr:rowOff>104157</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88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20320</xdr:rowOff>
    </xdr:from>
    <xdr:to>
      <xdr:col>98</xdr:col>
      <xdr:colOff>38100</xdr:colOff>
      <xdr:row>54</xdr:row>
      <xdr:rowOff>121920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52</xdr:row>
      <xdr:rowOff>138447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99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議会費については、当市の昨年度と比べると</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円減となったものの、類似団体平均と比較すると例年高い水準で推移しており、平成２８年度決算から類似団体内順位が１位となっている。住民一人当たりのコストが減少した主な要因は総務費と民生費、商工費の減少である。総務費の主な要因は、人件費や鉱害復旧施設基金への積立金の減により</a:t>
          </a:r>
          <a:r>
            <a:rPr kumimoji="1" lang="en-US" altLang="ja-JP" sz="1300">
              <a:latin typeface="ＭＳ Ｐゴシック" panose="020B0600070205080204" pitchFamily="50" charset="-128"/>
              <a:ea typeface="ＭＳ Ｐゴシック" panose="020B0600070205080204" pitchFamily="50" charset="-128"/>
            </a:rPr>
            <a:t>5,801</a:t>
          </a:r>
          <a:r>
            <a:rPr kumimoji="1" lang="ja-JP" altLang="en-US" sz="1300">
              <a:latin typeface="ＭＳ Ｐゴシック" panose="020B0600070205080204" pitchFamily="50" charset="-128"/>
              <a:ea typeface="ＭＳ Ｐゴシック" panose="020B0600070205080204" pitchFamily="50" charset="-128"/>
            </a:rPr>
            <a:t>円減少している。民生費は、児童保護費や生活保護費、国民健康保険繰出金などの減により</a:t>
          </a:r>
          <a:r>
            <a:rPr kumimoji="1" lang="en-US" altLang="ja-JP" sz="1300">
              <a:latin typeface="ＭＳ Ｐゴシック" panose="020B0600070205080204" pitchFamily="50" charset="-128"/>
              <a:ea typeface="ＭＳ Ｐゴシック" panose="020B0600070205080204" pitchFamily="50" charset="-128"/>
            </a:rPr>
            <a:t>3,720</a:t>
          </a:r>
          <a:r>
            <a:rPr kumimoji="1" lang="ja-JP" altLang="en-US" sz="1300">
              <a:latin typeface="ＭＳ Ｐゴシック" panose="020B0600070205080204" pitchFamily="50" charset="-128"/>
              <a:ea typeface="ＭＳ Ｐゴシック" panose="020B0600070205080204" pitchFamily="50" charset="-128"/>
            </a:rPr>
            <a:t>円減少している。商工費は、温泉保養宿泊施設再生整備事業や企業誘致事業の減により</a:t>
          </a:r>
          <a:r>
            <a:rPr kumimoji="1" lang="en-US" altLang="ja-JP" sz="1300">
              <a:latin typeface="ＭＳ Ｐゴシック" panose="020B0600070205080204" pitchFamily="50" charset="-128"/>
              <a:ea typeface="ＭＳ Ｐゴシック" panose="020B0600070205080204" pitchFamily="50" charset="-128"/>
            </a:rPr>
            <a:t>73,164</a:t>
          </a:r>
          <a:r>
            <a:rPr kumimoji="1" lang="ja-JP" altLang="en-US" sz="1300">
              <a:latin typeface="ＭＳ Ｐゴシック" panose="020B0600070205080204" pitchFamily="50" charset="-128"/>
              <a:ea typeface="ＭＳ Ｐゴシック" panose="020B0600070205080204" pitchFamily="50" charset="-128"/>
            </a:rPr>
            <a:t>円減少している。衛生費の主な増加要因は、マテリアルリサイクル建設事業、広域クリーンセンター建設事業及び地域振興対策費が大幅に増加したためである。農林水産業費は、さが園芸農業者育成対策事業や中山間総合整備事業などが増加したため、昨年より</a:t>
          </a:r>
          <a:r>
            <a:rPr kumimoji="1" lang="en-US" altLang="ja-JP" sz="1300">
              <a:latin typeface="ＭＳ Ｐゴシック" panose="020B0600070205080204" pitchFamily="50" charset="-128"/>
              <a:ea typeface="ＭＳ Ｐゴシック" panose="020B0600070205080204" pitchFamily="50" charset="-128"/>
            </a:rPr>
            <a:t>2,773</a:t>
          </a:r>
          <a:r>
            <a:rPr kumimoji="1" lang="ja-JP" altLang="en-US" sz="1300">
              <a:latin typeface="ＭＳ Ｐゴシック" panose="020B0600070205080204" pitchFamily="50" charset="-128"/>
              <a:ea typeface="ＭＳ Ｐゴシック" panose="020B0600070205080204" pitchFamily="50" charset="-128"/>
            </a:rPr>
            <a:t>円高くなった。土木費についても、社会資本総合整備交付金事業（道路事業、都市公園事業）などにより</a:t>
          </a:r>
          <a:r>
            <a:rPr kumimoji="1" lang="en-US" altLang="ja-JP" sz="1300">
              <a:latin typeface="ＭＳ Ｐゴシック" panose="020B0600070205080204" pitchFamily="50" charset="-128"/>
              <a:ea typeface="ＭＳ Ｐゴシック" panose="020B0600070205080204" pitchFamily="50" charset="-128"/>
            </a:rPr>
            <a:t>3,803</a:t>
          </a:r>
          <a:r>
            <a:rPr kumimoji="1" lang="ja-JP" altLang="en-US" sz="1300">
              <a:latin typeface="ＭＳ Ｐゴシック" panose="020B0600070205080204" pitchFamily="50" charset="-128"/>
              <a:ea typeface="ＭＳ Ｐゴシック" panose="020B0600070205080204" pitchFamily="50" charset="-128"/>
            </a:rPr>
            <a:t>円の増となっている。消防費は、佐賀地域常備消防広域負担金や南多久分団本部車庫更新事業などにより</a:t>
          </a:r>
          <a:r>
            <a:rPr kumimoji="1" lang="en-US" altLang="ja-JP" sz="1300">
              <a:latin typeface="ＭＳ Ｐゴシック" panose="020B0600070205080204" pitchFamily="50" charset="-128"/>
              <a:ea typeface="ＭＳ Ｐゴシック" panose="020B0600070205080204" pitchFamily="50" charset="-128"/>
            </a:rPr>
            <a:t>907</a:t>
          </a:r>
          <a:r>
            <a:rPr kumimoji="1" lang="ja-JP" altLang="en-US" sz="1300">
              <a:latin typeface="ＭＳ Ｐゴシック" panose="020B0600070205080204" pitchFamily="50" charset="-128"/>
              <a:ea typeface="ＭＳ Ｐゴシック" panose="020B0600070205080204" pitchFamily="50" charset="-128"/>
            </a:rPr>
            <a:t>円増となっている。教育費については、学校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施設整備事業や公民館運営費などにより</a:t>
          </a:r>
          <a:r>
            <a:rPr kumimoji="1" lang="en-US" altLang="ja-JP" sz="1300">
              <a:latin typeface="ＭＳ Ｐゴシック" panose="020B0600070205080204" pitchFamily="50" charset="-128"/>
              <a:ea typeface="ＭＳ Ｐゴシック" panose="020B0600070205080204" pitchFamily="50" charset="-128"/>
            </a:rPr>
            <a:t>7,374</a:t>
          </a:r>
          <a:r>
            <a:rPr kumimoji="1" lang="ja-JP" altLang="en-US" sz="1300">
              <a:latin typeface="ＭＳ Ｐゴシック" panose="020B0600070205080204" pitchFamily="50" charset="-128"/>
              <a:ea typeface="ＭＳ Ｐゴシック" panose="020B0600070205080204" pitchFamily="50" charset="-128"/>
            </a:rPr>
            <a:t>円の増となっている。災害復旧費については、</a:t>
          </a:r>
          <a:r>
            <a:rPr kumimoji="1" lang="en-US" altLang="ja-JP" sz="1300">
              <a:latin typeface="ＭＳ Ｐゴシック" panose="020B0600070205080204" pitchFamily="50" charset="-128"/>
              <a:ea typeface="ＭＳ Ｐゴシック" panose="020B0600070205080204" pitchFamily="50" charset="-128"/>
            </a:rPr>
            <a:t>H30.7</a:t>
          </a:r>
          <a:r>
            <a:rPr kumimoji="1" lang="ja-JP" altLang="en-US" sz="1300">
              <a:latin typeface="ＭＳ Ｐゴシック" panose="020B0600070205080204" pitchFamily="50" charset="-128"/>
              <a:ea typeface="ＭＳ Ｐゴシック" panose="020B0600070205080204" pitchFamily="50" charset="-128"/>
            </a:rPr>
            <a:t>月の梅雨前線豪雨災害により事業費が増となった。公債費については、元金分で</a:t>
          </a:r>
          <a:r>
            <a:rPr kumimoji="1" lang="en-US" altLang="ja-JP" sz="1300">
              <a:latin typeface="ＭＳ Ｐゴシック" panose="020B0600070205080204" pitchFamily="50" charset="-128"/>
              <a:ea typeface="ＭＳ Ｐゴシック" panose="020B0600070205080204" pitchFamily="50" charset="-128"/>
            </a:rPr>
            <a:t>29,051</a:t>
          </a:r>
          <a:r>
            <a:rPr kumimoji="1" lang="ja-JP" altLang="en-US" sz="1300">
              <a:latin typeface="ＭＳ Ｐゴシック" panose="020B0600070205080204" pitchFamily="50" charset="-128"/>
              <a:ea typeface="ＭＳ Ｐゴシック" panose="020B0600070205080204" pitchFamily="50" charset="-128"/>
            </a:rPr>
            <a:t>千円の増などにより、前年度より</a:t>
          </a:r>
          <a:r>
            <a:rPr kumimoji="1" lang="en-US" altLang="ja-JP" sz="1300">
              <a:latin typeface="ＭＳ Ｐゴシック" panose="020B0600070205080204" pitchFamily="50" charset="-128"/>
              <a:ea typeface="ＭＳ Ｐゴシック" panose="020B0600070205080204" pitchFamily="50" charset="-128"/>
            </a:rPr>
            <a:t>1,870</a:t>
          </a:r>
          <a:r>
            <a:rPr kumimoji="1" lang="ja-JP" altLang="en-US" sz="1300">
              <a:latin typeface="ＭＳ Ｐゴシック" panose="020B0600070205080204" pitchFamily="50" charset="-128"/>
              <a:ea typeface="ＭＳ Ｐゴシック" panose="020B0600070205080204" pitchFamily="50" charset="-128"/>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年度はマテリアルリサイクル施設建設事業等の継続事業に加え、学校</a:t>
          </a:r>
          <a:r>
            <a:rPr kumimoji="1" lang="en-US" altLang="ja-JP" sz="1400">
              <a:latin typeface="ＭＳ ゴシック" pitchFamily="49" charset="-128"/>
              <a:ea typeface="ＭＳ ゴシック" pitchFamily="49" charset="-128"/>
            </a:rPr>
            <a:t>ICT</a:t>
          </a:r>
          <a:r>
            <a:rPr kumimoji="1" lang="ja-JP" altLang="en-US" sz="1400">
              <a:latin typeface="ＭＳ ゴシック" pitchFamily="49" charset="-128"/>
              <a:ea typeface="ＭＳ ゴシック" pitchFamily="49" charset="-128"/>
            </a:rPr>
            <a:t>施設整備事業や中央公民館舞台施設更新事業等の新規事業の臨時財政需要があったため、実質単年度収支は赤字となっているが、財政調整基金の取崩により実質収支は黒字となっている。なお、財政調整基金残高については、普通交付税の減により積立額を取崩額が上回ったため、前年度比で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佐賀県多久市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の広域化に向けて、平成２７年度より国民健康保険事業特別会計の赤字解消のために一般会計より臨時の繰出しを行ったことにより、平成２９年度以降は国民健康保険事業特別会計の赤字は解消された。</a:t>
          </a:r>
        </a:p>
        <a:p>
          <a:r>
            <a:rPr kumimoji="1" lang="ja-JP" altLang="en-US" sz="1400">
              <a:latin typeface="ＭＳ ゴシック" pitchFamily="49" charset="-128"/>
              <a:ea typeface="ＭＳ ゴシック" pitchFamily="49" charset="-128"/>
            </a:rPr>
            <a:t>他の会計については赤字は見られないが、引き続き健全な財政運営に努める。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12451309</v>
      </c>
      <c r="BO4" s="430"/>
      <c r="BP4" s="430"/>
      <c r="BQ4" s="430"/>
      <c r="BR4" s="430"/>
      <c r="BS4" s="430"/>
      <c r="BT4" s="430"/>
      <c r="BU4" s="431"/>
      <c r="BV4" s="429">
        <v>12663221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8.1</v>
      </c>
      <c r="CU4" s="436"/>
      <c r="CV4" s="436"/>
      <c r="CW4" s="436"/>
      <c r="CX4" s="436"/>
      <c r="CY4" s="436"/>
      <c r="CZ4" s="436"/>
      <c r="DA4" s="437"/>
      <c r="DB4" s="435">
        <v>4.9000000000000004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11821084</v>
      </c>
      <c r="BO5" s="467"/>
      <c r="BP5" s="467"/>
      <c r="BQ5" s="467"/>
      <c r="BR5" s="467"/>
      <c r="BS5" s="467"/>
      <c r="BT5" s="467"/>
      <c r="BU5" s="468"/>
      <c r="BV5" s="466">
        <v>12292113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101.8</v>
      </c>
      <c r="CU5" s="464"/>
      <c r="CV5" s="464"/>
      <c r="CW5" s="464"/>
      <c r="CX5" s="464"/>
      <c r="CY5" s="464"/>
      <c r="CZ5" s="464"/>
      <c r="DA5" s="465"/>
      <c r="DB5" s="463">
        <v>99.5</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630225</v>
      </c>
      <c r="BO6" s="467"/>
      <c r="BP6" s="467"/>
      <c r="BQ6" s="467"/>
      <c r="BR6" s="467"/>
      <c r="BS6" s="467"/>
      <c r="BT6" s="467"/>
      <c r="BU6" s="468"/>
      <c r="BV6" s="466">
        <v>371108</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106.9</v>
      </c>
      <c r="CU6" s="504"/>
      <c r="CV6" s="504"/>
      <c r="CW6" s="504"/>
      <c r="CX6" s="504"/>
      <c r="CY6" s="504"/>
      <c r="CZ6" s="504"/>
      <c r="DA6" s="505"/>
      <c r="DB6" s="503">
        <v>104.4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152091</v>
      </c>
      <c r="BO7" s="467"/>
      <c r="BP7" s="467"/>
      <c r="BQ7" s="467"/>
      <c r="BR7" s="467"/>
      <c r="BS7" s="467"/>
      <c r="BT7" s="467"/>
      <c r="BU7" s="468"/>
      <c r="BV7" s="466">
        <v>80579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5872525</v>
      </c>
      <c r="CU7" s="467"/>
      <c r="CV7" s="467"/>
      <c r="CW7" s="467"/>
      <c r="CX7" s="467"/>
      <c r="CY7" s="467"/>
      <c r="CZ7" s="467"/>
      <c r="DA7" s="468"/>
      <c r="DB7" s="466">
        <v>5934338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478134</v>
      </c>
      <c r="BO8" s="467"/>
      <c r="BP8" s="467"/>
      <c r="BQ8" s="467"/>
      <c r="BR8" s="467"/>
      <c r="BS8" s="467"/>
      <c r="BT8" s="467"/>
      <c r="BU8" s="468"/>
      <c r="BV8" s="466">
        <v>290529</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0.38</v>
      </c>
      <c r="CU8" s="507"/>
      <c r="CV8" s="507"/>
      <c r="CW8" s="507"/>
      <c r="CX8" s="507"/>
      <c r="CY8" s="507"/>
      <c r="CZ8" s="507"/>
      <c r="DA8" s="508"/>
      <c r="DB8" s="506">
        <v>0.37</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19749</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187605</v>
      </c>
      <c r="BO9" s="467"/>
      <c r="BP9" s="467"/>
      <c r="BQ9" s="467"/>
      <c r="BR9" s="467"/>
      <c r="BS9" s="467"/>
      <c r="BT9" s="467"/>
      <c r="BU9" s="468"/>
      <c r="BV9" s="466">
        <v>-13372</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15.7</v>
      </c>
      <c r="CU9" s="464"/>
      <c r="CV9" s="464"/>
      <c r="CW9" s="464"/>
      <c r="CX9" s="464"/>
      <c r="CY9" s="464"/>
      <c r="CZ9" s="464"/>
      <c r="DA9" s="465"/>
      <c r="DB9" s="463">
        <v>15.7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21404</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69</v>
      </c>
      <c r="BO10" s="467"/>
      <c r="BP10" s="467"/>
      <c r="BQ10" s="467"/>
      <c r="BR10" s="467"/>
      <c r="BS10" s="467"/>
      <c r="BT10" s="467"/>
      <c r="BU10" s="468"/>
      <c r="BV10" s="466">
        <v>78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19343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93</v>
      </c>
      <c r="AV12" s="499"/>
      <c r="AW12" s="499"/>
      <c r="AX12" s="499"/>
      <c r="AY12" s="500" t="s">
        <v>135</v>
      </c>
      <c r="AZ12" s="501"/>
      <c r="BA12" s="501"/>
      <c r="BB12" s="501"/>
      <c r="BC12" s="501"/>
      <c r="BD12" s="501"/>
      <c r="BE12" s="501"/>
      <c r="BF12" s="501"/>
      <c r="BG12" s="501"/>
      <c r="BH12" s="501"/>
      <c r="BI12" s="501"/>
      <c r="BJ12" s="501"/>
      <c r="BK12" s="501"/>
      <c r="BL12" s="501"/>
      <c r="BM12" s="502"/>
      <c r="BN12" s="466">
        <v>337449</v>
      </c>
      <c r="BO12" s="467"/>
      <c r="BP12" s="467"/>
      <c r="BQ12" s="467"/>
      <c r="BR12" s="467"/>
      <c r="BS12" s="467"/>
      <c r="BT12" s="467"/>
      <c r="BU12" s="468"/>
      <c r="BV12" s="466">
        <v>146613</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19159</v>
      </c>
      <c r="S13" s="548"/>
      <c r="T13" s="548"/>
      <c r="U13" s="548"/>
      <c r="V13" s="549"/>
      <c r="W13" s="482" t="s">
        <v>138</v>
      </c>
      <c r="X13" s="483"/>
      <c r="Y13" s="483"/>
      <c r="Z13" s="483"/>
      <c r="AA13" s="483"/>
      <c r="AB13" s="473"/>
      <c r="AC13" s="517">
        <v>823</v>
      </c>
      <c r="AD13" s="518"/>
      <c r="AE13" s="518"/>
      <c r="AF13" s="518"/>
      <c r="AG13" s="557"/>
      <c r="AH13" s="517">
        <v>971</v>
      </c>
      <c r="AI13" s="518"/>
      <c r="AJ13" s="518"/>
      <c r="AK13" s="518"/>
      <c r="AL13" s="519"/>
      <c r="AM13" s="495" t="s">
        <v>139</v>
      </c>
      <c r="AN13" s="496"/>
      <c r="AO13" s="496"/>
      <c r="AP13" s="496"/>
      <c r="AQ13" s="496"/>
      <c r="AR13" s="496"/>
      <c r="AS13" s="496"/>
      <c r="AT13" s="497"/>
      <c r="AU13" s="498" t="s">
        <v>119</v>
      </c>
      <c r="AV13" s="499"/>
      <c r="AW13" s="499"/>
      <c r="AX13" s="499"/>
      <c r="AY13" s="500" t="s">
        <v>140</v>
      </c>
      <c r="AZ13" s="501"/>
      <c r="BA13" s="501"/>
      <c r="BB13" s="501"/>
      <c r="BC13" s="501"/>
      <c r="BD13" s="501"/>
      <c r="BE13" s="501"/>
      <c r="BF13" s="501"/>
      <c r="BG13" s="501"/>
      <c r="BH13" s="501"/>
      <c r="BI13" s="501"/>
      <c r="BJ13" s="501"/>
      <c r="BK13" s="501"/>
      <c r="BL13" s="501"/>
      <c r="BM13" s="502"/>
      <c r="BN13" s="466">
        <v>-149775</v>
      </c>
      <c r="BO13" s="467"/>
      <c r="BP13" s="467"/>
      <c r="BQ13" s="467"/>
      <c r="BR13" s="467"/>
      <c r="BS13" s="467"/>
      <c r="BT13" s="467"/>
      <c r="BU13" s="468"/>
      <c r="BV13" s="466">
        <v>-159907</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11</v>
      </c>
      <c r="CU13" s="464"/>
      <c r="CV13" s="464"/>
      <c r="CW13" s="464"/>
      <c r="CX13" s="464"/>
      <c r="CY13" s="464"/>
      <c r="CZ13" s="464"/>
      <c r="DA13" s="465"/>
      <c r="DB13" s="463">
        <v>10.9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19647</v>
      </c>
      <c r="S14" s="548"/>
      <c r="T14" s="548"/>
      <c r="U14" s="548"/>
      <c r="V14" s="549"/>
      <c r="W14" s="456"/>
      <c r="X14" s="457"/>
      <c r="Y14" s="457"/>
      <c r="Z14" s="457"/>
      <c r="AA14" s="457"/>
      <c r="AB14" s="446"/>
      <c r="AC14" s="550">
        <v>8.6999999999999993</v>
      </c>
      <c r="AD14" s="551"/>
      <c r="AE14" s="551"/>
      <c r="AF14" s="551"/>
      <c r="AG14" s="552"/>
      <c r="AH14" s="550">
        <v>9.6999999999999993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144</v>
      </c>
      <c r="CU14" s="562"/>
      <c r="CV14" s="562"/>
      <c r="CW14" s="562"/>
      <c r="CX14" s="562"/>
      <c r="CY14" s="562"/>
      <c r="CZ14" s="562"/>
      <c r="DA14" s="563"/>
      <c r="DB14" s="561" t="s">
        <v>145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19494</v>
      </c>
      <c r="S15" s="548"/>
      <c r="T15" s="548"/>
      <c r="U15" s="548"/>
      <c r="V15" s="549"/>
      <c r="W15" s="482" t="s">
        <v>147</v>
      </c>
      <c r="X15" s="483"/>
      <c r="Y15" s="483"/>
      <c r="Z15" s="483"/>
      <c r="AA15" s="483"/>
      <c r="AB15" s="473"/>
      <c r="AC15" s="517">
        <v>2652</v>
      </c>
      <c r="AD15" s="518"/>
      <c r="AE15" s="518"/>
      <c r="AF15" s="518"/>
      <c r="AG15" s="557"/>
      <c r="AH15" s="517">
        <v>2769</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1969437</v>
      </c>
      <c r="BO15" s="430"/>
      <c r="BP15" s="430"/>
      <c r="BQ15" s="430"/>
      <c r="BR15" s="430"/>
      <c r="BS15" s="430"/>
      <c r="BT15" s="430"/>
      <c r="BU15" s="431"/>
      <c r="BV15" s="429">
        <v>1946064</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28.1</v>
      </c>
      <c r="AD16" s="551"/>
      <c r="AE16" s="551"/>
      <c r="AF16" s="551"/>
      <c r="AG16" s="552"/>
      <c r="AH16" s="550">
        <v>27.7</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5082289</v>
      </c>
      <c r="BO16" s="467"/>
      <c r="BP16" s="467"/>
      <c r="BQ16" s="467"/>
      <c r="BR16" s="467"/>
      <c r="BS16" s="467"/>
      <c r="BT16" s="467"/>
      <c r="BU16" s="468"/>
      <c r="BV16" s="466">
        <v>5143047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5949</v>
      </c>
      <c r="AD17" s="518"/>
      <c r="AE17" s="518"/>
      <c r="AF17" s="518"/>
      <c r="AG17" s="557"/>
      <c r="AH17" s="517">
        <v>6271</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2479290</v>
      </c>
      <c r="BO17" s="467"/>
      <c r="BP17" s="467"/>
      <c r="BQ17" s="467"/>
      <c r="BR17" s="467"/>
      <c r="BS17" s="467"/>
      <c r="BT17" s="467"/>
      <c r="BU17" s="468"/>
      <c r="BV17" s="466">
        <v>2457598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96.96</v>
      </c>
      <c r="M18" s="579"/>
      <c r="N18" s="579"/>
      <c r="O18" s="579"/>
      <c r="P18" s="579"/>
      <c r="Q18" s="579"/>
      <c r="R18" s="580"/>
      <c r="S18" s="580"/>
      <c r="T18" s="580"/>
      <c r="U18" s="580"/>
      <c r="V18" s="581"/>
      <c r="W18" s="484"/>
      <c r="X18" s="485"/>
      <c r="Y18" s="485"/>
      <c r="Z18" s="485"/>
      <c r="AA18" s="485"/>
      <c r="AB18" s="476"/>
      <c r="AC18" s="582">
        <v>63.1</v>
      </c>
      <c r="AD18" s="583"/>
      <c r="AE18" s="583"/>
      <c r="AF18" s="583"/>
      <c r="AG18" s="584"/>
      <c r="AH18" s="582">
        <v>62.6</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5983885</v>
      </c>
      <c r="BO18" s="467"/>
      <c r="BP18" s="467"/>
      <c r="BQ18" s="467"/>
      <c r="BR18" s="467"/>
      <c r="BS18" s="467"/>
      <c r="BT18" s="467"/>
      <c r="BU18" s="468"/>
      <c r="BV18" s="466">
        <v>5981522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204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7901889</v>
      </c>
      <c r="BO19" s="467"/>
      <c r="BP19" s="467"/>
      <c r="BQ19" s="467"/>
      <c r="BR19" s="467"/>
      <c r="BS19" s="467"/>
      <c r="BT19" s="467"/>
      <c r="BU19" s="468"/>
      <c r="BV19" s="466">
        <v>7798177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6847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14035384</v>
      </c>
      <c r="BO23" s="467"/>
      <c r="BP23" s="467"/>
      <c r="BQ23" s="467"/>
      <c r="BR23" s="467"/>
      <c r="BS23" s="467"/>
      <c r="BT23" s="467"/>
      <c r="BU23" s="468"/>
      <c r="BV23" s="466">
        <v>13831391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8130</v>
      </c>
      <c r="R24" s="518"/>
      <c r="S24" s="518"/>
      <c r="T24" s="518"/>
      <c r="U24" s="518"/>
      <c r="V24" s="557"/>
      <c r="W24" s="616"/>
      <c r="X24" s="604"/>
      <c r="Y24" s="605"/>
      <c r="Z24" s="516" t="s">
        <v>171</v>
      </c>
      <c r="AA24" s="496"/>
      <c r="AB24" s="496"/>
      <c r="AC24" s="496"/>
      <c r="AD24" s="496"/>
      <c r="AE24" s="496"/>
      <c r="AF24" s="496"/>
      <c r="AG24" s="497"/>
      <c r="AH24" s="517">
        <v>183</v>
      </c>
      <c r="AI24" s="518"/>
      <c r="AJ24" s="518"/>
      <c r="AK24" s="518"/>
      <c r="AL24" s="557"/>
      <c r="AM24" s="517">
        <v>583221</v>
      </c>
      <c r="AN24" s="518"/>
      <c r="AO24" s="518"/>
      <c r="AP24" s="518"/>
      <c r="AQ24" s="518"/>
      <c r="AR24" s="557"/>
      <c r="AS24" s="517">
        <v>3187</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13329390</v>
      </c>
      <c r="BO24" s="467"/>
      <c r="BP24" s="467"/>
      <c r="BQ24" s="467"/>
      <c r="BR24" s="467"/>
      <c r="BS24" s="467"/>
      <c r="BT24" s="467"/>
      <c r="BU24" s="468"/>
      <c r="BV24" s="466">
        <v>13083255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6520</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176</v>
      </c>
      <c r="AN25" s="518"/>
      <c r="AO25" s="518"/>
      <c r="AP25" s="518"/>
      <c r="AQ25" s="518"/>
      <c r="AR25" s="557"/>
      <c r="AS25" s="517" t="s">
        <v>177</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344622</v>
      </c>
      <c r="BO25" s="430"/>
      <c r="BP25" s="430"/>
      <c r="BQ25" s="430"/>
      <c r="BR25" s="430"/>
      <c r="BS25" s="430"/>
      <c r="BT25" s="430"/>
      <c r="BU25" s="431"/>
      <c r="BV25" s="429">
        <v>1441643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5710</v>
      </c>
      <c r="R26" s="518"/>
      <c r="S26" s="518"/>
      <c r="T26" s="518"/>
      <c r="U26" s="518"/>
      <c r="V26" s="557"/>
      <c r="W26" s="616"/>
      <c r="X26" s="604"/>
      <c r="Y26" s="605"/>
      <c r="Z26" s="516" t="s">
        <v>180</v>
      </c>
      <c r="AA26" s="626"/>
      <c r="AB26" s="626"/>
      <c r="AC26" s="626"/>
      <c r="AD26" s="626"/>
      <c r="AE26" s="626"/>
      <c r="AF26" s="626"/>
      <c r="AG26" s="627"/>
      <c r="AH26" s="517">
        <v>2</v>
      </c>
      <c r="AI26" s="518"/>
      <c r="AJ26" s="518"/>
      <c r="AK26" s="518"/>
      <c r="AL26" s="557"/>
      <c r="AM26" s="517" t="s">
        <v>181</v>
      </c>
      <c r="AN26" s="518"/>
      <c r="AO26" s="518"/>
      <c r="AP26" s="518"/>
      <c r="AQ26" s="518"/>
      <c r="AR26" s="557"/>
      <c r="AS26" s="517" t="s">
        <v>182</v>
      </c>
      <c r="AT26" s="518"/>
      <c r="AU26" s="518"/>
      <c r="AV26" s="518"/>
      <c r="AW26" s="518"/>
      <c r="AX26" s="519"/>
      <c r="AY26" s="469" t="s">
        <v>183</v>
      </c>
      <c r="AZ26" s="470"/>
      <c r="BA26" s="470"/>
      <c r="BB26" s="470"/>
      <c r="BC26" s="470"/>
      <c r="BD26" s="470"/>
      <c r="BE26" s="470"/>
      <c r="BF26" s="470"/>
      <c r="BG26" s="470"/>
      <c r="BH26" s="470"/>
      <c r="BI26" s="470"/>
      <c r="BJ26" s="470"/>
      <c r="BK26" s="470"/>
      <c r="BL26" s="470"/>
      <c r="BM26" s="471"/>
      <c r="BN26" s="466" t="s">
        <v>184</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185</v>
      </c>
      <c r="F27" s="496"/>
      <c r="G27" s="496"/>
      <c r="H27" s="496"/>
      <c r="I27" s="496"/>
      <c r="J27" s="496"/>
      <c r="K27" s="497"/>
      <c r="L27" s="517">
        <v>1</v>
      </c>
      <c r="M27" s="518"/>
      <c r="N27" s="518"/>
      <c r="O27" s="518"/>
      <c r="P27" s="557"/>
      <c r="Q27" s="517">
        <v>4410</v>
      </c>
      <c r="R27" s="518"/>
      <c r="S27" s="518"/>
      <c r="T27" s="518"/>
      <c r="U27" s="518"/>
      <c r="V27" s="557"/>
      <c r="W27" s="616"/>
      <c r="X27" s="604"/>
      <c r="Y27" s="605"/>
      <c r="Z27" s="516" t="s">
        <v>186</v>
      </c>
      <c r="AA27" s="496"/>
      <c r="AB27" s="496"/>
      <c r="AC27" s="496"/>
      <c r="AD27" s="496"/>
      <c r="AE27" s="496"/>
      <c r="AF27" s="496"/>
      <c r="AG27" s="497"/>
      <c r="AH27" s="517">
        <v>3</v>
      </c>
      <c r="AI27" s="518"/>
      <c r="AJ27" s="518"/>
      <c r="AK27" s="518"/>
      <c r="AL27" s="557"/>
      <c r="AM27" s="517">
        <v>11853</v>
      </c>
      <c r="AN27" s="518"/>
      <c r="AO27" s="518"/>
      <c r="AP27" s="518"/>
      <c r="AQ27" s="518"/>
      <c r="AR27" s="557"/>
      <c r="AS27" s="517">
        <v>3951</v>
      </c>
      <c r="AT27" s="518"/>
      <c r="AU27" s="518"/>
      <c r="AV27" s="518"/>
      <c r="AW27" s="518"/>
      <c r="AX27" s="519"/>
      <c r="AY27" s="558" t="s">
        <v>187</v>
      </c>
      <c r="AZ27" s="559"/>
      <c r="BA27" s="559"/>
      <c r="BB27" s="559"/>
      <c r="BC27" s="559"/>
      <c r="BD27" s="559"/>
      <c r="BE27" s="559"/>
      <c r="BF27" s="559"/>
      <c r="BG27" s="559"/>
      <c r="BH27" s="559"/>
      <c r="BI27" s="559"/>
      <c r="BJ27" s="559"/>
      <c r="BK27" s="559"/>
      <c r="BL27" s="559"/>
      <c r="BM27" s="560"/>
      <c r="BN27" s="639">
        <v>351926</v>
      </c>
      <c r="BO27" s="640"/>
      <c r="BP27" s="640"/>
      <c r="BQ27" s="640"/>
      <c r="BR27" s="640"/>
      <c r="BS27" s="640"/>
      <c r="BT27" s="640"/>
      <c r="BU27" s="641"/>
      <c r="BV27" s="639">
        <v>451678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188</v>
      </c>
      <c r="F28" s="496"/>
      <c r="G28" s="496"/>
      <c r="H28" s="496"/>
      <c r="I28" s="496"/>
      <c r="J28" s="496"/>
      <c r="K28" s="497"/>
      <c r="L28" s="517">
        <v>1</v>
      </c>
      <c r="M28" s="518"/>
      <c r="N28" s="518"/>
      <c r="O28" s="518"/>
      <c r="P28" s="557"/>
      <c r="Q28" s="517">
        <v>3710</v>
      </c>
      <c r="R28" s="518"/>
      <c r="S28" s="518"/>
      <c r="T28" s="518"/>
      <c r="U28" s="518"/>
      <c r="V28" s="557"/>
      <c r="W28" s="616"/>
      <c r="X28" s="604"/>
      <c r="Y28" s="605"/>
      <c r="Z28" s="516" t="s">
        <v>189</v>
      </c>
      <c r="AA28" s="496"/>
      <c r="AB28" s="496"/>
      <c r="AC28" s="496"/>
      <c r="AD28" s="496"/>
      <c r="AE28" s="496"/>
      <c r="AF28" s="496"/>
      <c r="AG28" s="497"/>
      <c r="AH28" s="517" t="s">
        <v>177</v>
      </c>
      <c r="AI28" s="518"/>
      <c r="AJ28" s="518"/>
      <c r="AK28" s="518"/>
      <c r="AL28" s="557"/>
      <c r="AM28" s="517" t="s">
        <v>177</v>
      </c>
      <c r="AN28" s="518"/>
      <c r="AO28" s="518"/>
      <c r="AP28" s="518"/>
      <c r="AQ28" s="518"/>
      <c r="AR28" s="557"/>
      <c r="AS28" s="517" t="s">
        <v>129</v>
      </c>
      <c r="AT28" s="518"/>
      <c r="AU28" s="518"/>
      <c r="AV28" s="518"/>
      <c r="AW28" s="518"/>
      <c r="AX28" s="519"/>
      <c r="AY28" s="642" t="s">
        <v>190</v>
      </c>
      <c r="AZ28" s="643"/>
      <c r="BA28" s="643"/>
      <c r="BB28" s="644"/>
      <c r="BC28" s="426" t="s">
        <v>47</v>
      </c>
      <c r="BD28" s="427"/>
      <c r="BE28" s="427"/>
      <c r="BF28" s="427"/>
      <c r="BG28" s="427"/>
      <c r="BH28" s="427"/>
      <c r="BI28" s="427"/>
      <c r="BJ28" s="427"/>
      <c r="BK28" s="427"/>
      <c r="BL28" s="427"/>
      <c r="BM28" s="428"/>
      <c r="BN28" s="429">
        <v>813897</v>
      </c>
      <c r="BO28" s="430"/>
      <c r="BP28" s="430"/>
      <c r="BQ28" s="430"/>
      <c r="BR28" s="430"/>
      <c r="BS28" s="430"/>
      <c r="BT28" s="430"/>
      <c r="BU28" s="431"/>
      <c r="BV28" s="429">
        <v>1151277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191</v>
      </c>
      <c r="F29" s="496"/>
      <c r="G29" s="496"/>
      <c r="H29" s="496"/>
      <c r="I29" s="496"/>
      <c r="J29" s="496"/>
      <c r="K29" s="497"/>
      <c r="L29" s="517">
        <v>13</v>
      </c>
      <c r="M29" s="518"/>
      <c r="N29" s="518"/>
      <c r="O29" s="518"/>
      <c r="P29" s="557"/>
      <c r="Q29" s="517">
        <v>3450</v>
      </c>
      <c r="R29" s="518"/>
      <c r="S29" s="518"/>
      <c r="T29" s="518"/>
      <c r="U29" s="518"/>
      <c r="V29" s="557"/>
      <c r="W29" s="617"/>
      <c r="X29" s="618"/>
      <c r="Y29" s="619"/>
      <c r="Z29" s="516" t="s">
        <v>192</v>
      </c>
      <c r="AA29" s="496"/>
      <c r="AB29" s="496"/>
      <c r="AC29" s="496"/>
      <c r="AD29" s="496"/>
      <c r="AE29" s="496"/>
      <c r="AF29" s="496"/>
      <c r="AG29" s="497"/>
      <c r="AH29" s="517">
        <v>186</v>
      </c>
      <c r="AI29" s="518"/>
      <c r="AJ29" s="518"/>
      <c r="AK29" s="518"/>
      <c r="AL29" s="557"/>
      <c r="AM29" s="517">
        <v>595074</v>
      </c>
      <c r="AN29" s="518"/>
      <c r="AO29" s="518"/>
      <c r="AP29" s="518"/>
      <c r="AQ29" s="518"/>
      <c r="AR29" s="557"/>
      <c r="AS29" s="517">
        <v>3199</v>
      </c>
      <c r="AT29" s="518"/>
      <c r="AU29" s="518"/>
      <c r="AV29" s="518"/>
      <c r="AW29" s="518"/>
      <c r="AX29" s="519"/>
      <c r="AY29" s="645"/>
      <c r="AZ29" s="646"/>
      <c r="BA29" s="646"/>
      <c r="BB29" s="647"/>
      <c r="BC29" s="500" t="s">
        <v>193</v>
      </c>
      <c r="BD29" s="501"/>
      <c r="BE29" s="501"/>
      <c r="BF29" s="501"/>
      <c r="BG29" s="501"/>
      <c r="BH29" s="501"/>
      <c r="BI29" s="501"/>
      <c r="BJ29" s="501"/>
      <c r="BK29" s="501"/>
      <c r="BL29" s="501"/>
      <c r="BM29" s="502"/>
      <c r="BN29" s="466">
        <v>1256544</v>
      </c>
      <c r="BO29" s="467"/>
      <c r="BP29" s="467"/>
      <c r="BQ29" s="467"/>
      <c r="BR29" s="467"/>
      <c r="BS29" s="467"/>
      <c r="BT29" s="467"/>
      <c r="BU29" s="468"/>
      <c r="BV29" s="466">
        <v>1441598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194</v>
      </c>
      <c r="X30" s="624"/>
      <c r="Y30" s="624"/>
      <c r="Z30" s="624"/>
      <c r="AA30" s="624"/>
      <c r="AB30" s="624"/>
      <c r="AC30" s="624"/>
      <c r="AD30" s="624"/>
      <c r="AE30" s="624"/>
      <c r="AF30" s="624"/>
      <c r="AG30" s="625"/>
      <c r="AH30" s="582">
        <v>99.3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6833656</v>
      </c>
      <c r="BO30" s="640"/>
      <c r="BP30" s="640"/>
      <c r="BQ30" s="640"/>
      <c r="BR30" s="640"/>
      <c r="BS30" s="640"/>
      <c r="BT30" s="640"/>
      <c r="BU30" s="641"/>
      <c r="BV30" s="639">
        <v>6781568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201</v>
      </c>
      <c r="D33" s="490"/>
      <c r="E33" s="455" t="s">
        <v>202</v>
      </c>
      <c r="F33" s="455"/>
      <c r="G33" s="455"/>
      <c r="H33" s="455"/>
      <c r="I33" s="455"/>
      <c r="J33" s="455"/>
      <c r="K33" s="455"/>
      <c r="L33" s="455"/>
      <c r="M33" s="455"/>
      <c r="N33" s="455"/>
      <c r="O33" s="455"/>
      <c r="P33" s="455"/>
      <c r="Q33" s="455"/>
      <c r="R33" s="455"/>
      <c r="S33" s="455"/>
      <c r="T33" s="215"/>
      <c r="U33" s="490" t="s">
        <v>203</v>
      </c>
      <c r="V33" s="490"/>
      <c r="W33" s="455" t="s">
        <v>202</v>
      </c>
      <c r="X33" s="455"/>
      <c r="Y33" s="455"/>
      <c r="Z33" s="455"/>
      <c r="AA33" s="455"/>
      <c r="AB33" s="455"/>
      <c r="AC33" s="455"/>
      <c r="AD33" s="455"/>
      <c r="AE33" s="455"/>
      <c r="AF33" s="455"/>
      <c r="AG33" s="455"/>
      <c r="AH33" s="455"/>
      <c r="AI33" s="455"/>
      <c r="AJ33" s="455"/>
      <c r="AK33" s="455"/>
      <c r="AL33" s="215"/>
      <c r="AM33" s="490" t="s">
        <v>201</v>
      </c>
      <c r="AN33" s="490"/>
      <c r="AO33" s="455" t="s">
        <v>204</v>
      </c>
      <c r="AP33" s="455"/>
      <c r="AQ33" s="455"/>
      <c r="AR33" s="455"/>
      <c r="AS33" s="455"/>
      <c r="AT33" s="455"/>
      <c r="AU33" s="455"/>
      <c r="AV33" s="455"/>
      <c r="AW33" s="455"/>
      <c r="AX33" s="455"/>
      <c r="AY33" s="455"/>
      <c r="AZ33" s="455"/>
      <c r="BA33" s="455"/>
      <c r="BB33" s="455"/>
      <c r="BC33" s="455"/>
      <c r="BD33" s="216"/>
      <c r="BE33" s="455" t="s">
        <v>205</v>
      </c>
      <c r="BF33" s="455"/>
      <c r="BG33" s="455" t="s">
        <v>206</v>
      </c>
      <c r="BH33" s="455"/>
      <c r="BI33" s="455"/>
      <c r="BJ33" s="455"/>
      <c r="BK33" s="455"/>
      <c r="BL33" s="455"/>
      <c r="BM33" s="455"/>
      <c r="BN33" s="455"/>
      <c r="BO33" s="455"/>
      <c r="BP33" s="455"/>
      <c r="BQ33" s="455"/>
      <c r="BR33" s="455"/>
      <c r="BS33" s="455"/>
      <c r="BT33" s="455"/>
      <c r="BU33" s="455"/>
      <c r="BV33" s="216"/>
      <c r="BW33" s="490" t="s">
        <v>205</v>
      </c>
      <c r="BX33" s="490"/>
      <c r="BY33" s="455" t="s">
        <v>207</v>
      </c>
      <c r="BZ33" s="455"/>
      <c r="CA33" s="455"/>
      <c r="CB33" s="455"/>
      <c r="CC33" s="455"/>
      <c r="CD33" s="455"/>
      <c r="CE33" s="455"/>
      <c r="CF33" s="455"/>
      <c r="CG33" s="455"/>
      <c r="CH33" s="455"/>
      <c r="CI33" s="455"/>
      <c r="CJ33" s="455"/>
      <c r="CK33" s="455"/>
      <c r="CL33" s="455"/>
      <c r="CM33" s="455"/>
      <c r="CN33" s="215"/>
      <c r="CO33" s="490" t="s">
        <v>201</v>
      </c>
      <c r="CP33" s="490"/>
      <c r="CQ33" s="455" t="s">
        <v>208</v>
      </c>
      <c r="CR33" s="455"/>
      <c r="CS33" s="455"/>
      <c r="CT33" s="455"/>
      <c r="CU33" s="455"/>
      <c r="CV33" s="455"/>
      <c r="CW33" s="455"/>
      <c r="CX33" s="455"/>
      <c r="CY33" s="455"/>
      <c r="CZ33" s="455"/>
      <c r="DA33" s="455"/>
      <c r="DB33" s="455"/>
      <c r="DC33" s="455"/>
      <c r="DD33" s="455"/>
      <c r="DE33" s="455"/>
      <c r="DF33" s="215"/>
      <c r="DG33" s="651" t="s">
        <v>209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多久市国民健康保険事業特別会計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IF('各会計、関係団体の財政状況及び健全化判断比率'!B30="","",'各会計、関係団体の財政状況及び健全化判断比率'!B30)</f>
        <v>多久市水道事業会計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多久市公共下水道事業特別会計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11</v>
      </c>
      <c r="BX34" s="652"/>
      <c r="BY34" s="653" t="str">
        <f>IF('各会計、関係団体の財政状況及び健全化判断比率'!B68="","",'各会計、関係団体の財政状況及び健全化判断比率'!B68)</f>
        <v>天山地区共同衛生処理場組合</v>
      </c>
      <c r="BZ34" s="653"/>
      <c r="CA34" s="653"/>
      <c r="CB34" s="653"/>
      <c r="CC34" s="653"/>
      <c r="CD34" s="653"/>
      <c r="CE34" s="653"/>
      <c r="CF34" s="653"/>
      <c r="CG34" s="653"/>
      <c r="CH34" s="653"/>
      <c r="CI34" s="653"/>
      <c r="CJ34" s="653"/>
      <c r="CK34" s="653"/>
      <c r="CL34" s="653"/>
      <c r="CM34" s="653"/>
      <c r="CN34" s="213"/>
      <c r="CO34" s="652">
        <f>IF(CQ34="","",MAX(C34:D43,U34:V43,AM34:AN43,BE34:BF43,BW34:BX43)+1)</f>
        <v>21</v>
      </c>
      <c r="CP34" s="652"/>
      <c r="CQ34" s="653" t="str">
        <f>IF('各会計、関係団体の財政状況及び健全化判断比率'!BS7="","",'各会計、関係団体の財政状況及び健全化判断比率'!BS7)</f>
        <v>多久市土地開発公社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多久市土地区画整理事業特別会計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多久市後期高齢者医療特別会計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IF('各会計、関係団体の財政状況及び健全化判断比率'!B31="","",'各会計、関係団体の財政状況及び健全化判断比率'!B31)</f>
        <v>多久市病院事業会計</v>
      </c>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IF('各会計、関係団体の財政状況及び健全化判断比率'!B33="","",'各会計、関係団体の財政状況及び健全化判断比率'!B33)</f>
        <v>多久市農業集落排水事業特別会計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12</v>
      </c>
      <c r="BX35" s="652"/>
      <c r="BY35" s="653" t="str">
        <f>IF('各会計、関係団体の財政状況及び健全化判断比率'!B69="","",'各会計、関係団体の財政状況及び健全化判断比率'!B69)</f>
        <v>天山地区共同斎場組合</v>
      </c>
      <c r="BZ35" s="653"/>
      <c r="CA35" s="653"/>
      <c r="CB35" s="653"/>
      <c r="CC35" s="653"/>
      <c r="CD35" s="653"/>
      <c r="CE35" s="653"/>
      <c r="CF35" s="653"/>
      <c r="CG35" s="653"/>
      <c r="CH35" s="653"/>
      <c r="CI35" s="653"/>
      <c r="CJ35" s="653"/>
      <c r="CK35" s="653"/>
      <c r="CL35" s="653"/>
      <c r="CM35" s="653"/>
      <c r="CN35" s="213"/>
      <c r="CO35" s="652">
        <f t="shared" ref="CO35:CO43" si="3">IF(CQ35="","",CO34+1)</f>
        <v>22</v>
      </c>
      <c r="CP35" s="652"/>
      <c r="CQ35" s="653" t="str">
        <f>IF('各会計、関係団体の財政状況及び健全化判断比率'!BS8="","",'各会計、関係団体の財政状況及び健全化判断比率'!BS8)</f>
        <v>一般財団法人　多久市学校給食振興会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多久市給与管理・物品調達特別会計</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10</v>
      </c>
      <c r="BF36" s="652"/>
      <c r="BG36" s="653" t="str">
        <f>IF('各会計、関係団体の財政状況及び健全化判断比率'!B34="","",'各会計、関係団体の財政状況及び健全化判断比率'!B34)</f>
        <v>多久市宅地造成事業特別会計</v>
      </c>
      <c r="BH36" s="653"/>
      <c r="BI36" s="653"/>
      <c r="BJ36" s="653"/>
      <c r="BK36" s="653"/>
      <c r="BL36" s="653"/>
      <c r="BM36" s="653"/>
      <c r="BN36" s="653"/>
      <c r="BO36" s="653"/>
      <c r="BP36" s="653"/>
      <c r="BQ36" s="653"/>
      <c r="BR36" s="653"/>
      <c r="BS36" s="653"/>
      <c r="BT36" s="653"/>
      <c r="BU36" s="653"/>
      <c r="BV36" s="213"/>
      <c r="BW36" s="652">
        <f t="shared" si="2"/>
        <v>13</v>
      </c>
      <c r="BX36" s="652"/>
      <c r="BY36" s="653" t="str">
        <f>IF('各会計、関係団体の財政状況及び健全化判断比率'!B70="","",'各会計、関係団体の財政状況及び健全化判断比率'!B70)</f>
        <v>佐賀中部広域連合（普通会計）</v>
      </c>
      <c r="BZ36" s="653"/>
      <c r="CA36" s="653"/>
      <c r="CB36" s="653"/>
      <c r="CC36" s="653"/>
      <c r="CD36" s="653"/>
      <c r="CE36" s="653"/>
      <c r="CF36" s="653"/>
      <c r="CG36" s="653"/>
      <c r="CH36" s="653"/>
      <c r="CI36" s="653"/>
      <c r="CJ36" s="653"/>
      <c r="CK36" s="653"/>
      <c r="CL36" s="653"/>
      <c r="CM36" s="653"/>
      <c r="CN36" s="213"/>
      <c r="CO36" s="652">
        <f t="shared" si="3"/>
        <v>23</v>
      </c>
      <c r="CP36" s="652"/>
      <c r="CQ36" s="653" t="str">
        <f>IF('各会計、関係団体の財政状況及び健全化判断比率'!BS9="","",'各会計、関係団体の財政状況及び健全化判断比率'!BS9)</f>
        <v>公益財団法人　孔子の里</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14</v>
      </c>
      <c r="BX37" s="652"/>
      <c r="BY37" s="653" t="str">
        <f>IF('各会計、関係団体の財政状況及び健全化判断比率'!B71="","",'各会計、関係団体の財政状況及び健全化判断比率'!B71)</f>
        <v>佐賀中部広域連合（介護保険会計）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15</v>
      </c>
      <c r="BX38" s="652"/>
      <c r="BY38" s="653" t="str">
        <f>IF('各会計、関係団体の財政状況及び健全化判断比率'!B72="","",'各会計、関係団体の財政状況及び健全化判断比率'!B72)</f>
        <v>佐賀西部広域水道企業団</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16</v>
      </c>
      <c r="BX39" s="652"/>
      <c r="BY39" s="653" t="str">
        <f>IF('各会計、関係団体の財政状況及び健全化判断比率'!B73="","",'各会計、関係団体の財政状況及び健全化判断比率'!B73)</f>
        <v>佐賀県後期高齢者医療広域連合（普通会計）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17</v>
      </c>
      <c r="BX40" s="652"/>
      <c r="BY40" s="653" t="str">
        <f>IF('各会計、関係団体の財政状況及び健全化判断比率'!B74="","",'各会計、関係団体の財政状況及び健全化判断比率'!B74)</f>
        <v>佐賀県後期高齢者医療広域連合（特別会計）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18</v>
      </c>
      <c r="BX41" s="652"/>
      <c r="BY41" s="653" t="str">
        <f>IF('各会計、関係団体の財政状況及び健全化判断比率'!B75="","",'各会計、関係団体の財政状況及び健全化判断比率'!B75)</f>
        <v>佐賀県市町総合事務組合（一般会計）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19</v>
      </c>
      <c r="BX42" s="652"/>
      <c r="BY42" s="653" t="str">
        <f>IF('各会計、関係団体の財政状況及び健全化判断比率'!B76="","",'各会計、関係団体の財政状況及び健全化判断比率'!B76)</f>
        <v>佐賀県市町総合事務組合（交通災害会計）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20</v>
      </c>
      <c r="BX43" s="652"/>
      <c r="BY43" s="653" t="str">
        <f>IF('各会計、関係団体の財政状況及び健全化判断比率'!B77="","",'各会計、関係団体の財政状況及び健全化判断比率'!B77)</f>
        <v>天山地区共同環境組合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b+33XnObBsLsEpTRlTFxjxqa/f2uYwzGSP5ueQPYMv09ugG7UxoGVuwqVUfzxriZpDcLgpwwC5c1UL1ZoktNw==" saltValue="meUCpPntgJybLNWLxMLf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571</v>
      </c>
      <c r="D34" s="1244"/>
      <c r="E34" s="1245"/>
      <c r="F34" s="32">
        <v>9.65</v>
      </c>
      <c r="G34" s="33">
        <v>9.75</v>
      </c>
      <c r="H34" s="33">
        <v>10.31</v>
      </c>
      <c r="I34" s="33">
        <v>11.04</v>
      </c>
      <c r="J34" s="34">
        <v>10.59</v>
      </c>
      <c r="K34" s="22"/>
      <c r="L34" s="22"/>
      <c r="M34" s="22"/>
      <c r="N34" s="22"/>
      <c r="O34" s="22"/>
      <c r="P34" s="22"/>
    </row>
    <row r="35" spans="1:16" ht="39" customHeight="1" x14ac:dyDescent="0.15">
      <c r="A35" s="22"/>
      <c r="B35" s="35"/>
      <c r="C35" s="1238" t="s">
        <v>572</v>
      </c>
      <c r="D35" s="1239"/>
      <c r="E35" s="1240"/>
      <c r="F35" s="36">
        <v>11.32</v>
      </c>
      <c r="G35" s="37">
        <v>11.8</v>
      </c>
      <c r="H35" s="37">
        <v>10.28</v>
      </c>
      <c r="I35" s="37">
        <v>9.7100000000000009</v>
      </c>
      <c r="J35" s="38">
        <v>9.83</v>
      </c>
      <c r="K35" s="22"/>
      <c r="L35" s="22"/>
      <c r="M35" s="22"/>
      <c r="N35" s="22"/>
      <c r="O35" s="22"/>
      <c r="P35" s="22"/>
    </row>
    <row r="36" spans="1:16" ht="39" customHeight="1" x14ac:dyDescent="0.15">
      <c r="A36" s="22"/>
      <c r="B36" s="35"/>
      <c r="C36" s="1238" t="s">
        <v>573</v>
      </c>
      <c r="D36" s="1239"/>
      <c r="E36" s="1240"/>
      <c r="F36" s="36">
        <v>4.99</v>
      </c>
      <c r="G36" s="37">
        <v>4.93</v>
      </c>
      <c r="H36" s="37">
        <v>5.0599999999999996</v>
      </c>
      <c r="I36" s="37">
        <v>4.8899999999999997</v>
      </c>
      <c r="J36" s="38">
        <v>8.14</v>
      </c>
      <c r="K36" s="22"/>
      <c r="L36" s="22"/>
      <c r="M36" s="22"/>
      <c r="N36" s="22"/>
      <c r="O36" s="22"/>
      <c r="P36" s="22"/>
    </row>
    <row r="37" spans="1:16" ht="39" customHeight="1" x14ac:dyDescent="0.15">
      <c r="A37" s="22"/>
      <c r="B37" s="35"/>
      <c r="C37" s="1238" t="s">
        <v>574</v>
      </c>
      <c r="D37" s="1239"/>
      <c r="E37" s="1240"/>
      <c r="F37" s="36" t="s">
        <v>575</v>
      </c>
      <c r="G37" s="37" t="s">
        <v>576</v>
      </c>
      <c r="H37" s="37" t="s">
        <v>577</v>
      </c>
      <c r="I37" s="37">
        <v>0</v>
      </c>
      <c r="J37" s="38">
        <v>1.06</v>
      </c>
      <c r="K37" s="22"/>
      <c r="L37" s="22"/>
      <c r="M37" s="22"/>
      <c r="N37" s="22"/>
      <c r="O37" s="22"/>
      <c r="P37" s="22"/>
    </row>
    <row r="38" spans="1:16" ht="39" customHeight="1" x14ac:dyDescent="0.15">
      <c r="A38" s="22"/>
      <c r="B38" s="35"/>
      <c r="C38" s="1238" t="s">
        <v>578</v>
      </c>
      <c r="D38" s="1239"/>
      <c r="E38" s="1240"/>
      <c r="F38" s="36">
        <v>0</v>
      </c>
      <c r="G38" s="37">
        <v>0</v>
      </c>
      <c r="H38" s="37">
        <v>0</v>
      </c>
      <c r="I38" s="37">
        <v>0</v>
      </c>
      <c r="J38" s="38">
        <v>0</v>
      </c>
      <c r="K38" s="22"/>
      <c r="L38" s="22"/>
      <c r="M38" s="22"/>
      <c r="N38" s="22"/>
      <c r="O38" s="22"/>
      <c r="P38" s="22"/>
    </row>
    <row r="39" spans="1:16" ht="39" customHeight="1" x14ac:dyDescent="0.15">
      <c r="A39" s="22"/>
      <c r="B39" s="35"/>
      <c r="C39" s="1238" t="s">
        <v>579</v>
      </c>
      <c r="D39" s="1239"/>
      <c r="E39" s="1240"/>
      <c r="F39" s="36">
        <v>0</v>
      </c>
      <c r="G39" s="37">
        <v>9.7899999999999991</v>
      </c>
      <c r="H39" s="37">
        <v>0</v>
      </c>
      <c r="I39" s="37">
        <v>0</v>
      </c>
      <c r="J39" s="38">
        <v>0</v>
      </c>
      <c r="K39" s="22"/>
      <c r="L39" s="22"/>
      <c r="M39" s="22"/>
      <c r="N39" s="22"/>
      <c r="O39" s="22"/>
      <c r="P39" s="22"/>
    </row>
    <row r="40" spans="1:16" ht="39" customHeight="1" x14ac:dyDescent="0.15">
      <c r="A40" s="22"/>
      <c r="B40" s="35"/>
      <c r="C40" s="1238" t="s">
        <v>580</v>
      </c>
      <c r="D40" s="1239"/>
      <c r="E40" s="1240"/>
      <c r="F40" s="36">
        <v>0</v>
      </c>
      <c r="G40" s="37">
        <v>0</v>
      </c>
      <c r="H40" s="37">
        <v>0</v>
      </c>
      <c r="I40" s="37">
        <v>0</v>
      </c>
      <c r="J40" s="38">
        <v>0</v>
      </c>
      <c r="K40" s="22"/>
      <c r="L40" s="22"/>
      <c r="M40" s="22"/>
      <c r="N40" s="22"/>
      <c r="O40" s="22"/>
      <c r="P40" s="22"/>
    </row>
    <row r="41" spans="1:16" ht="39" customHeight="1" x14ac:dyDescent="0.15">
      <c r="A41" s="22"/>
      <c r="B41" s="35"/>
      <c r="C41" s="1238" t="s">
        <v>581</v>
      </c>
      <c r="D41" s="1239"/>
      <c r="E41" s="1240"/>
      <c r="F41" s="36">
        <v>0</v>
      </c>
      <c r="G41" s="37">
        <v>0</v>
      </c>
      <c r="H41" s="37">
        <v>0</v>
      </c>
      <c r="I41" s="37">
        <v>0</v>
      </c>
      <c r="J41" s="38">
        <v>0</v>
      </c>
      <c r="K41" s="22"/>
      <c r="L41" s="22"/>
      <c r="M41" s="22"/>
      <c r="N41" s="22"/>
      <c r="O41" s="22"/>
      <c r="P41" s="22"/>
    </row>
    <row r="42" spans="1:16" ht="39" customHeight="1" x14ac:dyDescent="0.15">
      <c r="A42" s="22"/>
      <c r="B42" s="39"/>
      <c r="C42" s="1238" t="s">
        <v>582</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583</v>
      </c>
      <c r="D43" s="1242"/>
      <c r="E43" s="1243"/>
      <c r="F43" s="41">
        <v>0</v>
      </c>
      <c r="G43" s="42">
        <v>2.4900000000000002</v>
      </c>
      <c r="H43" s="42">
        <v>2.04</v>
      </c>
      <c r="I43" s="42">
        <v>2.0299999999999998</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v+ZNLvU9ibKxT4ICDg9d6wL0nQeKTuim4Hs5a1O72tj1z5BGzN50Int8STrvcLd4ytrRj6ICssfbXu/Y3n6Kg==" saltValue="JBzhbZ5jn4EweQ1aIsSw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1226</v>
      </c>
      <c r="L45" s="60">
        <v>1223</v>
      </c>
      <c r="M45" s="60">
        <v>1336</v>
      </c>
      <c r="N45" s="60">
        <v>1277</v>
      </c>
      <c r="O45" s="61">
        <v>1294</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48"/>
      <c r="C48" s="1249"/>
      <c r="D48" s="62"/>
      <c r="E48" s="1254" t="s">
        <v>14</v>
      </c>
      <c r="F48" s="1254"/>
      <c r="G48" s="1254"/>
      <c r="H48" s="1254"/>
      <c r="I48" s="1254"/>
      <c r="J48" s="1255"/>
      <c r="K48" s="63">
        <v>189</v>
      </c>
      <c r="L48" s="64">
        <v>192</v>
      </c>
      <c r="M48" s="64">
        <v>217</v>
      </c>
      <c r="N48" s="64">
        <v>225</v>
      </c>
      <c r="O48" s="65">
        <v>246</v>
      </c>
      <c r="P48" s="48"/>
      <c r="Q48" s="48"/>
      <c r="R48" s="48"/>
      <c r="S48" s="48"/>
      <c r="T48" s="48"/>
      <c r="U48" s="48"/>
    </row>
    <row r="49" spans="1:21" ht="30.75" customHeight="1" x14ac:dyDescent="0.15">
      <c r="A49" s="48"/>
      <c r="B49" s="1248"/>
      <c r="C49" s="1249"/>
      <c r="D49" s="62"/>
      <c r="E49" s="1254" t="s">
        <v>15</v>
      </c>
      <c r="F49" s="1254"/>
      <c r="G49" s="1254"/>
      <c r="H49" s="1254"/>
      <c r="I49" s="1254"/>
      <c r="J49" s="1255"/>
      <c r="K49" s="63">
        <v>29</v>
      </c>
      <c r="L49" s="64">
        <v>29</v>
      </c>
      <c r="M49" s="64">
        <v>34</v>
      </c>
      <c r="N49" s="64">
        <v>34</v>
      </c>
      <c r="O49" s="65">
        <v>34</v>
      </c>
      <c r="P49" s="48"/>
      <c r="Q49" s="48"/>
      <c r="R49" s="48"/>
      <c r="S49" s="48"/>
      <c r="T49" s="48"/>
      <c r="U49" s="48"/>
    </row>
    <row r="50" spans="1:21" ht="30.75" customHeight="1" x14ac:dyDescent="0.15">
      <c r="A50" s="48"/>
      <c r="B50" s="1248"/>
      <c r="C50" s="1249"/>
      <c r="D50" s="62"/>
      <c r="E50" s="1254" t="s">
        <v>16</v>
      </c>
      <c r="F50" s="1254"/>
      <c r="G50" s="1254"/>
      <c r="H50" s="1254"/>
      <c r="I50" s="1254"/>
      <c r="J50" s="1255"/>
      <c r="K50" s="63">
        <v>1</v>
      </c>
      <c r="L50" s="64">
        <v>0</v>
      </c>
      <c r="M50" s="64">
        <v>0</v>
      </c>
      <c r="N50" s="64">
        <v>0</v>
      </c>
      <c r="O50" s="65" t="s">
        <v>520</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520</v>
      </c>
      <c r="L51" s="64" t="s">
        <v>520</v>
      </c>
      <c r="M51" s="64" t="s">
        <v>520</v>
      </c>
      <c r="N51" s="64">
        <v>0</v>
      </c>
      <c r="O51" s="65" t="s">
        <v>520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862</v>
      </c>
      <c r="L52" s="64">
        <v>890</v>
      </c>
      <c r="M52" s="64">
        <v>985</v>
      </c>
      <c r="N52" s="64">
        <v>1029</v>
      </c>
      <c r="O52" s="65">
        <v>1032</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583</v>
      </c>
      <c r="L53" s="69">
        <v>554</v>
      </c>
      <c r="M53" s="69">
        <v>602</v>
      </c>
      <c r="N53" s="69">
        <v>507</v>
      </c>
      <c r="O53" s="70">
        <v>542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584</v>
      </c>
      <c r="L56" s="80" t="s">
        <v>585</v>
      </c>
      <c r="M56" s="80" t="s">
        <v>586</v>
      </c>
      <c r="N56" s="80" t="s">
        <v>587</v>
      </c>
      <c r="O56" s="81" t="s">
        <v>588</v>
      </c>
      <c r="P56" s="48"/>
      <c r="Q56" s="48"/>
      <c r="R56" s="48"/>
      <c r="S56" s="48"/>
      <c r="T56" s="48"/>
      <c r="U56" s="48"/>
    </row>
    <row r="57" spans="1:21" ht="31.5" customHeight="1" x14ac:dyDescent="0.15">
      <c r="B57" s="1262" t="s">
        <v>24</v>
      </c>
      <c r="C57" s="1263"/>
      <c r="D57" s="1266" t="s">
        <v>25</v>
      </c>
      <c r="E57" s="1267"/>
      <c r="F57" s="1267"/>
      <c r="G57" s="1267"/>
      <c r="H57" s="1267"/>
      <c r="I57" s="1267"/>
      <c r="J57" s="1268"/>
      <c r="K57" s="82"/>
      <c r="L57" s="83"/>
      <c r="M57" s="83"/>
      <c r="N57" s="83"/>
      <c r="O57" s="84"/>
    </row>
    <row r="58" spans="1:21" ht="31.5" customHeight="1" thickBot="1" x14ac:dyDescent="0.2">
      <c r="B58" s="1264"/>
      <c r="C58" s="1265"/>
      <c r="D58" s="1269" t="s">
        <v>26</v>
      </c>
      <c r="E58" s="1270"/>
      <c r="F58" s="1270"/>
      <c r="G58" s="1270"/>
      <c r="H58" s="1270"/>
      <c r="I58" s="1270"/>
      <c r="J58" s="1271"/>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kiFIxkYeqMdySfm4P8WEqtlzyaUsdazkg7+rLulpjLSLXzqtLh96HS+XTG8/g1zKy4ET5lG18SL5kphSCwIeg==" saltValue="7hhBZj9OPlMabi3S0YIj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562</v>
      </c>
      <c r="J40" s="99" t="s">
        <v>563</v>
      </c>
      <c r="K40" s="99" t="s">
        <v>564</v>
      </c>
      <c r="L40" s="99" t="s">
        <v>565</v>
      </c>
      <c r="M40" s="100" t="s">
        <v>566</v>
      </c>
    </row>
    <row r="41" spans="2:13" ht="27.75" customHeight="1" x14ac:dyDescent="0.15">
      <c r="B41" s="1272" t="s">
        <v>29</v>
      </c>
      <c r="C41" s="1273"/>
      <c r="D41" s="101"/>
      <c r="E41" s="1278" t="s">
        <v>30</v>
      </c>
      <c r="F41" s="1278"/>
      <c r="G41" s="1278"/>
      <c r="H41" s="1279"/>
      <c r="I41" s="102">
        <v>12856</v>
      </c>
      <c r="J41" s="103">
        <v>12560</v>
      </c>
      <c r="K41" s="103">
        <v>12940</v>
      </c>
      <c r="L41" s="103">
        <v>13831</v>
      </c>
      <c r="M41" s="104">
        <v>14035</v>
      </c>
    </row>
    <row r="42" spans="2:13" ht="27.75" customHeight="1" x14ac:dyDescent="0.15">
      <c r="B42" s="1274"/>
      <c r="C42" s="1275"/>
      <c r="D42" s="105"/>
      <c r="E42" s="1280" t="s">
        <v>31</v>
      </c>
      <c r="F42" s="1280"/>
      <c r="G42" s="1280"/>
      <c r="H42" s="1281"/>
      <c r="I42" s="106">
        <v>0</v>
      </c>
      <c r="J42" s="107" t="s">
        <v>520</v>
      </c>
      <c r="K42" s="107" t="s">
        <v>520</v>
      </c>
      <c r="L42" s="107" t="s">
        <v>520</v>
      </c>
      <c r="M42" s="108" t="s">
        <v>520</v>
      </c>
    </row>
    <row r="43" spans="2:13" ht="27.75" customHeight="1" x14ac:dyDescent="0.15">
      <c r="B43" s="1274"/>
      <c r="C43" s="1275"/>
      <c r="D43" s="105"/>
      <c r="E43" s="1280" t="s">
        <v>32</v>
      </c>
      <c r="F43" s="1280"/>
      <c r="G43" s="1280"/>
      <c r="H43" s="1281"/>
      <c r="I43" s="106">
        <v>3648</v>
      </c>
      <c r="J43" s="107">
        <v>3467</v>
      </c>
      <c r="K43" s="107">
        <v>3606</v>
      </c>
      <c r="L43" s="107">
        <v>3861</v>
      </c>
      <c r="M43" s="108">
        <v>4084</v>
      </c>
    </row>
    <row r="44" spans="2:13" ht="27.75" customHeight="1" x14ac:dyDescent="0.15">
      <c r="B44" s="1274"/>
      <c r="C44" s="1275"/>
      <c r="D44" s="105"/>
      <c r="E44" s="1280" t="s">
        <v>33</v>
      </c>
      <c r="F44" s="1280"/>
      <c r="G44" s="1280"/>
      <c r="H44" s="1281"/>
      <c r="I44" s="106">
        <v>162</v>
      </c>
      <c r="J44" s="107">
        <v>165</v>
      </c>
      <c r="K44" s="107">
        <v>152</v>
      </c>
      <c r="L44" s="107">
        <v>140</v>
      </c>
      <c r="M44" s="108">
        <v>122</v>
      </c>
    </row>
    <row r="45" spans="2:13" ht="27.75" customHeight="1" x14ac:dyDescent="0.15">
      <c r="B45" s="1274"/>
      <c r="C45" s="1275"/>
      <c r="D45" s="105"/>
      <c r="E45" s="1280" t="s">
        <v>34</v>
      </c>
      <c r="F45" s="1280"/>
      <c r="G45" s="1280"/>
      <c r="H45" s="1281"/>
      <c r="I45" s="106">
        <v>1881</v>
      </c>
      <c r="J45" s="107">
        <v>1890</v>
      </c>
      <c r="K45" s="107">
        <v>1895</v>
      </c>
      <c r="L45" s="107">
        <v>1845</v>
      </c>
      <c r="M45" s="108">
        <v>1755</v>
      </c>
    </row>
    <row r="46" spans="2:13" ht="27.75" customHeight="1" x14ac:dyDescent="0.15">
      <c r="B46" s="1274"/>
      <c r="C46" s="1275"/>
      <c r="D46" s="109"/>
      <c r="E46" s="1280" t="s">
        <v>35</v>
      </c>
      <c r="F46" s="1280"/>
      <c r="G46" s="1280"/>
      <c r="H46" s="1281"/>
      <c r="I46" s="106" t="s">
        <v>520</v>
      </c>
      <c r="J46" s="107" t="s">
        <v>520</v>
      </c>
      <c r="K46" s="107" t="s">
        <v>520</v>
      </c>
      <c r="L46" s="107" t="s">
        <v>520</v>
      </c>
      <c r="M46" s="108" t="s">
        <v>520</v>
      </c>
    </row>
    <row r="47" spans="2:13" ht="27.75" customHeight="1" x14ac:dyDescent="0.15">
      <c r="B47" s="1274"/>
      <c r="C47" s="1275"/>
      <c r="D47" s="110"/>
      <c r="E47" s="1282" t="s">
        <v>36</v>
      </c>
      <c r="F47" s="1283"/>
      <c r="G47" s="1283"/>
      <c r="H47" s="1284"/>
      <c r="I47" s="106" t="s">
        <v>520</v>
      </c>
      <c r="J47" s="107" t="s">
        <v>520</v>
      </c>
      <c r="K47" s="107" t="s">
        <v>520</v>
      </c>
      <c r="L47" s="107" t="s">
        <v>520</v>
      </c>
      <c r="M47" s="108" t="s">
        <v>520</v>
      </c>
    </row>
    <row r="48" spans="2:13" ht="27.75" customHeight="1" x14ac:dyDescent="0.15">
      <c r="B48" s="1274"/>
      <c r="C48" s="1275"/>
      <c r="D48" s="105"/>
      <c r="E48" s="1280" t="s">
        <v>37</v>
      </c>
      <c r="F48" s="1280"/>
      <c r="G48" s="1280"/>
      <c r="H48" s="1281"/>
      <c r="I48" s="106" t="s">
        <v>520</v>
      </c>
      <c r="J48" s="107" t="s">
        <v>520</v>
      </c>
      <c r="K48" s="107" t="s">
        <v>520</v>
      </c>
      <c r="L48" s="107" t="s">
        <v>520</v>
      </c>
      <c r="M48" s="108" t="s">
        <v>520</v>
      </c>
    </row>
    <row r="49" spans="2:13" ht="27.75" customHeight="1" x14ac:dyDescent="0.15">
      <c r="B49" s="1276"/>
      <c r="C49" s="1277"/>
      <c r="D49" s="105"/>
      <c r="E49" s="1280" t="s">
        <v>38</v>
      </c>
      <c r="F49" s="1280"/>
      <c r="G49" s="1280"/>
      <c r="H49" s="1281"/>
      <c r="I49" s="106" t="s">
        <v>520</v>
      </c>
      <c r="J49" s="107" t="s">
        <v>520</v>
      </c>
      <c r="K49" s="107" t="s">
        <v>520</v>
      </c>
      <c r="L49" s="107" t="s">
        <v>520</v>
      </c>
      <c r="M49" s="108" t="s">
        <v>520</v>
      </c>
    </row>
    <row r="50" spans="2:13" ht="27.75" customHeight="1" x14ac:dyDescent="0.15">
      <c r="B50" s="1285" t="s">
        <v>39</v>
      </c>
      <c r="C50" s="1286"/>
      <c r="D50" s="111"/>
      <c r="E50" s="1280" t="s">
        <v>40</v>
      </c>
      <c r="F50" s="1280"/>
      <c r="G50" s="1280"/>
      <c r="H50" s="1281"/>
      <c r="I50" s="106">
        <v>7318</v>
      </c>
      <c r="J50" s="107">
        <v>7698</v>
      </c>
      <c r="K50" s="107">
        <v>8930</v>
      </c>
      <c r="L50" s="107">
        <v>9220</v>
      </c>
      <c r="M50" s="108">
        <v>8644</v>
      </c>
    </row>
    <row r="51" spans="2:13" ht="27.75" customHeight="1" x14ac:dyDescent="0.15">
      <c r="B51" s="1274"/>
      <c r="C51" s="1275"/>
      <c r="D51" s="105"/>
      <c r="E51" s="1280" t="s">
        <v>41</v>
      </c>
      <c r="F51" s="1280"/>
      <c r="G51" s="1280"/>
      <c r="H51" s="1281"/>
      <c r="I51" s="106">
        <v>705</v>
      </c>
      <c r="J51" s="107">
        <v>654</v>
      </c>
      <c r="K51" s="107">
        <v>599</v>
      </c>
      <c r="L51" s="107">
        <v>556</v>
      </c>
      <c r="M51" s="108">
        <v>488</v>
      </c>
    </row>
    <row r="52" spans="2:13" ht="27.75" customHeight="1" x14ac:dyDescent="0.15">
      <c r="B52" s="1276"/>
      <c r="C52" s="1277"/>
      <c r="D52" s="105"/>
      <c r="E52" s="1280" t="s">
        <v>42</v>
      </c>
      <c r="F52" s="1280"/>
      <c r="G52" s="1280"/>
      <c r="H52" s="1281"/>
      <c r="I52" s="106">
        <v>10506</v>
      </c>
      <c r="J52" s="107">
        <v>10238</v>
      </c>
      <c r="K52" s="107">
        <v>10559</v>
      </c>
      <c r="L52" s="107">
        <v>11275</v>
      </c>
      <c r="M52" s="108">
        <v>11385</v>
      </c>
    </row>
    <row r="53" spans="2:13" ht="27.75" customHeight="1" thickBot="1" x14ac:dyDescent="0.2">
      <c r="B53" s="1287" t="s">
        <v>43</v>
      </c>
      <c r="C53" s="1288"/>
      <c r="D53" s="112"/>
      <c r="E53" s="1289" t="s">
        <v>44</v>
      </c>
      <c r="F53" s="1289"/>
      <c r="G53" s="1289"/>
      <c r="H53" s="1290"/>
      <c r="I53" s="113">
        <v>17</v>
      </c>
      <c r="J53" s="114">
        <v>-509</v>
      </c>
      <c r="K53" s="114">
        <v>-1495</v>
      </c>
      <c r="L53" s="114">
        <v>-1374</v>
      </c>
      <c r="M53" s="115">
        <v>-521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AmtIs4lDgU4onKsQzmMZ+BORGZJis+3zyUrKRPMneTxcJ8rwBDNknD/cc801ZYJzSDbiiJEykorjO05DZ9SAA==" saltValue="+CuaMflDYdeKOZlNtUR6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47</v>
      </c>
      <c r="D55" s="1299"/>
      <c r="E55" s="1300"/>
      <c r="F55" s="127">
        <v>1298</v>
      </c>
      <c r="G55" s="127">
        <v>1151</v>
      </c>
      <c r="H55" s="128">
        <v>814</v>
      </c>
    </row>
    <row r="56" spans="2:8" ht="52.5" customHeight="1" x14ac:dyDescent="0.15">
      <c r="B56" s="129"/>
      <c r="C56" s="1301" t="s">
        <v>48</v>
      </c>
      <c r="D56" s="1301"/>
      <c r="E56" s="1302"/>
      <c r="F56" s="130">
        <v>1439</v>
      </c>
      <c r="G56" s="130">
        <v>1442</v>
      </c>
      <c r="H56" s="131">
        <v>1257</v>
      </c>
    </row>
    <row r="57" spans="2:8" ht="53.25" customHeight="1" x14ac:dyDescent="0.15">
      <c r="B57" s="129"/>
      <c r="C57" s="1303" t="s">
        <v>49</v>
      </c>
      <c r="D57" s="1303"/>
      <c r="E57" s="1304"/>
      <c r="F57" s="132">
        <v>6759</v>
      </c>
      <c r="G57" s="132">
        <v>6782</v>
      </c>
      <c r="H57" s="133">
        <v>6834</v>
      </c>
    </row>
    <row r="58" spans="2:8" ht="45.75" customHeight="1" x14ac:dyDescent="0.15">
      <c r="B58" s="134"/>
      <c r="C58" s="1291" t="s">
        <v>610</v>
      </c>
      <c r="D58" s="1292"/>
      <c r="E58" s="1293"/>
      <c r="F58" s="135">
        <v>4756</v>
      </c>
      <c r="G58" s="135">
        <v>4785</v>
      </c>
      <c r="H58" s="136">
        <v>4796</v>
      </c>
    </row>
    <row r="59" spans="2:8" ht="45.75" customHeight="1" x14ac:dyDescent="0.15">
      <c r="B59" s="134"/>
      <c r="C59" s="1291" t="s">
        <v>611</v>
      </c>
      <c r="D59" s="1292"/>
      <c r="E59" s="1293"/>
      <c r="F59" s="135">
        <v>587</v>
      </c>
      <c r="G59" s="135">
        <v>588</v>
      </c>
      <c r="H59" s="136">
        <v>588</v>
      </c>
    </row>
    <row r="60" spans="2:8" ht="45.75" customHeight="1" x14ac:dyDescent="0.15">
      <c r="B60" s="134"/>
      <c r="C60" s="1291" t="s">
        <v>612</v>
      </c>
      <c r="D60" s="1292"/>
      <c r="E60" s="1293"/>
      <c r="F60" s="135">
        <v>410</v>
      </c>
      <c r="G60" s="135">
        <v>410</v>
      </c>
      <c r="H60" s="136">
        <v>410</v>
      </c>
    </row>
    <row r="61" spans="2:8" ht="45.75" customHeight="1" x14ac:dyDescent="0.15">
      <c r="B61" s="134"/>
      <c r="C61" s="1291" t="s">
        <v>613</v>
      </c>
      <c r="D61" s="1292"/>
      <c r="E61" s="1293"/>
      <c r="F61" s="135">
        <v>319</v>
      </c>
      <c r="G61" s="135">
        <v>319</v>
      </c>
      <c r="H61" s="136">
        <v>319</v>
      </c>
    </row>
    <row r="62" spans="2:8" ht="45.75" customHeight="1" thickBot="1" x14ac:dyDescent="0.2">
      <c r="B62" s="137"/>
      <c r="C62" s="1294" t="s">
        <v>614</v>
      </c>
      <c r="D62" s="1295"/>
      <c r="E62" s="1296"/>
      <c r="F62" s="138">
        <v>300</v>
      </c>
      <c r="G62" s="138">
        <v>302</v>
      </c>
      <c r="H62" s="139">
        <v>304</v>
      </c>
    </row>
    <row r="63" spans="2:8" ht="52.5" customHeight="1" thickBot="1" x14ac:dyDescent="0.2">
      <c r="B63" s="140"/>
      <c r="C63" s="1297" t="s">
        <v>50</v>
      </c>
      <c r="D63" s="1297"/>
      <c r="E63" s="1298"/>
      <c r="F63" s="141">
        <v>9496</v>
      </c>
      <c r="G63" s="141">
        <v>9374</v>
      </c>
      <c r="H63" s="142">
        <v>8904</v>
      </c>
    </row>
    <row r="64" spans="2:8" ht="15" customHeight="1" x14ac:dyDescent="0.15"/>
    <row r="65" ht="0" hidden="1" customHeight="1" x14ac:dyDescent="0.15"/>
    <row r="66" ht="0" hidden="1" customHeight="1" x14ac:dyDescent="0.15"/>
  </sheetData>
  <sheetProtection algorithmName="SHA-512" hashValue="ofu65Kr+TWM4Xdg8MqtyvXK2kee/lMmqO1wtAHojCK/xKjcZirBca4Nyc2VsngVdTmWefpCxjNO2BGDAMpijkg==" saltValue="zE0zvN3PrAF1FqyJquYA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10" zoomScale="80" zoomScaleNormal="8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618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619</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562</v>
      </c>
      <c r="BQ50" s="1310"/>
      <c r="BR50" s="1310"/>
      <c r="BS50" s="1310"/>
      <c r="BT50" s="1310"/>
      <c r="BU50" s="1310"/>
      <c r="BV50" s="1310"/>
      <c r="BW50" s="1310"/>
      <c r="BX50" s="1310" t="s">
        <v>563</v>
      </c>
      <c r="BY50" s="1310"/>
      <c r="BZ50" s="1310"/>
      <c r="CA50" s="1310"/>
      <c r="CB50" s="1310"/>
      <c r="CC50" s="1310"/>
      <c r="CD50" s="1310"/>
      <c r="CE50" s="1310"/>
      <c r="CF50" s="1310" t="s">
        <v>564</v>
      </c>
      <c r="CG50" s="1310"/>
      <c r="CH50" s="1310"/>
      <c r="CI50" s="1310"/>
      <c r="CJ50" s="1310"/>
      <c r="CK50" s="1310"/>
      <c r="CL50" s="1310"/>
      <c r="CM50" s="1310"/>
      <c r="CN50" s="1310" t="s">
        <v>565</v>
      </c>
      <c r="CO50" s="1310"/>
      <c r="CP50" s="1310"/>
      <c r="CQ50" s="1310"/>
      <c r="CR50" s="1310"/>
      <c r="CS50" s="1310"/>
      <c r="CT50" s="1310"/>
      <c r="CU50" s="1310"/>
      <c r="CV50" s="1310" t="s">
        <v>566</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620</v>
      </c>
      <c r="AO51" s="1308"/>
      <c r="AP51" s="1308"/>
      <c r="AQ51" s="1308"/>
      <c r="AR51" s="1308"/>
      <c r="AS51" s="1308"/>
      <c r="AT51" s="1308"/>
      <c r="AU51" s="1308"/>
      <c r="AV51" s="1308"/>
      <c r="AW51" s="1308"/>
      <c r="AX51" s="1308"/>
      <c r="AY51" s="1308"/>
      <c r="AZ51" s="1308"/>
      <c r="BA51" s="1308"/>
      <c r="BB51" s="1308" t="s">
        <v>621</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622</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57.6</v>
      </c>
      <c r="BY53" s="1305"/>
      <c r="BZ53" s="1305"/>
      <c r="CA53" s="1305"/>
      <c r="CB53" s="1305"/>
      <c r="CC53" s="1305"/>
      <c r="CD53" s="1305"/>
      <c r="CE53" s="1305"/>
      <c r="CF53" s="1305">
        <v>58.6</v>
      </c>
      <c r="CG53" s="1305"/>
      <c r="CH53" s="1305"/>
      <c r="CI53" s="1305"/>
      <c r="CJ53" s="1305"/>
      <c r="CK53" s="1305"/>
      <c r="CL53" s="1305"/>
      <c r="CM53" s="1305"/>
      <c r="CN53" s="1305">
        <v>60.5</v>
      </c>
      <c r="CO53" s="1305"/>
      <c r="CP53" s="1305"/>
      <c r="CQ53" s="1305"/>
      <c r="CR53" s="1305"/>
      <c r="CS53" s="1305"/>
      <c r="CT53" s="1305"/>
      <c r="CU53" s="1305"/>
      <c r="CV53" s="1305">
        <v>60.4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623</v>
      </c>
      <c r="AO55" s="1310"/>
      <c r="AP55" s="1310"/>
      <c r="AQ55" s="1310"/>
      <c r="AR55" s="1310"/>
      <c r="AS55" s="1310"/>
      <c r="AT55" s="1310"/>
      <c r="AU55" s="1310"/>
      <c r="AV55" s="1310"/>
      <c r="AW55" s="1310"/>
      <c r="AX55" s="1310"/>
      <c r="AY55" s="1310"/>
      <c r="AZ55" s="1310"/>
      <c r="BA55" s="1310"/>
      <c r="BB55" s="1308" t="s">
        <v>621</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58.5</v>
      </c>
      <c r="BY55" s="1305"/>
      <c r="BZ55" s="1305"/>
      <c r="CA55" s="1305"/>
      <c r="CB55" s="1305"/>
      <c r="CC55" s="1305"/>
      <c r="CD55" s="1305"/>
      <c r="CE55" s="1305"/>
      <c r="CF55" s="1305">
        <v>52.3</v>
      </c>
      <c r="CG55" s="1305"/>
      <c r="CH55" s="1305"/>
      <c r="CI55" s="1305"/>
      <c r="CJ55" s="1305"/>
      <c r="CK55" s="1305"/>
      <c r="CL55" s="1305"/>
      <c r="CM55" s="1305"/>
      <c r="CN55" s="1305">
        <v>55.4</v>
      </c>
      <c r="CO55" s="1305"/>
      <c r="CP55" s="1305"/>
      <c r="CQ55" s="1305"/>
      <c r="CR55" s="1305"/>
      <c r="CS55" s="1305"/>
      <c r="CT55" s="1305"/>
      <c r="CU55" s="1305"/>
      <c r="CV55" s="1305">
        <v>52.7</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622</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52.9</v>
      </c>
      <c r="BY57" s="1305"/>
      <c r="BZ57" s="1305"/>
      <c r="CA57" s="1305"/>
      <c r="CB57" s="1305"/>
      <c r="CC57" s="1305"/>
      <c r="CD57" s="1305"/>
      <c r="CE57" s="1305"/>
      <c r="CF57" s="1305">
        <v>57.1</v>
      </c>
      <c r="CG57" s="1305"/>
      <c r="CH57" s="1305"/>
      <c r="CI57" s="1305"/>
      <c r="CJ57" s="1305"/>
      <c r="CK57" s="1305"/>
      <c r="CL57" s="1305"/>
      <c r="CM57" s="1305"/>
      <c r="CN57" s="1305">
        <v>58.7</v>
      </c>
      <c r="CO57" s="1305"/>
      <c r="CP57" s="1305"/>
      <c r="CQ57" s="1305"/>
      <c r="CR57" s="1305"/>
      <c r="CS57" s="1305"/>
      <c r="CT57" s="1305"/>
      <c r="CU57" s="1305"/>
      <c r="CV57" s="1305">
        <v>59.5</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624</v>
      </c>
    </row>
    <row r="64" spans="1:109" x14ac:dyDescent="0.15">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619</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562</v>
      </c>
      <c r="BQ72" s="1310"/>
      <c r="BR72" s="1310"/>
      <c r="BS72" s="1310"/>
      <c r="BT72" s="1310"/>
      <c r="BU72" s="1310"/>
      <c r="BV72" s="1310"/>
      <c r="BW72" s="1310"/>
      <c r="BX72" s="1310" t="s">
        <v>563</v>
      </c>
      <c r="BY72" s="1310"/>
      <c r="BZ72" s="1310"/>
      <c r="CA72" s="1310"/>
      <c r="CB72" s="1310"/>
      <c r="CC72" s="1310"/>
      <c r="CD72" s="1310"/>
      <c r="CE72" s="1310"/>
      <c r="CF72" s="1310" t="s">
        <v>564</v>
      </c>
      <c r="CG72" s="1310"/>
      <c r="CH72" s="1310"/>
      <c r="CI72" s="1310"/>
      <c r="CJ72" s="1310"/>
      <c r="CK72" s="1310"/>
      <c r="CL72" s="1310"/>
      <c r="CM72" s="1310"/>
      <c r="CN72" s="1310" t="s">
        <v>565</v>
      </c>
      <c r="CO72" s="1310"/>
      <c r="CP72" s="1310"/>
      <c r="CQ72" s="1310"/>
      <c r="CR72" s="1310"/>
      <c r="CS72" s="1310"/>
      <c r="CT72" s="1310"/>
      <c r="CU72" s="1310"/>
      <c r="CV72" s="1310" t="s">
        <v>566</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620</v>
      </c>
      <c r="AO73" s="1308"/>
      <c r="AP73" s="1308"/>
      <c r="AQ73" s="1308"/>
      <c r="AR73" s="1308"/>
      <c r="AS73" s="1308"/>
      <c r="AT73" s="1308"/>
      <c r="AU73" s="1308"/>
      <c r="AV73" s="1308"/>
      <c r="AW73" s="1308"/>
      <c r="AX73" s="1308"/>
      <c r="AY73" s="1308"/>
      <c r="AZ73" s="1308"/>
      <c r="BA73" s="1308"/>
      <c r="BB73" s="1308" t="s">
        <v>621</v>
      </c>
      <c r="BC73" s="1308"/>
      <c r="BD73" s="1308"/>
      <c r="BE73" s="1308"/>
      <c r="BF73" s="1308"/>
      <c r="BG73" s="1308"/>
      <c r="BH73" s="1308"/>
      <c r="BI73" s="1308"/>
      <c r="BJ73" s="1308"/>
      <c r="BK73" s="1308"/>
      <c r="BL73" s="1308"/>
      <c r="BM73" s="1308"/>
      <c r="BN73" s="1308"/>
      <c r="BO73" s="1308"/>
      <c r="BP73" s="1305">
        <v>0.3</v>
      </c>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626</v>
      </c>
      <c r="BC75" s="1308"/>
      <c r="BD75" s="1308"/>
      <c r="BE75" s="1308"/>
      <c r="BF75" s="1308"/>
      <c r="BG75" s="1308"/>
      <c r="BH75" s="1308"/>
      <c r="BI75" s="1308"/>
      <c r="BJ75" s="1308"/>
      <c r="BK75" s="1308"/>
      <c r="BL75" s="1308"/>
      <c r="BM75" s="1308"/>
      <c r="BN75" s="1308"/>
      <c r="BO75" s="1308"/>
      <c r="BP75" s="1305">
        <v>11.5</v>
      </c>
      <c r="BQ75" s="1305"/>
      <c r="BR75" s="1305"/>
      <c r="BS75" s="1305"/>
      <c r="BT75" s="1305"/>
      <c r="BU75" s="1305"/>
      <c r="BV75" s="1305"/>
      <c r="BW75" s="1305"/>
      <c r="BX75" s="1305">
        <v>11</v>
      </c>
      <c r="BY75" s="1305"/>
      <c r="BZ75" s="1305"/>
      <c r="CA75" s="1305"/>
      <c r="CB75" s="1305"/>
      <c r="CC75" s="1305"/>
      <c r="CD75" s="1305"/>
      <c r="CE75" s="1305"/>
      <c r="CF75" s="1305">
        <v>11.4</v>
      </c>
      <c r="CG75" s="1305"/>
      <c r="CH75" s="1305"/>
      <c r="CI75" s="1305"/>
      <c r="CJ75" s="1305"/>
      <c r="CK75" s="1305"/>
      <c r="CL75" s="1305"/>
      <c r="CM75" s="1305"/>
      <c r="CN75" s="1305">
        <v>10.9</v>
      </c>
      <c r="CO75" s="1305"/>
      <c r="CP75" s="1305"/>
      <c r="CQ75" s="1305"/>
      <c r="CR75" s="1305"/>
      <c r="CS75" s="1305"/>
      <c r="CT75" s="1305"/>
      <c r="CU75" s="1305"/>
      <c r="CV75" s="1305">
        <v>11</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623</v>
      </c>
      <c r="AO77" s="1310"/>
      <c r="AP77" s="1310"/>
      <c r="AQ77" s="1310"/>
      <c r="AR77" s="1310"/>
      <c r="AS77" s="1310"/>
      <c r="AT77" s="1310"/>
      <c r="AU77" s="1310"/>
      <c r="AV77" s="1310"/>
      <c r="AW77" s="1310"/>
      <c r="AX77" s="1310"/>
      <c r="AY77" s="1310"/>
      <c r="AZ77" s="1310"/>
      <c r="BA77" s="1310"/>
      <c r="BB77" s="1308" t="s">
        <v>621</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58.5</v>
      </c>
      <c r="BY77" s="1305"/>
      <c r="BZ77" s="1305"/>
      <c r="CA77" s="1305"/>
      <c r="CB77" s="1305"/>
      <c r="CC77" s="1305"/>
      <c r="CD77" s="1305"/>
      <c r="CE77" s="1305"/>
      <c r="CF77" s="1305">
        <v>52.3</v>
      </c>
      <c r="CG77" s="1305"/>
      <c r="CH77" s="1305"/>
      <c r="CI77" s="1305"/>
      <c r="CJ77" s="1305"/>
      <c r="CK77" s="1305"/>
      <c r="CL77" s="1305"/>
      <c r="CM77" s="1305"/>
      <c r="CN77" s="1305">
        <v>55.4</v>
      </c>
      <c r="CO77" s="1305"/>
      <c r="CP77" s="1305"/>
      <c r="CQ77" s="1305"/>
      <c r="CR77" s="1305"/>
      <c r="CS77" s="1305"/>
      <c r="CT77" s="1305"/>
      <c r="CU77" s="1305"/>
      <c r="CV77" s="1305">
        <v>52.7</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626</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9.6999999999999993</v>
      </c>
      <c r="CO79" s="1305"/>
      <c r="CP79" s="1305"/>
      <c r="CQ79" s="1305"/>
      <c r="CR79" s="1305"/>
      <c r="CS79" s="1305"/>
      <c r="CT79" s="1305"/>
      <c r="CU79" s="1305"/>
      <c r="CV79" s="1305">
        <v>9.5</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uN9Y/caruDXl/jVeX6rTR2pAuZpIzlaQTxAo5Wgef1eO3llg34RG1R6Qe6lEFsLiAEjqKxHJmGlAiafJVujbg==" saltValue="o6TfX/sPGWT+n8nAu+TZ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91" zoomScale="50" zoomScaleNormal="5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ncVYC7r/A+yIST5K0gRI7iTSKBadr7gvExDhsf2qBUeIXOmhf3zmdHS7pnqwlyYqS+K75Bu39bKZ6QaZvrnAQ==" saltValue="GZ5+3na15TDIwBt83pQ0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Zjq3LsNH1YrXtFAqjCsgt8umfjfh4Hd9CI8OhJHk9WKt/n60Deb8l1Scn1w9EbHXNKGk1q7ptjhK89GjAS2ig==" saltValue="Asu/SIn2YW0pUOM9dWF8Z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559</v>
      </c>
      <c r="G2" s="156"/>
      <c r="H2" s="157"/>
    </row>
    <row r="3" spans="1:8" x14ac:dyDescent="0.15">
      <c r="A3" s="153" t="s">
        <v>552</v>
      </c>
      <c r="B3" s="158"/>
      <c r="C3" s="159"/>
      <c r="D3" s="160">
        <v>95774</v>
      </c>
      <c r="E3" s="161"/>
      <c r="F3" s="162">
        <v>106614</v>
      </c>
      <c r="G3" s="163"/>
      <c r="H3" s="164"/>
    </row>
    <row r="4" spans="1:8" x14ac:dyDescent="0.15">
      <c r="A4" s="165"/>
      <c r="B4" s="166"/>
      <c r="C4" s="167"/>
      <c r="D4" s="168">
        <v>29825</v>
      </c>
      <c r="E4" s="169"/>
      <c r="F4" s="170">
        <v>45545</v>
      </c>
      <c r="G4" s="171"/>
      <c r="H4" s="172"/>
    </row>
    <row r="5" spans="1:8" x14ac:dyDescent="0.15">
      <c r="A5" s="153" t="s">
        <v>554</v>
      </c>
      <c r="B5" s="158"/>
      <c r="C5" s="159"/>
      <c r="D5" s="160">
        <v>55200</v>
      </c>
      <c r="E5" s="161"/>
      <c r="F5" s="162">
        <v>85459</v>
      </c>
      <c r="G5" s="163"/>
      <c r="H5" s="164"/>
    </row>
    <row r="6" spans="1:8" x14ac:dyDescent="0.15">
      <c r="A6" s="165"/>
      <c r="B6" s="166"/>
      <c r="C6" s="167"/>
      <c r="D6" s="168">
        <v>19319</v>
      </c>
      <c r="E6" s="169"/>
      <c r="F6" s="170">
        <v>44378</v>
      </c>
      <c r="G6" s="171"/>
      <c r="H6" s="172"/>
    </row>
    <row r="7" spans="1:8" x14ac:dyDescent="0.15">
      <c r="A7" s="153" t="s">
        <v>555</v>
      </c>
      <c r="B7" s="158"/>
      <c r="C7" s="159"/>
      <c r="D7" s="160">
        <v>105961</v>
      </c>
      <c r="E7" s="161"/>
      <c r="F7" s="162">
        <v>65876</v>
      </c>
      <c r="G7" s="163"/>
      <c r="H7" s="164"/>
    </row>
    <row r="8" spans="1:8" x14ac:dyDescent="0.15">
      <c r="A8" s="165"/>
      <c r="B8" s="166"/>
      <c r="C8" s="167"/>
      <c r="D8" s="168">
        <v>57433</v>
      </c>
      <c r="E8" s="169"/>
      <c r="F8" s="170">
        <v>36484</v>
      </c>
      <c r="G8" s="171"/>
      <c r="H8" s="172"/>
    </row>
    <row r="9" spans="1:8" x14ac:dyDescent="0.15">
      <c r="A9" s="153" t="s">
        <v>556</v>
      </c>
      <c r="B9" s="158"/>
      <c r="C9" s="159"/>
      <c r="D9" s="160">
        <v>119459</v>
      </c>
      <c r="E9" s="161"/>
      <c r="F9" s="162">
        <v>68468</v>
      </c>
      <c r="G9" s="163"/>
      <c r="H9" s="164"/>
    </row>
    <row r="10" spans="1:8" x14ac:dyDescent="0.15">
      <c r="A10" s="165"/>
      <c r="B10" s="166"/>
      <c r="C10" s="167"/>
      <c r="D10" s="168">
        <v>93499</v>
      </c>
      <c r="E10" s="169"/>
      <c r="F10" s="170">
        <v>34140</v>
      </c>
      <c r="G10" s="171"/>
      <c r="H10" s="172"/>
    </row>
    <row r="11" spans="1:8" x14ac:dyDescent="0.15">
      <c r="A11" s="153" t="s">
        <v>557</v>
      </c>
      <c r="B11" s="158"/>
      <c r="C11" s="159"/>
      <c r="D11" s="160">
        <v>82710</v>
      </c>
      <c r="E11" s="161"/>
      <c r="F11" s="162">
        <v>69729</v>
      </c>
      <c r="G11" s="163"/>
      <c r="H11" s="164"/>
    </row>
    <row r="12" spans="1:8" x14ac:dyDescent="0.15">
      <c r="A12" s="165"/>
      <c r="B12" s="166"/>
      <c r="C12" s="173"/>
      <c r="D12" s="168">
        <v>32986</v>
      </c>
      <c r="E12" s="169"/>
      <c r="F12" s="170">
        <v>38908</v>
      </c>
      <c r="G12" s="171"/>
      <c r="H12" s="172"/>
    </row>
    <row r="13" spans="1:8" x14ac:dyDescent="0.15">
      <c r="A13" s="153"/>
      <c r="B13" s="158"/>
      <c r="C13" s="174"/>
      <c r="D13" s="175">
        <v>91821</v>
      </c>
      <c r="E13" s="176"/>
      <c r="F13" s="177">
        <v>79229</v>
      </c>
      <c r="G13" s="178"/>
      <c r="H13" s="164"/>
    </row>
    <row r="14" spans="1:8" x14ac:dyDescent="0.15">
      <c r="A14" s="165"/>
      <c r="B14" s="166"/>
      <c r="C14" s="167"/>
      <c r="D14" s="168">
        <v>46612</v>
      </c>
      <c r="E14" s="169"/>
      <c r="F14" s="170">
        <v>39891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v>
      </c>
      <c r="C19" s="179">
        <f>ROUND(VALUE(SUBSTITUTE(実質収支比率等に係る経年分析!G$48,"▲","-")),2)</f>
        <v>14.73</v>
      </c>
      <c r="D19" s="179">
        <f>ROUND(VALUE(SUBSTITUTE(実質収支比率等に係る経年分析!H$48,"▲","-")),2)</f>
        <v>5.0599999999999996</v>
      </c>
      <c r="E19" s="179">
        <f>ROUND(VALUE(SUBSTITUTE(実質収支比率等に係る経年分析!I$48,"▲","-")),2)</f>
        <v>4.9000000000000004</v>
      </c>
      <c r="F19" s="179">
        <f>ROUND(VALUE(SUBSTITUTE(実質収支比率等に係る経年分析!J$48,"▲","-")),2)</f>
        <v>8.14</v>
      </c>
    </row>
    <row r="20" spans="1:11" x14ac:dyDescent="0.15">
      <c r="A20" s="179" t="s">
        <v>54</v>
      </c>
      <c r="B20" s="179">
        <f>ROUND(VALUE(SUBSTITUTE(実質収支比率等に係る経年分析!F$47,"▲","-")),2)</f>
        <v>19.34</v>
      </c>
      <c r="C20" s="179">
        <f>ROUND(VALUE(SUBSTITUTE(実質収支比率等に係る経年分析!G$47,"▲","-")),2)</f>
        <v>20.57</v>
      </c>
      <c r="D20" s="179">
        <f>ROUND(VALUE(SUBSTITUTE(実質収支比率等に係る経年分析!H$47,"▲","-")),2)</f>
        <v>21.63</v>
      </c>
      <c r="E20" s="179">
        <f>ROUND(VALUE(SUBSTITUTE(実質収支比率等に係る経年分析!I$47,"▲","-")),2)</f>
        <v>19.399999999999999</v>
      </c>
      <c r="F20" s="179">
        <f>ROUND(VALUE(SUBSTITUTE(実質収支比率等に係る経年分析!J$47,"▲","-")),2)</f>
        <v>13.86</v>
      </c>
    </row>
    <row r="21" spans="1:11" x14ac:dyDescent="0.15">
      <c r="A21" s="179" t="s">
        <v>55</v>
      </c>
      <c r="B21" s="179">
        <f>IF(ISNUMBER(VALUE(SUBSTITUTE(実質収支比率等に係る経年分析!F$49,"▲","-"))),ROUND(VALUE(SUBSTITUTE(実質収支比率等に係る経年分析!F$49,"▲","-")),2),NA())</f>
        <v>-0.99</v>
      </c>
      <c r="C21" s="179">
        <f>IF(ISNUMBER(VALUE(SUBSTITUTE(実質収支比率等に係る経年分析!G$49,"▲","-"))),ROUND(VALUE(SUBSTITUTE(実質収支比率等に係る経年分析!G$49,"▲","-")),2),NA())</f>
        <v>11.58</v>
      </c>
      <c r="D21" s="179">
        <f>IF(ISNUMBER(VALUE(SUBSTITUTE(実質収支比率等に係る経年分析!H$49,"▲","-"))),ROUND(VALUE(SUBSTITUTE(実質収支比率等に係る経年分析!H$49,"▲","-")),2),NA())</f>
        <v>-8.5299999999999994</v>
      </c>
      <c r="E21" s="179">
        <f>IF(ISNUMBER(VALUE(SUBSTITUTE(実質収支比率等に係る経年分析!I$49,"▲","-"))),ROUND(VALUE(SUBSTITUTE(実質収支比率等に係る経年分析!I$49,"▲","-")),2),NA())</f>
        <v>-2.69</v>
      </c>
      <c r="F21" s="179">
        <f>IF(ISNUMBER(VALUE(SUBSTITUTE(実質収支比率等に係る経年分析!J$49,"▲","-"))),ROUND(VALUE(SUBSTITUTE(実質収支比率等に係る経年分析!J$49,"▲","-")),2),NA())</f>
        <v>-2.5499999999999998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2.4900000000000002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2.0299999999999998</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多久市公共下水道事業特別会計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多久市給与管理・物品調達特別会計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多久市土地区画整理事業特別会計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9.7899999999999991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多久市後期高齢者医療特別会計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多久市国民健康保険事業特別会計</v>
      </c>
      <c r="B33" s="180">
        <f>IF(ROUND(VALUE(SUBSTITUTE(連結実質赤字比率に係る赤字・黒字の構成分析!F$37,"▲", "-")), 2) &lt; 0, ABS(ROUND(VALUE(SUBSTITUTE(連結実質赤字比率に係る赤字・黒字の構成分析!F$37,"▲", "-")), 2)), NA())</f>
        <v>2.52</v>
      </c>
      <c r="C33" s="180" t="e">
        <f>IF(ROUND(VALUE(SUBSTITUTE(連結実質赤字比率に係る赤字・黒字の構成分析!F$37,"▲", "-")), 2) &gt;= 0, ABS(ROUND(VALUE(SUBSTITUTE(連結実質赤字比率に係る赤字・黒字の構成分析!F$37,"▲", "-")), 2)), NA())</f>
        <v>#N/A</v>
      </c>
      <c r="D33" s="180">
        <f>IF(ROUND(VALUE(SUBSTITUTE(連結実質赤字比率に係る赤字・黒字の構成分析!G$37,"▲", "-")), 2) &lt; 0, ABS(ROUND(VALUE(SUBSTITUTE(連結実質赤字比率に係る赤字・黒字の構成分析!G$37,"▲", "-")), 2)), NA())</f>
        <v>3.91</v>
      </c>
      <c r="E33" s="180" t="e">
        <f>IF(ROUND(VALUE(SUBSTITUTE(連結実質赤字比率に係る赤字・黒字の構成分析!G$37,"▲", "-")), 2) &gt;= 0, ABS(ROUND(VALUE(SUBSTITUTE(連結実質赤字比率に係る赤字・黒字の構成分析!G$37,"▲", "-")), 2)), NA())</f>
        <v>#N/A</v>
      </c>
      <c r="F33" s="180">
        <f>IF(ROUND(VALUE(SUBSTITUTE(連結実質赤字比率に係る赤字・黒字の構成分析!H$37,"▲", "-")), 2) &lt; 0, ABS(ROUND(VALUE(SUBSTITUTE(連結実質赤字比率に係る赤字・黒字の構成分析!H$37,"▲", "-")), 2)), NA())</f>
        <v>0.72</v>
      </c>
      <c r="G33" s="180" t="e">
        <f>IF(ROUND(VALUE(SUBSTITUTE(連結実質赤字比率に係る赤字・黒字の構成分析!H$37,"▲", "-")), 2) &gt;= 0, ABS(ROUND(VALUE(SUBSTITUTE(連結実質赤字比率に係る赤字・黒字の構成分析!H$37,"▲", "-")), 2)), NA())</f>
        <v>#N/A</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4.99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4.93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5.0599999999999996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4.8899999999999997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8.14</v>
      </c>
    </row>
    <row r="35" spans="1:16" x14ac:dyDescent="0.15">
      <c r="A35" s="180" t="str">
        <f>IF(連結実質赤字比率に係る赤字・黒字の構成分析!C$35="",NA(),連結実質赤字比率に係る赤字・黒字の構成分析!C$35)</f>
        <v>多久市病院事業会計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11.32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10.28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9.7100000000000009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9.83</v>
      </c>
    </row>
    <row r="36" spans="1:16" x14ac:dyDescent="0.15">
      <c r="A36" s="180" t="str">
        <f>IF(連結実質赤字比率に係る赤字・黒字の構成分析!C$34="",NA(),連結実質赤字比率に係る赤字・黒字の構成分析!C$34)</f>
        <v>多久市水道事業会計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10.31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11.04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10.59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862</v>
      </c>
      <c r="E42" s="181"/>
      <c r="F42" s="181"/>
      <c r="G42" s="181">
        <f>'実質公債費比率（分子）の構造'!L$52</f>
        <v>890</v>
      </c>
      <c r="H42" s="181"/>
      <c r="I42" s="181"/>
      <c r="J42" s="181">
        <f>'実質公債費比率（分子）の構造'!M$52</f>
        <v>985</v>
      </c>
      <c r="K42" s="181"/>
      <c r="L42" s="181"/>
      <c r="M42" s="181">
        <f>'実質公債費比率（分子）の構造'!N$52</f>
        <v>1029</v>
      </c>
      <c r="N42" s="181"/>
      <c r="O42" s="181"/>
      <c r="P42" s="181">
        <f>'実質公債費比率（分子）の構造'!O$52</f>
        <v>1032</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64</v>
      </c>
      <c r="B44" s="181">
        <f>'実質公債費比率（分子）の構造'!K$50</f>
        <v>1</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t="str">
        <f>'実質公債費比率（分子）の構造'!O$50</f>
        <v>-</v>
      </c>
      <c r="O44" s="181"/>
      <c r="P44" s="181"/>
    </row>
    <row r="45" spans="1:16" x14ac:dyDescent="0.15">
      <c r="A45" s="181" t="s">
        <v>65</v>
      </c>
      <c r="B45" s="181">
        <f>'実質公債費比率（分子）の構造'!K$49</f>
        <v>29</v>
      </c>
      <c r="C45" s="181"/>
      <c r="D45" s="181"/>
      <c r="E45" s="181">
        <f>'実質公債費比率（分子）の構造'!L$49</f>
        <v>29</v>
      </c>
      <c r="F45" s="181"/>
      <c r="G45" s="181"/>
      <c r="H45" s="181">
        <f>'実質公債費比率（分子）の構造'!M$49</f>
        <v>34</v>
      </c>
      <c r="I45" s="181"/>
      <c r="J45" s="181"/>
      <c r="K45" s="181">
        <f>'実質公債費比率（分子）の構造'!N$49</f>
        <v>34</v>
      </c>
      <c r="L45" s="181"/>
      <c r="M45" s="181"/>
      <c r="N45" s="181">
        <f>'実質公債費比率（分子）の構造'!O$49</f>
        <v>34</v>
      </c>
      <c r="O45" s="181"/>
      <c r="P45" s="181"/>
    </row>
    <row r="46" spans="1:16" x14ac:dyDescent="0.15">
      <c r="A46" s="181" t="s">
        <v>66</v>
      </c>
      <c r="B46" s="181">
        <f>'実質公債費比率（分子）の構造'!K$48</f>
        <v>189</v>
      </c>
      <c r="C46" s="181"/>
      <c r="D46" s="181"/>
      <c r="E46" s="181">
        <f>'実質公債費比率（分子）の構造'!L$48</f>
        <v>192</v>
      </c>
      <c r="F46" s="181"/>
      <c r="G46" s="181"/>
      <c r="H46" s="181">
        <f>'実質公債費比率（分子）の構造'!M$48</f>
        <v>217</v>
      </c>
      <c r="I46" s="181"/>
      <c r="J46" s="181"/>
      <c r="K46" s="181">
        <f>'実質公債費比率（分子）の構造'!N$48</f>
        <v>225</v>
      </c>
      <c r="L46" s="181"/>
      <c r="M46" s="181"/>
      <c r="N46" s="181">
        <f>'実質公債費比率（分子）の構造'!O$48</f>
        <v>246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1226</v>
      </c>
      <c r="C49" s="181"/>
      <c r="D49" s="181"/>
      <c r="E49" s="181">
        <f>'実質公債費比率（分子）の構造'!L$45</f>
        <v>1223</v>
      </c>
      <c r="F49" s="181"/>
      <c r="G49" s="181"/>
      <c r="H49" s="181">
        <f>'実質公債費比率（分子）の構造'!M$45</f>
        <v>1336</v>
      </c>
      <c r="I49" s="181"/>
      <c r="J49" s="181"/>
      <c r="K49" s="181">
        <f>'実質公債費比率（分子）の構造'!N$45</f>
        <v>1277</v>
      </c>
      <c r="L49" s="181"/>
      <c r="M49" s="181"/>
      <c r="N49" s="181">
        <f>'実質公債費比率（分子）の構造'!O$45</f>
        <v>1294</v>
      </c>
      <c r="O49" s="181"/>
      <c r="P49" s="181"/>
    </row>
    <row r="50" spans="1:16" x14ac:dyDescent="0.15">
      <c r="A50" s="181" t="s">
        <v>70</v>
      </c>
      <c r="B50" s="181" t="e">
        <f>NA()</f>
        <v>#N/A</v>
      </c>
      <c r="C50" s="181">
        <f>IF(ISNUMBER('実質公債費比率（分子）の構造'!K$53),'実質公債費比率（分子）の構造'!K$53,NA())</f>
        <v>583</v>
      </c>
      <c r="D50" s="181" t="e">
        <f>NA()</f>
        <v>#N/A</v>
      </c>
      <c r="E50" s="181" t="e">
        <f>NA()</f>
        <v>#N/A</v>
      </c>
      <c r="F50" s="181">
        <f>IF(ISNUMBER('実質公債費比率（分子）の構造'!L$53),'実質公債費比率（分子）の構造'!L$53,NA())</f>
        <v>554</v>
      </c>
      <c r="G50" s="181" t="e">
        <f>NA()</f>
        <v>#N/A</v>
      </c>
      <c r="H50" s="181" t="e">
        <f>NA()</f>
        <v>#N/A</v>
      </c>
      <c r="I50" s="181">
        <f>IF(ISNUMBER('実質公債費比率（分子）の構造'!M$53),'実質公債費比率（分子）の構造'!M$53,NA())</f>
        <v>602</v>
      </c>
      <c r="J50" s="181" t="e">
        <f>NA()</f>
        <v>#N/A</v>
      </c>
      <c r="K50" s="181" t="e">
        <f>NA()</f>
        <v>#N/A</v>
      </c>
      <c r="L50" s="181">
        <f>IF(ISNUMBER('実質公債費比率（分子）の構造'!N$53),'実質公債費比率（分子）の構造'!N$53,NA())</f>
        <v>507</v>
      </c>
      <c r="M50" s="181" t="e">
        <f>NA()</f>
        <v>#N/A</v>
      </c>
      <c r="N50" s="181" t="e">
        <f>NA()</f>
        <v>#N/A</v>
      </c>
      <c r="O50" s="181">
        <f>IF(ISNUMBER('実質公債費比率（分子）の構造'!O$53),'実質公債費比率（分子）の構造'!O$53,NA())</f>
        <v>542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10506</v>
      </c>
      <c r="E56" s="180"/>
      <c r="F56" s="180"/>
      <c r="G56" s="180">
        <f>'将来負担比率（分子）の構造'!J$52</f>
        <v>10238</v>
      </c>
      <c r="H56" s="180"/>
      <c r="I56" s="180"/>
      <c r="J56" s="180">
        <f>'将来負担比率（分子）の構造'!K$52</f>
        <v>10559</v>
      </c>
      <c r="K56" s="180"/>
      <c r="L56" s="180"/>
      <c r="M56" s="180">
        <f>'将来負担比率（分子）の構造'!L$52</f>
        <v>11275</v>
      </c>
      <c r="N56" s="180"/>
      <c r="O56" s="180"/>
      <c r="P56" s="180">
        <f>'将来負担比率（分子）の構造'!M$52</f>
        <v>11385</v>
      </c>
    </row>
    <row r="57" spans="1:16" x14ac:dyDescent="0.15">
      <c r="A57" s="180" t="s">
        <v>41</v>
      </c>
      <c r="B57" s="180"/>
      <c r="C57" s="180"/>
      <c r="D57" s="180">
        <f>'将来負担比率（分子）の構造'!I$51</f>
        <v>705</v>
      </c>
      <c r="E57" s="180"/>
      <c r="F57" s="180"/>
      <c r="G57" s="180">
        <f>'将来負担比率（分子）の構造'!J$51</f>
        <v>654</v>
      </c>
      <c r="H57" s="180"/>
      <c r="I57" s="180"/>
      <c r="J57" s="180">
        <f>'将来負担比率（分子）の構造'!K$51</f>
        <v>599</v>
      </c>
      <c r="K57" s="180"/>
      <c r="L57" s="180"/>
      <c r="M57" s="180">
        <f>'将来負担比率（分子）の構造'!L$51</f>
        <v>556</v>
      </c>
      <c r="N57" s="180"/>
      <c r="O57" s="180"/>
      <c r="P57" s="180">
        <f>'将来負担比率（分子）の構造'!M$51</f>
        <v>488</v>
      </c>
    </row>
    <row r="58" spans="1:16" x14ac:dyDescent="0.15">
      <c r="A58" s="180" t="s">
        <v>40</v>
      </c>
      <c r="B58" s="180"/>
      <c r="C58" s="180"/>
      <c r="D58" s="180">
        <f>'将来負担比率（分子）の構造'!I$50</f>
        <v>7318</v>
      </c>
      <c r="E58" s="180"/>
      <c r="F58" s="180"/>
      <c r="G58" s="180">
        <f>'将来負担比率（分子）の構造'!J$50</f>
        <v>7698</v>
      </c>
      <c r="H58" s="180"/>
      <c r="I58" s="180"/>
      <c r="J58" s="180">
        <f>'将来負担比率（分子）の構造'!K$50</f>
        <v>8930</v>
      </c>
      <c r="K58" s="180"/>
      <c r="L58" s="180"/>
      <c r="M58" s="180">
        <f>'将来負担比率（分子）の構造'!L$50</f>
        <v>9220</v>
      </c>
      <c r="N58" s="180"/>
      <c r="O58" s="180"/>
      <c r="P58" s="180">
        <f>'将来負担比率（分子）の構造'!M$50</f>
        <v>8644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1881</v>
      </c>
      <c r="C62" s="180"/>
      <c r="D62" s="180"/>
      <c r="E62" s="180">
        <f>'将来負担比率（分子）の構造'!J$45</f>
        <v>1890</v>
      </c>
      <c r="F62" s="180"/>
      <c r="G62" s="180"/>
      <c r="H62" s="180">
        <f>'将来負担比率（分子）の構造'!K$45</f>
        <v>1895</v>
      </c>
      <c r="I62" s="180"/>
      <c r="J62" s="180"/>
      <c r="K62" s="180">
        <f>'将来負担比率（分子）の構造'!L$45</f>
        <v>1845</v>
      </c>
      <c r="L62" s="180"/>
      <c r="M62" s="180"/>
      <c r="N62" s="180">
        <f>'将来負担比率（分子）の構造'!M$45</f>
        <v>1755</v>
      </c>
      <c r="O62" s="180"/>
      <c r="P62" s="180"/>
    </row>
    <row r="63" spans="1:16" x14ac:dyDescent="0.15">
      <c r="A63" s="180" t="s">
        <v>33</v>
      </c>
      <c r="B63" s="180">
        <f>'将来負担比率（分子）の構造'!I$44</f>
        <v>162</v>
      </c>
      <c r="C63" s="180"/>
      <c r="D63" s="180"/>
      <c r="E63" s="180">
        <f>'将来負担比率（分子）の構造'!J$44</f>
        <v>165</v>
      </c>
      <c r="F63" s="180"/>
      <c r="G63" s="180"/>
      <c r="H63" s="180">
        <f>'将来負担比率（分子）の構造'!K$44</f>
        <v>152</v>
      </c>
      <c r="I63" s="180"/>
      <c r="J63" s="180"/>
      <c r="K63" s="180">
        <f>'将来負担比率（分子）の構造'!L$44</f>
        <v>140</v>
      </c>
      <c r="L63" s="180"/>
      <c r="M63" s="180"/>
      <c r="N63" s="180">
        <f>'将来負担比率（分子）の構造'!M$44</f>
        <v>122</v>
      </c>
      <c r="O63" s="180"/>
      <c r="P63" s="180"/>
    </row>
    <row r="64" spans="1:16" x14ac:dyDescent="0.15">
      <c r="A64" s="180" t="s">
        <v>32</v>
      </c>
      <c r="B64" s="180">
        <f>'将来負担比率（分子）の構造'!I$43</f>
        <v>3648</v>
      </c>
      <c r="C64" s="180"/>
      <c r="D64" s="180"/>
      <c r="E64" s="180">
        <f>'将来負担比率（分子）の構造'!J$43</f>
        <v>3467</v>
      </c>
      <c r="F64" s="180"/>
      <c r="G64" s="180"/>
      <c r="H64" s="180">
        <f>'将来負担比率（分子）の構造'!K$43</f>
        <v>3606</v>
      </c>
      <c r="I64" s="180"/>
      <c r="J64" s="180"/>
      <c r="K64" s="180">
        <f>'将来負担比率（分子）の構造'!L$43</f>
        <v>3861</v>
      </c>
      <c r="L64" s="180"/>
      <c r="M64" s="180"/>
      <c r="N64" s="180">
        <f>'将来負担比率（分子）の構造'!M$43</f>
        <v>4084</v>
      </c>
      <c r="O64" s="180"/>
      <c r="P64" s="180"/>
    </row>
    <row r="65" spans="1:16" x14ac:dyDescent="0.15">
      <c r="A65" s="180" t="s">
        <v>31</v>
      </c>
      <c r="B65" s="180">
        <f>'将来負担比率（分子）の構造'!I$42</f>
        <v>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12856</v>
      </c>
      <c r="C66" s="180"/>
      <c r="D66" s="180"/>
      <c r="E66" s="180">
        <f>'将来負担比率（分子）の構造'!J$41</f>
        <v>12560</v>
      </c>
      <c r="F66" s="180"/>
      <c r="G66" s="180"/>
      <c r="H66" s="180">
        <f>'将来負担比率（分子）の構造'!K$41</f>
        <v>12940</v>
      </c>
      <c r="I66" s="180"/>
      <c r="J66" s="180"/>
      <c r="K66" s="180">
        <f>'将来負担比率（分子）の構造'!L$41</f>
        <v>13831</v>
      </c>
      <c r="L66" s="180"/>
      <c r="M66" s="180"/>
      <c r="N66" s="180">
        <f>'将来負担比率（分子）の構造'!M$41</f>
        <v>14035</v>
      </c>
      <c r="O66" s="180"/>
      <c r="P66" s="180"/>
    </row>
    <row r="67" spans="1:16" x14ac:dyDescent="0.15">
      <c r="A67" s="180" t="s">
        <v>74</v>
      </c>
      <c r="B67" s="180" t="e">
        <f>NA()</f>
        <v>#N/A</v>
      </c>
      <c r="C67" s="180">
        <f>IF(ISNUMBER('将来負担比率（分子）の構造'!I$53), IF('将来負担比率（分子）の構造'!I$53 &lt; 0, 0, '将来負担比率（分子）の構造'!I$53), NA())</f>
        <v>17</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1298</v>
      </c>
      <c r="C72" s="184">
        <f>基金残高に係る経年分析!G55</f>
        <v>1151</v>
      </c>
      <c r="D72" s="184">
        <f>基金残高に係る経年分析!H55</f>
        <v>814</v>
      </c>
    </row>
    <row r="73" spans="1:16" x14ac:dyDescent="0.15">
      <c r="A73" s="183" t="s">
        <v>77</v>
      </c>
      <c r="B73" s="184">
        <f>基金残高に係る経年分析!F56</f>
        <v>1439</v>
      </c>
      <c r="C73" s="184">
        <f>基金残高に係る経年分析!G56</f>
        <v>1442</v>
      </c>
      <c r="D73" s="184">
        <f>基金残高に係る経年分析!H56</f>
        <v>1257</v>
      </c>
    </row>
    <row r="74" spans="1:16" x14ac:dyDescent="0.15">
      <c r="A74" s="183" t="s">
        <v>78</v>
      </c>
      <c r="B74" s="184">
        <f>基金残高に係る経年分析!F57</f>
        <v>6759</v>
      </c>
      <c r="C74" s="184">
        <f>基金残高に係る経年分析!G57</f>
        <v>6782</v>
      </c>
      <c r="D74" s="184">
        <f>基金残高に係る経年分析!H57</f>
        <v>6834</v>
      </c>
    </row>
  </sheetData>
  <sheetProtection algorithmName="SHA-512" hashValue="1rUrwA1lh+ZMqU/XqkJ/BFHS7VbESQbQ1PE1KnpXY6QGkkOe1EAbpPOr+M5ppfIDGaq+4nXYYU4hQQUZiJiGjA==" saltValue="Pn14mTrq+pgVHcqljslD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218</v>
      </c>
      <c r="DI1" s="656"/>
      <c r="DJ1" s="656"/>
      <c r="DK1" s="656"/>
      <c r="DL1" s="656"/>
      <c r="DM1" s="656"/>
      <c r="DN1" s="657"/>
      <c r="DO1" s="225"/>
      <c r="DP1" s="655" t="s">
        <v>219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231</v>
      </c>
      <c r="C5" s="666"/>
      <c r="D5" s="666"/>
      <c r="E5" s="666"/>
      <c r="F5" s="666"/>
      <c r="G5" s="666"/>
      <c r="H5" s="666"/>
      <c r="I5" s="666"/>
      <c r="J5" s="666"/>
      <c r="K5" s="666"/>
      <c r="L5" s="666"/>
      <c r="M5" s="666"/>
      <c r="N5" s="666"/>
      <c r="O5" s="666"/>
      <c r="P5" s="666"/>
      <c r="Q5" s="667"/>
      <c r="R5" s="668">
        <v>1916363</v>
      </c>
      <c r="S5" s="669"/>
      <c r="T5" s="669"/>
      <c r="U5" s="669"/>
      <c r="V5" s="669"/>
      <c r="W5" s="669"/>
      <c r="X5" s="669"/>
      <c r="Y5" s="670"/>
      <c r="Z5" s="671">
        <v>15.4</v>
      </c>
      <c r="AA5" s="671"/>
      <c r="AB5" s="671"/>
      <c r="AC5" s="671"/>
      <c r="AD5" s="672">
        <v>1916363</v>
      </c>
      <c r="AE5" s="672"/>
      <c r="AF5" s="672"/>
      <c r="AG5" s="672"/>
      <c r="AH5" s="672"/>
      <c r="AI5" s="672"/>
      <c r="AJ5" s="672"/>
      <c r="AK5" s="672"/>
      <c r="AL5" s="673">
        <v>34.200000000000003</v>
      </c>
      <c r="AM5" s="674"/>
      <c r="AN5" s="674"/>
      <c r="AO5" s="675"/>
      <c r="AP5" s="665" t="s">
        <v>232</v>
      </c>
      <c r="AQ5" s="666"/>
      <c r="AR5" s="666"/>
      <c r="AS5" s="666"/>
      <c r="AT5" s="666"/>
      <c r="AU5" s="666"/>
      <c r="AV5" s="666"/>
      <c r="AW5" s="666"/>
      <c r="AX5" s="666"/>
      <c r="AY5" s="666"/>
      <c r="AZ5" s="666"/>
      <c r="BA5" s="666"/>
      <c r="BB5" s="666"/>
      <c r="BC5" s="666"/>
      <c r="BD5" s="666"/>
      <c r="BE5" s="666"/>
      <c r="BF5" s="667"/>
      <c r="BG5" s="679">
        <v>1912700</v>
      </c>
      <c r="BH5" s="680"/>
      <c r="BI5" s="680"/>
      <c r="BJ5" s="680"/>
      <c r="BK5" s="680"/>
      <c r="BL5" s="680"/>
      <c r="BM5" s="680"/>
      <c r="BN5" s="681"/>
      <c r="BO5" s="682">
        <v>99.8</v>
      </c>
      <c r="BP5" s="682"/>
      <c r="BQ5" s="682"/>
      <c r="BR5" s="682"/>
      <c r="BS5" s="683">
        <v>18591</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233</v>
      </c>
      <c r="CS5" s="662"/>
      <c r="CT5" s="662"/>
      <c r="CU5" s="662"/>
      <c r="CV5" s="662"/>
      <c r="CW5" s="662"/>
      <c r="CX5" s="662"/>
      <c r="CY5" s="663"/>
      <c r="CZ5" s="661" t="s">
        <v>225</v>
      </c>
      <c r="DA5" s="662"/>
      <c r="DB5" s="662"/>
      <c r="DC5" s="663"/>
      <c r="DD5" s="661" t="s">
        <v>234</v>
      </c>
      <c r="DE5" s="662"/>
      <c r="DF5" s="662"/>
      <c r="DG5" s="662"/>
      <c r="DH5" s="662"/>
      <c r="DI5" s="662"/>
      <c r="DJ5" s="662"/>
      <c r="DK5" s="662"/>
      <c r="DL5" s="662"/>
      <c r="DM5" s="662"/>
      <c r="DN5" s="662"/>
      <c r="DO5" s="662"/>
      <c r="DP5" s="663"/>
      <c r="DQ5" s="661" t="s">
        <v>235</v>
      </c>
      <c r="DR5" s="662"/>
      <c r="DS5" s="662"/>
      <c r="DT5" s="662"/>
      <c r="DU5" s="662"/>
      <c r="DV5" s="662"/>
      <c r="DW5" s="662"/>
      <c r="DX5" s="662"/>
      <c r="DY5" s="662"/>
      <c r="DZ5" s="662"/>
      <c r="EA5" s="662"/>
      <c r="EB5" s="662"/>
      <c r="EC5" s="663"/>
    </row>
    <row r="6" spans="2:143" ht="11.25" customHeight="1" x14ac:dyDescent="0.15">
      <c r="B6" s="676" t="s">
        <v>236</v>
      </c>
      <c r="C6" s="677"/>
      <c r="D6" s="677"/>
      <c r="E6" s="677"/>
      <c r="F6" s="677"/>
      <c r="G6" s="677"/>
      <c r="H6" s="677"/>
      <c r="I6" s="677"/>
      <c r="J6" s="677"/>
      <c r="K6" s="677"/>
      <c r="L6" s="677"/>
      <c r="M6" s="677"/>
      <c r="N6" s="677"/>
      <c r="O6" s="677"/>
      <c r="P6" s="677"/>
      <c r="Q6" s="678"/>
      <c r="R6" s="679">
        <v>110627</v>
      </c>
      <c r="S6" s="680"/>
      <c r="T6" s="680"/>
      <c r="U6" s="680"/>
      <c r="V6" s="680"/>
      <c r="W6" s="680"/>
      <c r="X6" s="680"/>
      <c r="Y6" s="681"/>
      <c r="Z6" s="682">
        <v>0.9</v>
      </c>
      <c r="AA6" s="682"/>
      <c r="AB6" s="682"/>
      <c r="AC6" s="682"/>
      <c r="AD6" s="683">
        <v>110627</v>
      </c>
      <c r="AE6" s="683"/>
      <c r="AF6" s="683"/>
      <c r="AG6" s="683"/>
      <c r="AH6" s="683"/>
      <c r="AI6" s="683"/>
      <c r="AJ6" s="683"/>
      <c r="AK6" s="683"/>
      <c r="AL6" s="684">
        <v>2</v>
      </c>
      <c r="AM6" s="685"/>
      <c r="AN6" s="685"/>
      <c r="AO6" s="686"/>
      <c r="AP6" s="676" t="s">
        <v>237</v>
      </c>
      <c r="AQ6" s="677"/>
      <c r="AR6" s="677"/>
      <c r="AS6" s="677"/>
      <c r="AT6" s="677"/>
      <c r="AU6" s="677"/>
      <c r="AV6" s="677"/>
      <c r="AW6" s="677"/>
      <c r="AX6" s="677"/>
      <c r="AY6" s="677"/>
      <c r="AZ6" s="677"/>
      <c r="BA6" s="677"/>
      <c r="BB6" s="677"/>
      <c r="BC6" s="677"/>
      <c r="BD6" s="677"/>
      <c r="BE6" s="677"/>
      <c r="BF6" s="678"/>
      <c r="BG6" s="679">
        <v>1912700</v>
      </c>
      <c r="BH6" s="680"/>
      <c r="BI6" s="680"/>
      <c r="BJ6" s="680"/>
      <c r="BK6" s="680"/>
      <c r="BL6" s="680"/>
      <c r="BM6" s="680"/>
      <c r="BN6" s="681"/>
      <c r="BO6" s="682">
        <v>99.8</v>
      </c>
      <c r="BP6" s="682"/>
      <c r="BQ6" s="682"/>
      <c r="BR6" s="682"/>
      <c r="BS6" s="683">
        <v>18591</v>
      </c>
      <c r="BT6" s="683"/>
      <c r="BU6" s="683"/>
      <c r="BV6" s="683"/>
      <c r="BW6" s="683"/>
      <c r="BX6" s="683"/>
      <c r="BY6" s="683"/>
      <c r="BZ6" s="683"/>
      <c r="CA6" s="683"/>
      <c r="CB6" s="687"/>
      <c r="CD6" s="690" t="s">
        <v>238</v>
      </c>
      <c r="CE6" s="691"/>
      <c r="CF6" s="691"/>
      <c r="CG6" s="691"/>
      <c r="CH6" s="691"/>
      <c r="CI6" s="691"/>
      <c r="CJ6" s="691"/>
      <c r="CK6" s="691"/>
      <c r="CL6" s="691"/>
      <c r="CM6" s="691"/>
      <c r="CN6" s="691"/>
      <c r="CO6" s="691"/>
      <c r="CP6" s="691"/>
      <c r="CQ6" s="692"/>
      <c r="CR6" s="679">
        <v>150553</v>
      </c>
      <c r="CS6" s="680"/>
      <c r="CT6" s="680"/>
      <c r="CU6" s="680"/>
      <c r="CV6" s="680"/>
      <c r="CW6" s="680"/>
      <c r="CX6" s="680"/>
      <c r="CY6" s="681"/>
      <c r="CZ6" s="673">
        <v>1.3</v>
      </c>
      <c r="DA6" s="674"/>
      <c r="DB6" s="674"/>
      <c r="DC6" s="693"/>
      <c r="DD6" s="688" t="s">
        <v>129</v>
      </c>
      <c r="DE6" s="680"/>
      <c r="DF6" s="680"/>
      <c r="DG6" s="680"/>
      <c r="DH6" s="680"/>
      <c r="DI6" s="680"/>
      <c r="DJ6" s="680"/>
      <c r="DK6" s="680"/>
      <c r="DL6" s="680"/>
      <c r="DM6" s="680"/>
      <c r="DN6" s="680"/>
      <c r="DO6" s="680"/>
      <c r="DP6" s="681"/>
      <c r="DQ6" s="688">
        <v>150553</v>
      </c>
      <c r="DR6" s="680"/>
      <c r="DS6" s="680"/>
      <c r="DT6" s="680"/>
      <c r="DU6" s="680"/>
      <c r="DV6" s="680"/>
      <c r="DW6" s="680"/>
      <c r="DX6" s="680"/>
      <c r="DY6" s="680"/>
      <c r="DZ6" s="680"/>
      <c r="EA6" s="680"/>
      <c r="EB6" s="680"/>
      <c r="EC6" s="689"/>
    </row>
    <row r="7" spans="2:143" ht="11.25" customHeight="1" x14ac:dyDescent="0.15">
      <c r="B7" s="676" t="s">
        <v>239</v>
      </c>
      <c r="C7" s="677"/>
      <c r="D7" s="677"/>
      <c r="E7" s="677"/>
      <c r="F7" s="677"/>
      <c r="G7" s="677"/>
      <c r="H7" s="677"/>
      <c r="I7" s="677"/>
      <c r="J7" s="677"/>
      <c r="K7" s="677"/>
      <c r="L7" s="677"/>
      <c r="M7" s="677"/>
      <c r="N7" s="677"/>
      <c r="O7" s="677"/>
      <c r="P7" s="677"/>
      <c r="Q7" s="678"/>
      <c r="R7" s="679">
        <v>3163</v>
      </c>
      <c r="S7" s="680"/>
      <c r="T7" s="680"/>
      <c r="U7" s="680"/>
      <c r="V7" s="680"/>
      <c r="W7" s="680"/>
      <c r="X7" s="680"/>
      <c r="Y7" s="681"/>
      <c r="Z7" s="682">
        <v>0</v>
      </c>
      <c r="AA7" s="682"/>
      <c r="AB7" s="682"/>
      <c r="AC7" s="682"/>
      <c r="AD7" s="683">
        <v>3163</v>
      </c>
      <c r="AE7" s="683"/>
      <c r="AF7" s="683"/>
      <c r="AG7" s="683"/>
      <c r="AH7" s="683"/>
      <c r="AI7" s="683"/>
      <c r="AJ7" s="683"/>
      <c r="AK7" s="683"/>
      <c r="AL7" s="684">
        <v>0.1</v>
      </c>
      <c r="AM7" s="685"/>
      <c r="AN7" s="685"/>
      <c r="AO7" s="686"/>
      <c r="AP7" s="676" t="s">
        <v>240</v>
      </c>
      <c r="AQ7" s="677"/>
      <c r="AR7" s="677"/>
      <c r="AS7" s="677"/>
      <c r="AT7" s="677"/>
      <c r="AU7" s="677"/>
      <c r="AV7" s="677"/>
      <c r="AW7" s="677"/>
      <c r="AX7" s="677"/>
      <c r="AY7" s="677"/>
      <c r="AZ7" s="677"/>
      <c r="BA7" s="677"/>
      <c r="BB7" s="677"/>
      <c r="BC7" s="677"/>
      <c r="BD7" s="677"/>
      <c r="BE7" s="677"/>
      <c r="BF7" s="678"/>
      <c r="BG7" s="679">
        <v>780166</v>
      </c>
      <c r="BH7" s="680"/>
      <c r="BI7" s="680"/>
      <c r="BJ7" s="680"/>
      <c r="BK7" s="680"/>
      <c r="BL7" s="680"/>
      <c r="BM7" s="680"/>
      <c r="BN7" s="681"/>
      <c r="BO7" s="682">
        <v>40.700000000000003</v>
      </c>
      <c r="BP7" s="682"/>
      <c r="BQ7" s="682"/>
      <c r="BR7" s="682"/>
      <c r="BS7" s="683">
        <v>18591</v>
      </c>
      <c r="BT7" s="683"/>
      <c r="BU7" s="683"/>
      <c r="BV7" s="683"/>
      <c r="BW7" s="683"/>
      <c r="BX7" s="683"/>
      <c r="BY7" s="683"/>
      <c r="BZ7" s="683"/>
      <c r="CA7" s="683"/>
      <c r="CB7" s="687"/>
      <c r="CD7" s="694" t="s">
        <v>241</v>
      </c>
      <c r="CE7" s="695"/>
      <c r="CF7" s="695"/>
      <c r="CG7" s="695"/>
      <c r="CH7" s="695"/>
      <c r="CI7" s="695"/>
      <c r="CJ7" s="695"/>
      <c r="CK7" s="695"/>
      <c r="CL7" s="695"/>
      <c r="CM7" s="695"/>
      <c r="CN7" s="695"/>
      <c r="CO7" s="695"/>
      <c r="CP7" s="695"/>
      <c r="CQ7" s="696"/>
      <c r="CR7" s="679">
        <v>1464962</v>
      </c>
      <c r="CS7" s="680"/>
      <c r="CT7" s="680"/>
      <c r="CU7" s="680"/>
      <c r="CV7" s="680"/>
      <c r="CW7" s="680"/>
      <c r="CX7" s="680"/>
      <c r="CY7" s="681"/>
      <c r="CZ7" s="682">
        <v>12.4</v>
      </c>
      <c r="DA7" s="682"/>
      <c r="DB7" s="682"/>
      <c r="DC7" s="682"/>
      <c r="DD7" s="688">
        <v>27512</v>
      </c>
      <c r="DE7" s="680"/>
      <c r="DF7" s="680"/>
      <c r="DG7" s="680"/>
      <c r="DH7" s="680"/>
      <c r="DI7" s="680"/>
      <c r="DJ7" s="680"/>
      <c r="DK7" s="680"/>
      <c r="DL7" s="680"/>
      <c r="DM7" s="680"/>
      <c r="DN7" s="680"/>
      <c r="DO7" s="680"/>
      <c r="DP7" s="681"/>
      <c r="DQ7" s="688">
        <v>1133000</v>
      </c>
      <c r="DR7" s="680"/>
      <c r="DS7" s="680"/>
      <c r="DT7" s="680"/>
      <c r="DU7" s="680"/>
      <c r="DV7" s="680"/>
      <c r="DW7" s="680"/>
      <c r="DX7" s="680"/>
      <c r="DY7" s="680"/>
      <c r="DZ7" s="680"/>
      <c r="EA7" s="680"/>
      <c r="EB7" s="680"/>
      <c r="EC7" s="689"/>
    </row>
    <row r="8" spans="2:143" ht="11.25" customHeight="1" x14ac:dyDescent="0.15">
      <c r="B8" s="676" t="s">
        <v>242</v>
      </c>
      <c r="C8" s="677"/>
      <c r="D8" s="677"/>
      <c r="E8" s="677"/>
      <c r="F8" s="677"/>
      <c r="G8" s="677"/>
      <c r="H8" s="677"/>
      <c r="I8" s="677"/>
      <c r="J8" s="677"/>
      <c r="K8" s="677"/>
      <c r="L8" s="677"/>
      <c r="M8" s="677"/>
      <c r="N8" s="677"/>
      <c r="O8" s="677"/>
      <c r="P8" s="677"/>
      <c r="Q8" s="678"/>
      <c r="R8" s="679">
        <v>3832</v>
      </c>
      <c r="S8" s="680"/>
      <c r="T8" s="680"/>
      <c r="U8" s="680"/>
      <c r="V8" s="680"/>
      <c r="W8" s="680"/>
      <c r="X8" s="680"/>
      <c r="Y8" s="681"/>
      <c r="Z8" s="682">
        <v>0</v>
      </c>
      <c r="AA8" s="682"/>
      <c r="AB8" s="682"/>
      <c r="AC8" s="682"/>
      <c r="AD8" s="683">
        <v>3832</v>
      </c>
      <c r="AE8" s="683"/>
      <c r="AF8" s="683"/>
      <c r="AG8" s="683"/>
      <c r="AH8" s="683"/>
      <c r="AI8" s="683"/>
      <c r="AJ8" s="683"/>
      <c r="AK8" s="683"/>
      <c r="AL8" s="684">
        <v>0.1</v>
      </c>
      <c r="AM8" s="685"/>
      <c r="AN8" s="685"/>
      <c r="AO8" s="686"/>
      <c r="AP8" s="676" t="s">
        <v>243</v>
      </c>
      <c r="AQ8" s="677"/>
      <c r="AR8" s="677"/>
      <c r="AS8" s="677"/>
      <c r="AT8" s="677"/>
      <c r="AU8" s="677"/>
      <c r="AV8" s="677"/>
      <c r="AW8" s="677"/>
      <c r="AX8" s="677"/>
      <c r="AY8" s="677"/>
      <c r="AZ8" s="677"/>
      <c r="BA8" s="677"/>
      <c r="BB8" s="677"/>
      <c r="BC8" s="677"/>
      <c r="BD8" s="677"/>
      <c r="BE8" s="677"/>
      <c r="BF8" s="678"/>
      <c r="BG8" s="679">
        <v>31519</v>
      </c>
      <c r="BH8" s="680"/>
      <c r="BI8" s="680"/>
      <c r="BJ8" s="680"/>
      <c r="BK8" s="680"/>
      <c r="BL8" s="680"/>
      <c r="BM8" s="680"/>
      <c r="BN8" s="681"/>
      <c r="BO8" s="682">
        <v>1.6</v>
      </c>
      <c r="BP8" s="682"/>
      <c r="BQ8" s="682"/>
      <c r="BR8" s="682"/>
      <c r="BS8" s="688" t="s">
        <v>244</v>
      </c>
      <c r="BT8" s="680"/>
      <c r="BU8" s="680"/>
      <c r="BV8" s="680"/>
      <c r="BW8" s="680"/>
      <c r="BX8" s="680"/>
      <c r="BY8" s="680"/>
      <c r="BZ8" s="680"/>
      <c r="CA8" s="680"/>
      <c r="CB8" s="689"/>
      <c r="CD8" s="694" t="s">
        <v>245</v>
      </c>
      <c r="CE8" s="695"/>
      <c r="CF8" s="695"/>
      <c r="CG8" s="695"/>
      <c r="CH8" s="695"/>
      <c r="CI8" s="695"/>
      <c r="CJ8" s="695"/>
      <c r="CK8" s="695"/>
      <c r="CL8" s="695"/>
      <c r="CM8" s="695"/>
      <c r="CN8" s="695"/>
      <c r="CO8" s="695"/>
      <c r="CP8" s="695"/>
      <c r="CQ8" s="696"/>
      <c r="CR8" s="679">
        <v>3782408</v>
      </c>
      <c r="CS8" s="680"/>
      <c r="CT8" s="680"/>
      <c r="CU8" s="680"/>
      <c r="CV8" s="680"/>
      <c r="CW8" s="680"/>
      <c r="CX8" s="680"/>
      <c r="CY8" s="681"/>
      <c r="CZ8" s="682">
        <v>32</v>
      </c>
      <c r="DA8" s="682"/>
      <c r="DB8" s="682"/>
      <c r="DC8" s="682"/>
      <c r="DD8" s="688">
        <v>140</v>
      </c>
      <c r="DE8" s="680"/>
      <c r="DF8" s="680"/>
      <c r="DG8" s="680"/>
      <c r="DH8" s="680"/>
      <c r="DI8" s="680"/>
      <c r="DJ8" s="680"/>
      <c r="DK8" s="680"/>
      <c r="DL8" s="680"/>
      <c r="DM8" s="680"/>
      <c r="DN8" s="680"/>
      <c r="DO8" s="680"/>
      <c r="DP8" s="681"/>
      <c r="DQ8" s="688">
        <v>1824456</v>
      </c>
      <c r="DR8" s="680"/>
      <c r="DS8" s="680"/>
      <c r="DT8" s="680"/>
      <c r="DU8" s="680"/>
      <c r="DV8" s="680"/>
      <c r="DW8" s="680"/>
      <c r="DX8" s="680"/>
      <c r="DY8" s="680"/>
      <c r="DZ8" s="680"/>
      <c r="EA8" s="680"/>
      <c r="EB8" s="680"/>
      <c r="EC8" s="689"/>
    </row>
    <row r="9" spans="2:143" ht="11.25" customHeight="1" x14ac:dyDescent="0.15">
      <c r="B9" s="676" t="s">
        <v>246</v>
      </c>
      <c r="C9" s="677"/>
      <c r="D9" s="677"/>
      <c r="E9" s="677"/>
      <c r="F9" s="677"/>
      <c r="G9" s="677"/>
      <c r="H9" s="677"/>
      <c r="I9" s="677"/>
      <c r="J9" s="677"/>
      <c r="K9" s="677"/>
      <c r="L9" s="677"/>
      <c r="M9" s="677"/>
      <c r="N9" s="677"/>
      <c r="O9" s="677"/>
      <c r="P9" s="677"/>
      <c r="Q9" s="678"/>
      <c r="R9" s="679">
        <v>3584</v>
      </c>
      <c r="S9" s="680"/>
      <c r="T9" s="680"/>
      <c r="U9" s="680"/>
      <c r="V9" s="680"/>
      <c r="W9" s="680"/>
      <c r="X9" s="680"/>
      <c r="Y9" s="681"/>
      <c r="Z9" s="682">
        <v>0</v>
      </c>
      <c r="AA9" s="682"/>
      <c r="AB9" s="682"/>
      <c r="AC9" s="682"/>
      <c r="AD9" s="683">
        <v>3584</v>
      </c>
      <c r="AE9" s="683"/>
      <c r="AF9" s="683"/>
      <c r="AG9" s="683"/>
      <c r="AH9" s="683"/>
      <c r="AI9" s="683"/>
      <c r="AJ9" s="683"/>
      <c r="AK9" s="683"/>
      <c r="AL9" s="684">
        <v>0.1</v>
      </c>
      <c r="AM9" s="685"/>
      <c r="AN9" s="685"/>
      <c r="AO9" s="686"/>
      <c r="AP9" s="676" t="s">
        <v>247</v>
      </c>
      <c r="AQ9" s="677"/>
      <c r="AR9" s="677"/>
      <c r="AS9" s="677"/>
      <c r="AT9" s="677"/>
      <c r="AU9" s="677"/>
      <c r="AV9" s="677"/>
      <c r="AW9" s="677"/>
      <c r="AX9" s="677"/>
      <c r="AY9" s="677"/>
      <c r="AZ9" s="677"/>
      <c r="BA9" s="677"/>
      <c r="BB9" s="677"/>
      <c r="BC9" s="677"/>
      <c r="BD9" s="677"/>
      <c r="BE9" s="677"/>
      <c r="BF9" s="678"/>
      <c r="BG9" s="679">
        <v>609126</v>
      </c>
      <c r="BH9" s="680"/>
      <c r="BI9" s="680"/>
      <c r="BJ9" s="680"/>
      <c r="BK9" s="680"/>
      <c r="BL9" s="680"/>
      <c r="BM9" s="680"/>
      <c r="BN9" s="681"/>
      <c r="BO9" s="682">
        <v>31.8</v>
      </c>
      <c r="BP9" s="682"/>
      <c r="BQ9" s="682"/>
      <c r="BR9" s="682"/>
      <c r="BS9" s="688" t="s">
        <v>129</v>
      </c>
      <c r="BT9" s="680"/>
      <c r="BU9" s="680"/>
      <c r="BV9" s="680"/>
      <c r="BW9" s="680"/>
      <c r="BX9" s="680"/>
      <c r="BY9" s="680"/>
      <c r="BZ9" s="680"/>
      <c r="CA9" s="680"/>
      <c r="CB9" s="689"/>
      <c r="CD9" s="694" t="s">
        <v>248</v>
      </c>
      <c r="CE9" s="695"/>
      <c r="CF9" s="695"/>
      <c r="CG9" s="695"/>
      <c r="CH9" s="695"/>
      <c r="CI9" s="695"/>
      <c r="CJ9" s="695"/>
      <c r="CK9" s="695"/>
      <c r="CL9" s="695"/>
      <c r="CM9" s="695"/>
      <c r="CN9" s="695"/>
      <c r="CO9" s="695"/>
      <c r="CP9" s="695"/>
      <c r="CQ9" s="696"/>
      <c r="CR9" s="679">
        <v>1913649</v>
      </c>
      <c r="CS9" s="680"/>
      <c r="CT9" s="680"/>
      <c r="CU9" s="680"/>
      <c r="CV9" s="680"/>
      <c r="CW9" s="680"/>
      <c r="CX9" s="680"/>
      <c r="CY9" s="681"/>
      <c r="CZ9" s="682">
        <v>16.2</v>
      </c>
      <c r="DA9" s="682"/>
      <c r="DB9" s="682"/>
      <c r="DC9" s="682"/>
      <c r="DD9" s="688">
        <v>627817</v>
      </c>
      <c r="DE9" s="680"/>
      <c r="DF9" s="680"/>
      <c r="DG9" s="680"/>
      <c r="DH9" s="680"/>
      <c r="DI9" s="680"/>
      <c r="DJ9" s="680"/>
      <c r="DK9" s="680"/>
      <c r="DL9" s="680"/>
      <c r="DM9" s="680"/>
      <c r="DN9" s="680"/>
      <c r="DO9" s="680"/>
      <c r="DP9" s="681"/>
      <c r="DQ9" s="688">
        <v>914030</v>
      </c>
      <c r="DR9" s="680"/>
      <c r="DS9" s="680"/>
      <c r="DT9" s="680"/>
      <c r="DU9" s="680"/>
      <c r="DV9" s="680"/>
      <c r="DW9" s="680"/>
      <c r="DX9" s="680"/>
      <c r="DY9" s="680"/>
      <c r="DZ9" s="680"/>
      <c r="EA9" s="680"/>
      <c r="EB9" s="680"/>
      <c r="EC9" s="689"/>
    </row>
    <row r="10" spans="2:143" ht="11.25" customHeight="1" x14ac:dyDescent="0.15">
      <c r="B10" s="676" t="s">
        <v>249</v>
      </c>
      <c r="C10" s="677"/>
      <c r="D10" s="677"/>
      <c r="E10" s="677"/>
      <c r="F10" s="677"/>
      <c r="G10" s="677"/>
      <c r="H10" s="677"/>
      <c r="I10" s="677"/>
      <c r="J10" s="677"/>
      <c r="K10" s="677"/>
      <c r="L10" s="677"/>
      <c r="M10" s="677"/>
      <c r="N10" s="677"/>
      <c r="O10" s="677"/>
      <c r="P10" s="677"/>
      <c r="Q10" s="678"/>
      <c r="R10" s="679" t="s">
        <v>244</v>
      </c>
      <c r="S10" s="680"/>
      <c r="T10" s="680"/>
      <c r="U10" s="680"/>
      <c r="V10" s="680"/>
      <c r="W10" s="680"/>
      <c r="X10" s="680"/>
      <c r="Y10" s="681"/>
      <c r="Z10" s="682" t="s">
        <v>129</v>
      </c>
      <c r="AA10" s="682"/>
      <c r="AB10" s="682"/>
      <c r="AC10" s="682"/>
      <c r="AD10" s="683" t="s">
        <v>129</v>
      </c>
      <c r="AE10" s="683"/>
      <c r="AF10" s="683"/>
      <c r="AG10" s="683"/>
      <c r="AH10" s="683"/>
      <c r="AI10" s="683"/>
      <c r="AJ10" s="683"/>
      <c r="AK10" s="683"/>
      <c r="AL10" s="684" t="s">
        <v>244</v>
      </c>
      <c r="AM10" s="685"/>
      <c r="AN10" s="685"/>
      <c r="AO10" s="686"/>
      <c r="AP10" s="676" t="s">
        <v>250</v>
      </c>
      <c r="AQ10" s="677"/>
      <c r="AR10" s="677"/>
      <c r="AS10" s="677"/>
      <c r="AT10" s="677"/>
      <c r="AU10" s="677"/>
      <c r="AV10" s="677"/>
      <c r="AW10" s="677"/>
      <c r="AX10" s="677"/>
      <c r="AY10" s="677"/>
      <c r="AZ10" s="677"/>
      <c r="BA10" s="677"/>
      <c r="BB10" s="677"/>
      <c r="BC10" s="677"/>
      <c r="BD10" s="677"/>
      <c r="BE10" s="677"/>
      <c r="BF10" s="678"/>
      <c r="BG10" s="679">
        <v>45205</v>
      </c>
      <c r="BH10" s="680"/>
      <c r="BI10" s="680"/>
      <c r="BJ10" s="680"/>
      <c r="BK10" s="680"/>
      <c r="BL10" s="680"/>
      <c r="BM10" s="680"/>
      <c r="BN10" s="681"/>
      <c r="BO10" s="682">
        <v>2.4</v>
      </c>
      <c r="BP10" s="682"/>
      <c r="BQ10" s="682"/>
      <c r="BR10" s="682"/>
      <c r="BS10" s="688" t="s">
        <v>129</v>
      </c>
      <c r="BT10" s="680"/>
      <c r="BU10" s="680"/>
      <c r="BV10" s="680"/>
      <c r="BW10" s="680"/>
      <c r="BX10" s="680"/>
      <c r="BY10" s="680"/>
      <c r="BZ10" s="680"/>
      <c r="CA10" s="680"/>
      <c r="CB10" s="689"/>
      <c r="CD10" s="694" t="s">
        <v>251</v>
      </c>
      <c r="CE10" s="695"/>
      <c r="CF10" s="695"/>
      <c r="CG10" s="695"/>
      <c r="CH10" s="695"/>
      <c r="CI10" s="695"/>
      <c r="CJ10" s="695"/>
      <c r="CK10" s="695"/>
      <c r="CL10" s="695"/>
      <c r="CM10" s="695"/>
      <c r="CN10" s="695"/>
      <c r="CO10" s="695"/>
      <c r="CP10" s="695"/>
      <c r="CQ10" s="696"/>
      <c r="CR10" s="679">
        <v>10347</v>
      </c>
      <c r="CS10" s="680"/>
      <c r="CT10" s="680"/>
      <c r="CU10" s="680"/>
      <c r="CV10" s="680"/>
      <c r="CW10" s="680"/>
      <c r="CX10" s="680"/>
      <c r="CY10" s="681"/>
      <c r="CZ10" s="682">
        <v>0.1</v>
      </c>
      <c r="DA10" s="682"/>
      <c r="DB10" s="682"/>
      <c r="DC10" s="682"/>
      <c r="DD10" s="688" t="s">
        <v>244</v>
      </c>
      <c r="DE10" s="680"/>
      <c r="DF10" s="680"/>
      <c r="DG10" s="680"/>
      <c r="DH10" s="680"/>
      <c r="DI10" s="680"/>
      <c r="DJ10" s="680"/>
      <c r="DK10" s="680"/>
      <c r="DL10" s="680"/>
      <c r="DM10" s="680"/>
      <c r="DN10" s="680"/>
      <c r="DO10" s="680"/>
      <c r="DP10" s="681"/>
      <c r="DQ10" s="688">
        <v>318</v>
      </c>
      <c r="DR10" s="680"/>
      <c r="DS10" s="680"/>
      <c r="DT10" s="680"/>
      <c r="DU10" s="680"/>
      <c r="DV10" s="680"/>
      <c r="DW10" s="680"/>
      <c r="DX10" s="680"/>
      <c r="DY10" s="680"/>
      <c r="DZ10" s="680"/>
      <c r="EA10" s="680"/>
      <c r="EB10" s="680"/>
      <c r="EC10" s="689"/>
    </row>
    <row r="11" spans="2:143" ht="11.25" customHeight="1" x14ac:dyDescent="0.15">
      <c r="B11" s="676" t="s">
        <v>252</v>
      </c>
      <c r="C11" s="677"/>
      <c r="D11" s="677"/>
      <c r="E11" s="677"/>
      <c r="F11" s="677"/>
      <c r="G11" s="677"/>
      <c r="H11" s="677"/>
      <c r="I11" s="677"/>
      <c r="J11" s="677"/>
      <c r="K11" s="677"/>
      <c r="L11" s="677"/>
      <c r="M11" s="677"/>
      <c r="N11" s="677"/>
      <c r="O11" s="677"/>
      <c r="P11" s="677"/>
      <c r="Q11" s="678"/>
      <c r="R11" s="679" t="s">
        <v>244</v>
      </c>
      <c r="S11" s="680"/>
      <c r="T11" s="680"/>
      <c r="U11" s="680"/>
      <c r="V11" s="680"/>
      <c r="W11" s="680"/>
      <c r="X11" s="680"/>
      <c r="Y11" s="681"/>
      <c r="Z11" s="682" t="s">
        <v>244</v>
      </c>
      <c r="AA11" s="682"/>
      <c r="AB11" s="682"/>
      <c r="AC11" s="682"/>
      <c r="AD11" s="683" t="s">
        <v>129</v>
      </c>
      <c r="AE11" s="683"/>
      <c r="AF11" s="683"/>
      <c r="AG11" s="683"/>
      <c r="AH11" s="683"/>
      <c r="AI11" s="683"/>
      <c r="AJ11" s="683"/>
      <c r="AK11" s="683"/>
      <c r="AL11" s="684" t="s">
        <v>129</v>
      </c>
      <c r="AM11" s="685"/>
      <c r="AN11" s="685"/>
      <c r="AO11" s="686"/>
      <c r="AP11" s="676" t="s">
        <v>253</v>
      </c>
      <c r="AQ11" s="677"/>
      <c r="AR11" s="677"/>
      <c r="AS11" s="677"/>
      <c r="AT11" s="677"/>
      <c r="AU11" s="677"/>
      <c r="AV11" s="677"/>
      <c r="AW11" s="677"/>
      <c r="AX11" s="677"/>
      <c r="AY11" s="677"/>
      <c r="AZ11" s="677"/>
      <c r="BA11" s="677"/>
      <c r="BB11" s="677"/>
      <c r="BC11" s="677"/>
      <c r="BD11" s="677"/>
      <c r="BE11" s="677"/>
      <c r="BF11" s="678"/>
      <c r="BG11" s="679">
        <v>94316</v>
      </c>
      <c r="BH11" s="680"/>
      <c r="BI11" s="680"/>
      <c r="BJ11" s="680"/>
      <c r="BK11" s="680"/>
      <c r="BL11" s="680"/>
      <c r="BM11" s="680"/>
      <c r="BN11" s="681"/>
      <c r="BO11" s="682">
        <v>4.9000000000000004</v>
      </c>
      <c r="BP11" s="682"/>
      <c r="BQ11" s="682"/>
      <c r="BR11" s="682"/>
      <c r="BS11" s="688">
        <v>18591</v>
      </c>
      <c r="BT11" s="680"/>
      <c r="BU11" s="680"/>
      <c r="BV11" s="680"/>
      <c r="BW11" s="680"/>
      <c r="BX11" s="680"/>
      <c r="BY11" s="680"/>
      <c r="BZ11" s="680"/>
      <c r="CA11" s="680"/>
      <c r="CB11" s="689"/>
      <c r="CD11" s="694" t="s">
        <v>254</v>
      </c>
      <c r="CE11" s="695"/>
      <c r="CF11" s="695"/>
      <c r="CG11" s="695"/>
      <c r="CH11" s="695"/>
      <c r="CI11" s="695"/>
      <c r="CJ11" s="695"/>
      <c r="CK11" s="695"/>
      <c r="CL11" s="695"/>
      <c r="CM11" s="695"/>
      <c r="CN11" s="695"/>
      <c r="CO11" s="695"/>
      <c r="CP11" s="695"/>
      <c r="CQ11" s="696"/>
      <c r="CR11" s="679">
        <v>606892</v>
      </c>
      <c r="CS11" s="680"/>
      <c r="CT11" s="680"/>
      <c r="CU11" s="680"/>
      <c r="CV11" s="680"/>
      <c r="CW11" s="680"/>
      <c r="CX11" s="680"/>
      <c r="CY11" s="681"/>
      <c r="CZ11" s="682">
        <v>5.0999999999999996</v>
      </c>
      <c r="DA11" s="682"/>
      <c r="DB11" s="682"/>
      <c r="DC11" s="682"/>
      <c r="DD11" s="688">
        <v>156038</v>
      </c>
      <c r="DE11" s="680"/>
      <c r="DF11" s="680"/>
      <c r="DG11" s="680"/>
      <c r="DH11" s="680"/>
      <c r="DI11" s="680"/>
      <c r="DJ11" s="680"/>
      <c r="DK11" s="680"/>
      <c r="DL11" s="680"/>
      <c r="DM11" s="680"/>
      <c r="DN11" s="680"/>
      <c r="DO11" s="680"/>
      <c r="DP11" s="681"/>
      <c r="DQ11" s="688">
        <v>302135</v>
      </c>
      <c r="DR11" s="680"/>
      <c r="DS11" s="680"/>
      <c r="DT11" s="680"/>
      <c r="DU11" s="680"/>
      <c r="DV11" s="680"/>
      <c r="DW11" s="680"/>
      <c r="DX11" s="680"/>
      <c r="DY11" s="680"/>
      <c r="DZ11" s="680"/>
      <c r="EA11" s="680"/>
      <c r="EB11" s="680"/>
      <c r="EC11" s="689"/>
    </row>
    <row r="12" spans="2:143" ht="11.25" customHeight="1" x14ac:dyDescent="0.15">
      <c r="B12" s="676" t="s">
        <v>255</v>
      </c>
      <c r="C12" s="677"/>
      <c r="D12" s="677"/>
      <c r="E12" s="677"/>
      <c r="F12" s="677"/>
      <c r="G12" s="677"/>
      <c r="H12" s="677"/>
      <c r="I12" s="677"/>
      <c r="J12" s="677"/>
      <c r="K12" s="677"/>
      <c r="L12" s="677"/>
      <c r="M12" s="677"/>
      <c r="N12" s="677"/>
      <c r="O12" s="677"/>
      <c r="P12" s="677"/>
      <c r="Q12" s="678"/>
      <c r="R12" s="679">
        <v>349274</v>
      </c>
      <c r="S12" s="680"/>
      <c r="T12" s="680"/>
      <c r="U12" s="680"/>
      <c r="V12" s="680"/>
      <c r="W12" s="680"/>
      <c r="X12" s="680"/>
      <c r="Y12" s="681"/>
      <c r="Z12" s="682">
        <v>2.8</v>
      </c>
      <c r="AA12" s="682"/>
      <c r="AB12" s="682"/>
      <c r="AC12" s="682"/>
      <c r="AD12" s="683">
        <v>349274</v>
      </c>
      <c r="AE12" s="683"/>
      <c r="AF12" s="683"/>
      <c r="AG12" s="683"/>
      <c r="AH12" s="683"/>
      <c r="AI12" s="683"/>
      <c r="AJ12" s="683"/>
      <c r="AK12" s="683"/>
      <c r="AL12" s="684">
        <v>6.2</v>
      </c>
      <c r="AM12" s="685"/>
      <c r="AN12" s="685"/>
      <c r="AO12" s="686"/>
      <c r="AP12" s="676" t="s">
        <v>256</v>
      </c>
      <c r="AQ12" s="677"/>
      <c r="AR12" s="677"/>
      <c r="AS12" s="677"/>
      <c r="AT12" s="677"/>
      <c r="AU12" s="677"/>
      <c r="AV12" s="677"/>
      <c r="AW12" s="677"/>
      <c r="AX12" s="677"/>
      <c r="AY12" s="677"/>
      <c r="AZ12" s="677"/>
      <c r="BA12" s="677"/>
      <c r="BB12" s="677"/>
      <c r="BC12" s="677"/>
      <c r="BD12" s="677"/>
      <c r="BE12" s="677"/>
      <c r="BF12" s="678"/>
      <c r="BG12" s="679">
        <v>924289</v>
      </c>
      <c r="BH12" s="680"/>
      <c r="BI12" s="680"/>
      <c r="BJ12" s="680"/>
      <c r="BK12" s="680"/>
      <c r="BL12" s="680"/>
      <c r="BM12" s="680"/>
      <c r="BN12" s="681"/>
      <c r="BO12" s="682">
        <v>48.2</v>
      </c>
      <c r="BP12" s="682"/>
      <c r="BQ12" s="682"/>
      <c r="BR12" s="682"/>
      <c r="BS12" s="688" t="s">
        <v>244</v>
      </c>
      <c r="BT12" s="680"/>
      <c r="BU12" s="680"/>
      <c r="BV12" s="680"/>
      <c r="BW12" s="680"/>
      <c r="BX12" s="680"/>
      <c r="BY12" s="680"/>
      <c r="BZ12" s="680"/>
      <c r="CA12" s="680"/>
      <c r="CB12" s="689"/>
      <c r="CD12" s="694" t="s">
        <v>257</v>
      </c>
      <c r="CE12" s="695"/>
      <c r="CF12" s="695"/>
      <c r="CG12" s="695"/>
      <c r="CH12" s="695"/>
      <c r="CI12" s="695"/>
      <c r="CJ12" s="695"/>
      <c r="CK12" s="695"/>
      <c r="CL12" s="695"/>
      <c r="CM12" s="695"/>
      <c r="CN12" s="695"/>
      <c r="CO12" s="695"/>
      <c r="CP12" s="695"/>
      <c r="CQ12" s="696"/>
      <c r="CR12" s="679">
        <v>301742</v>
      </c>
      <c r="CS12" s="680"/>
      <c r="CT12" s="680"/>
      <c r="CU12" s="680"/>
      <c r="CV12" s="680"/>
      <c r="CW12" s="680"/>
      <c r="CX12" s="680"/>
      <c r="CY12" s="681"/>
      <c r="CZ12" s="682">
        <v>2.6</v>
      </c>
      <c r="DA12" s="682"/>
      <c r="DB12" s="682"/>
      <c r="DC12" s="682"/>
      <c r="DD12" s="688">
        <v>117866</v>
      </c>
      <c r="DE12" s="680"/>
      <c r="DF12" s="680"/>
      <c r="DG12" s="680"/>
      <c r="DH12" s="680"/>
      <c r="DI12" s="680"/>
      <c r="DJ12" s="680"/>
      <c r="DK12" s="680"/>
      <c r="DL12" s="680"/>
      <c r="DM12" s="680"/>
      <c r="DN12" s="680"/>
      <c r="DO12" s="680"/>
      <c r="DP12" s="681"/>
      <c r="DQ12" s="688">
        <v>173950</v>
      </c>
      <c r="DR12" s="680"/>
      <c r="DS12" s="680"/>
      <c r="DT12" s="680"/>
      <c r="DU12" s="680"/>
      <c r="DV12" s="680"/>
      <c r="DW12" s="680"/>
      <c r="DX12" s="680"/>
      <c r="DY12" s="680"/>
      <c r="DZ12" s="680"/>
      <c r="EA12" s="680"/>
      <c r="EB12" s="680"/>
      <c r="EC12" s="689"/>
    </row>
    <row r="13" spans="2:143" ht="11.25" customHeight="1" x14ac:dyDescent="0.15">
      <c r="B13" s="676" t="s">
        <v>258</v>
      </c>
      <c r="C13" s="677"/>
      <c r="D13" s="677"/>
      <c r="E13" s="677"/>
      <c r="F13" s="677"/>
      <c r="G13" s="677"/>
      <c r="H13" s="677"/>
      <c r="I13" s="677"/>
      <c r="J13" s="677"/>
      <c r="K13" s="677"/>
      <c r="L13" s="677"/>
      <c r="M13" s="677"/>
      <c r="N13" s="677"/>
      <c r="O13" s="677"/>
      <c r="P13" s="677"/>
      <c r="Q13" s="678"/>
      <c r="R13" s="679">
        <v>30899</v>
      </c>
      <c r="S13" s="680"/>
      <c r="T13" s="680"/>
      <c r="U13" s="680"/>
      <c r="V13" s="680"/>
      <c r="W13" s="680"/>
      <c r="X13" s="680"/>
      <c r="Y13" s="681"/>
      <c r="Z13" s="682">
        <v>0.2</v>
      </c>
      <c r="AA13" s="682"/>
      <c r="AB13" s="682"/>
      <c r="AC13" s="682"/>
      <c r="AD13" s="683">
        <v>30899</v>
      </c>
      <c r="AE13" s="683"/>
      <c r="AF13" s="683"/>
      <c r="AG13" s="683"/>
      <c r="AH13" s="683"/>
      <c r="AI13" s="683"/>
      <c r="AJ13" s="683"/>
      <c r="AK13" s="683"/>
      <c r="AL13" s="684">
        <v>0.6</v>
      </c>
      <c r="AM13" s="685"/>
      <c r="AN13" s="685"/>
      <c r="AO13" s="686"/>
      <c r="AP13" s="676" t="s">
        <v>259</v>
      </c>
      <c r="AQ13" s="677"/>
      <c r="AR13" s="677"/>
      <c r="AS13" s="677"/>
      <c r="AT13" s="677"/>
      <c r="AU13" s="677"/>
      <c r="AV13" s="677"/>
      <c r="AW13" s="677"/>
      <c r="AX13" s="677"/>
      <c r="AY13" s="677"/>
      <c r="AZ13" s="677"/>
      <c r="BA13" s="677"/>
      <c r="BB13" s="677"/>
      <c r="BC13" s="677"/>
      <c r="BD13" s="677"/>
      <c r="BE13" s="677"/>
      <c r="BF13" s="678"/>
      <c r="BG13" s="679">
        <v>919575</v>
      </c>
      <c r="BH13" s="680"/>
      <c r="BI13" s="680"/>
      <c r="BJ13" s="680"/>
      <c r="BK13" s="680"/>
      <c r="BL13" s="680"/>
      <c r="BM13" s="680"/>
      <c r="BN13" s="681"/>
      <c r="BO13" s="682">
        <v>48</v>
      </c>
      <c r="BP13" s="682"/>
      <c r="BQ13" s="682"/>
      <c r="BR13" s="682"/>
      <c r="BS13" s="688" t="s">
        <v>244</v>
      </c>
      <c r="BT13" s="680"/>
      <c r="BU13" s="680"/>
      <c r="BV13" s="680"/>
      <c r="BW13" s="680"/>
      <c r="BX13" s="680"/>
      <c r="BY13" s="680"/>
      <c r="BZ13" s="680"/>
      <c r="CA13" s="680"/>
      <c r="CB13" s="689"/>
      <c r="CD13" s="694" t="s">
        <v>260</v>
      </c>
      <c r="CE13" s="695"/>
      <c r="CF13" s="695"/>
      <c r="CG13" s="695"/>
      <c r="CH13" s="695"/>
      <c r="CI13" s="695"/>
      <c r="CJ13" s="695"/>
      <c r="CK13" s="695"/>
      <c r="CL13" s="695"/>
      <c r="CM13" s="695"/>
      <c r="CN13" s="695"/>
      <c r="CO13" s="695"/>
      <c r="CP13" s="695"/>
      <c r="CQ13" s="696"/>
      <c r="CR13" s="679">
        <v>846287</v>
      </c>
      <c r="CS13" s="680"/>
      <c r="CT13" s="680"/>
      <c r="CU13" s="680"/>
      <c r="CV13" s="680"/>
      <c r="CW13" s="680"/>
      <c r="CX13" s="680"/>
      <c r="CY13" s="681"/>
      <c r="CZ13" s="682">
        <v>7.2</v>
      </c>
      <c r="DA13" s="682"/>
      <c r="DB13" s="682"/>
      <c r="DC13" s="682"/>
      <c r="DD13" s="688">
        <v>432390</v>
      </c>
      <c r="DE13" s="680"/>
      <c r="DF13" s="680"/>
      <c r="DG13" s="680"/>
      <c r="DH13" s="680"/>
      <c r="DI13" s="680"/>
      <c r="DJ13" s="680"/>
      <c r="DK13" s="680"/>
      <c r="DL13" s="680"/>
      <c r="DM13" s="680"/>
      <c r="DN13" s="680"/>
      <c r="DO13" s="680"/>
      <c r="DP13" s="681"/>
      <c r="DQ13" s="688">
        <v>438807</v>
      </c>
      <c r="DR13" s="680"/>
      <c r="DS13" s="680"/>
      <c r="DT13" s="680"/>
      <c r="DU13" s="680"/>
      <c r="DV13" s="680"/>
      <c r="DW13" s="680"/>
      <c r="DX13" s="680"/>
      <c r="DY13" s="680"/>
      <c r="DZ13" s="680"/>
      <c r="EA13" s="680"/>
      <c r="EB13" s="680"/>
      <c r="EC13" s="689"/>
    </row>
    <row r="14" spans="2:143" ht="11.25" customHeight="1" x14ac:dyDescent="0.15">
      <c r="B14" s="676" t="s">
        <v>261</v>
      </c>
      <c r="C14" s="677"/>
      <c r="D14" s="677"/>
      <c r="E14" s="677"/>
      <c r="F14" s="677"/>
      <c r="G14" s="677"/>
      <c r="H14" s="677"/>
      <c r="I14" s="677"/>
      <c r="J14" s="677"/>
      <c r="K14" s="677"/>
      <c r="L14" s="677"/>
      <c r="M14" s="677"/>
      <c r="N14" s="677"/>
      <c r="O14" s="677"/>
      <c r="P14" s="677"/>
      <c r="Q14" s="678"/>
      <c r="R14" s="679" t="s">
        <v>177</v>
      </c>
      <c r="S14" s="680"/>
      <c r="T14" s="680"/>
      <c r="U14" s="680"/>
      <c r="V14" s="680"/>
      <c r="W14" s="680"/>
      <c r="X14" s="680"/>
      <c r="Y14" s="681"/>
      <c r="Z14" s="682" t="s">
        <v>244</v>
      </c>
      <c r="AA14" s="682"/>
      <c r="AB14" s="682"/>
      <c r="AC14" s="682"/>
      <c r="AD14" s="683" t="s">
        <v>244</v>
      </c>
      <c r="AE14" s="683"/>
      <c r="AF14" s="683"/>
      <c r="AG14" s="683"/>
      <c r="AH14" s="683"/>
      <c r="AI14" s="683"/>
      <c r="AJ14" s="683"/>
      <c r="AK14" s="683"/>
      <c r="AL14" s="684" t="s">
        <v>129</v>
      </c>
      <c r="AM14" s="685"/>
      <c r="AN14" s="685"/>
      <c r="AO14" s="686"/>
      <c r="AP14" s="676" t="s">
        <v>262</v>
      </c>
      <c r="AQ14" s="677"/>
      <c r="AR14" s="677"/>
      <c r="AS14" s="677"/>
      <c r="AT14" s="677"/>
      <c r="AU14" s="677"/>
      <c r="AV14" s="677"/>
      <c r="AW14" s="677"/>
      <c r="AX14" s="677"/>
      <c r="AY14" s="677"/>
      <c r="AZ14" s="677"/>
      <c r="BA14" s="677"/>
      <c r="BB14" s="677"/>
      <c r="BC14" s="677"/>
      <c r="BD14" s="677"/>
      <c r="BE14" s="677"/>
      <c r="BF14" s="678"/>
      <c r="BG14" s="679">
        <v>74077</v>
      </c>
      <c r="BH14" s="680"/>
      <c r="BI14" s="680"/>
      <c r="BJ14" s="680"/>
      <c r="BK14" s="680"/>
      <c r="BL14" s="680"/>
      <c r="BM14" s="680"/>
      <c r="BN14" s="681"/>
      <c r="BO14" s="682">
        <v>3.9</v>
      </c>
      <c r="BP14" s="682"/>
      <c r="BQ14" s="682"/>
      <c r="BR14" s="682"/>
      <c r="BS14" s="688" t="s">
        <v>129</v>
      </c>
      <c r="BT14" s="680"/>
      <c r="BU14" s="680"/>
      <c r="BV14" s="680"/>
      <c r="BW14" s="680"/>
      <c r="BX14" s="680"/>
      <c r="BY14" s="680"/>
      <c r="BZ14" s="680"/>
      <c r="CA14" s="680"/>
      <c r="CB14" s="689"/>
      <c r="CD14" s="694" t="s">
        <v>263</v>
      </c>
      <c r="CE14" s="695"/>
      <c r="CF14" s="695"/>
      <c r="CG14" s="695"/>
      <c r="CH14" s="695"/>
      <c r="CI14" s="695"/>
      <c r="CJ14" s="695"/>
      <c r="CK14" s="695"/>
      <c r="CL14" s="695"/>
      <c r="CM14" s="695"/>
      <c r="CN14" s="695"/>
      <c r="CO14" s="695"/>
      <c r="CP14" s="695"/>
      <c r="CQ14" s="696"/>
      <c r="CR14" s="679">
        <v>431373</v>
      </c>
      <c r="CS14" s="680"/>
      <c r="CT14" s="680"/>
      <c r="CU14" s="680"/>
      <c r="CV14" s="680"/>
      <c r="CW14" s="680"/>
      <c r="CX14" s="680"/>
      <c r="CY14" s="681"/>
      <c r="CZ14" s="682">
        <v>3.6</v>
      </c>
      <c r="DA14" s="682"/>
      <c r="DB14" s="682"/>
      <c r="DC14" s="682"/>
      <c r="DD14" s="688">
        <v>76304</v>
      </c>
      <c r="DE14" s="680"/>
      <c r="DF14" s="680"/>
      <c r="DG14" s="680"/>
      <c r="DH14" s="680"/>
      <c r="DI14" s="680"/>
      <c r="DJ14" s="680"/>
      <c r="DK14" s="680"/>
      <c r="DL14" s="680"/>
      <c r="DM14" s="680"/>
      <c r="DN14" s="680"/>
      <c r="DO14" s="680"/>
      <c r="DP14" s="681"/>
      <c r="DQ14" s="688">
        <v>356618</v>
      </c>
      <c r="DR14" s="680"/>
      <c r="DS14" s="680"/>
      <c r="DT14" s="680"/>
      <c r="DU14" s="680"/>
      <c r="DV14" s="680"/>
      <c r="DW14" s="680"/>
      <c r="DX14" s="680"/>
      <c r="DY14" s="680"/>
      <c r="DZ14" s="680"/>
      <c r="EA14" s="680"/>
      <c r="EB14" s="680"/>
      <c r="EC14" s="689"/>
    </row>
    <row r="15" spans="2:143" ht="11.25" customHeight="1" x14ac:dyDescent="0.15">
      <c r="B15" s="676" t="s">
        <v>264</v>
      </c>
      <c r="C15" s="677"/>
      <c r="D15" s="677"/>
      <c r="E15" s="677"/>
      <c r="F15" s="677"/>
      <c r="G15" s="677"/>
      <c r="H15" s="677"/>
      <c r="I15" s="677"/>
      <c r="J15" s="677"/>
      <c r="K15" s="677"/>
      <c r="L15" s="677"/>
      <c r="M15" s="677"/>
      <c r="N15" s="677"/>
      <c r="O15" s="677"/>
      <c r="P15" s="677"/>
      <c r="Q15" s="678"/>
      <c r="R15" s="679">
        <v>25165</v>
      </c>
      <c r="S15" s="680"/>
      <c r="T15" s="680"/>
      <c r="U15" s="680"/>
      <c r="V15" s="680"/>
      <c r="W15" s="680"/>
      <c r="X15" s="680"/>
      <c r="Y15" s="681"/>
      <c r="Z15" s="682">
        <v>0.2</v>
      </c>
      <c r="AA15" s="682"/>
      <c r="AB15" s="682"/>
      <c r="AC15" s="682"/>
      <c r="AD15" s="683">
        <v>25165</v>
      </c>
      <c r="AE15" s="683"/>
      <c r="AF15" s="683"/>
      <c r="AG15" s="683"/>
      <c r="AH15" s="683"/>
      <c r="AI15" s="683"/>
      <c r="AJ15" s="683"/>
      <c r="AK15" s="683"/>
      <c r="AL15" s="684">
        <v>0.4</v>
      </c>
      <c r="AM15" s="685"/>
      <c r="AN15" s="685"/>
      <c r="AO15" s="686"/>
      <c r="AP15" s="676" t="s">
        <v>265</v>
      </c>
      <c r="AQ15" s="677"/>
      <c r="AR15" s="677"/>
      <c r="AS15" s="677"/>
      <c r="AT15" s="677"/>
      <c r="AU15" s="677"/>
      <c r="AV15" s="677"/>
      <c r="AW15" s="677"/>
      <c r="AX15" s="677"/>
      <c r="AY15" s="677"/>
      <c r="AZ15" s="677"/>
      <c r="BA15" s="677"/>
      <c r="BB15" s="677"/>
      <c r="BC15" s="677"/>
      <c r="BD15" s="677"/>
      <c r="BE15" s="677"/>
      <c r="BF15" s="678"/>
      <c r="BG15" s="679">
        <v>134168</v>
      </c>
      <c r="BH15" s="680"/>
      <c r="BI15" s="680"/>
      <c r="BJ15" s="680"/>
      <c r="BK15" s="680"/>
      <c r="BL15" s="680"/>
      <c r="BM15" s="680"/>
      <c r="BN15" s="681"/>
      <c r="BO15" s="682">
        <v>7</v>
      </c>
      <c r="BP15" s="682"/>
      <c r="BQ15" s="682"/>
      <c r="BR15" s="682"/>
      <c r="BS15" s="688" t="s">
        <v>129</v>
      </c>
      <c r="BT15" s="680"/>
      <c r="BU15" s="680"/>
      <c r="BV15" s="680"/>
      <c r="BW15" s="680"/>
      <c r="BX15" s="680"/>
      <c r="BY15" s="680"/>
      <c r="BZ15" s="680"/>
      <c r="CA15" s="680"/>
      <c r="CB15" s="689"/>
      <c r="CD15" s="694" t="s">
        <v>266</v>
      </c>
      <c r="CE15" s="695"/>
      <c r="CF15" s="695"/>
      <c r="CG15" s="695"/>
      <c r="CH15" s="695"/>
      <c r="CI15" s="695"/>
      <c r="CJ15" s="695"/>
      <c r="CK15" s="695"/>
      <c r="CL15" s="695"/>
      <c r="CM15" s="695"/>
      <c r="CN15" s="695"/>
      <c r="CO15" s="695"/>
      <c r="CP15" s="695"/>
      <c r="CQ15" s="696"/>
      <c r="CR15" s="679">
        <v>884003</v>
      </c>
      <c r="CS15" s="680"/>
      <c r="CT15" s="680"/>
      <c r="CU15" s="680"/>
      <c r="CV15" s="680"/>
      <c r="CW15" s="680"/>
      <c r="CX15" s="680"/>
      <c r="CY15" s="681"/>
      <c r="CZ15" s="682">
        <v>7.5</v>
      </c>
      <c r="DA15" s="682"/>
      <c r="DB15" s="682"/>
      <c r="DC15" s="682"/>
      <c r="DD15" s="688">
        <v>160074</v>
      </c>
      <c r="DE15" s="680"/>
      <c r="DF15" s="680"/>
      <c r="DG15" s="680"/>
      <c r="DH15" s="680"/>
      <c r="DI15" s="680"/>
      <c r="DJ15" s="680"/>
      <c r="DK15" s="680"/>
      <c r="DL15" s="680"/>
      <c r="DM15" s="680"/>
      <c r="DN15" s="680"/>
      <c r="DO15" s="680"/>
      <c r="DP15" s="681"/>
      <c r="DQ15" s="688">
        <v>682682</v>
      </c>
      <c r="DR15" s="680"/>
      <c r="DS15" s="680"/>
      <c r="DT15" s="680"/>
      <c r="DU15" s="680"/>
      <c r="DV15" s="680"/>
      <c r="DW15" s="680"/>
      <c r="DX15" s="680"/>
      <c r="DY15" s="680"/>
      <c r="DZ15" s="680"/>
      <c r="EA15" s="680"/>
      <c r="EB15" s="680"/>
      <c r="EC15" s="689"/>
    </row>
    <row r="16" spans="2:143" ht="11.25" customHeight="1" x14ac:dyDescent="0.15">
      <c r="B16" s="676" t="s">
        <v>267</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244</v>
      </c>
      <c r="AA16" s="682"/>
      <c r="AB16" s="682"/>
      <c r="AC16" s="682"/>
      <c r="AD16" s="683" t="s">
        <v>129</v>
      </c>
      <c r="AE16" s="683"/>
      <c r="AF16" s="683"/>
      <c r="AG16" s="683"/>
      <c r="AH16" s="683"/>
      <c r="AI16" s="683"/>
      <c r="AJ16" s="683"/>
      <c r="AK16" s="683"/>
      <c r="AL16" s="684" t="s">
        <v>244</v>
      </c>
      <c r="AM16" s="685"/>
      <c r="AN16" s="685"/>
      <c r="AO16" s="686"/>
      <c r="AP16" s="676" t="s">
        <v>268</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269</v>
      </c>
      <c r="CE16" s="695"/>
      <c r="CF16" s="695"/>
      <c r="CG16" s="695"/>
      <c r="CH16" s="695"/>
      <c r="CI16" s="695"/>
      <c r="CJ16" s="695"/>
      <c r="CK16" s="695"/>
      <c r="CL16" s="695"/>
      <c r="CM16" s="695"/>
      <c r="CN16" s="695"/>
      <c r="CO16" s="695"/>
      <c r="CP16" s="695"/>
      <c r="CQ16" s="696"/>
      <c r="CR16" s="679">
        <v>133375</v>
      </c>
      <c r="CS16" s="680"/>
      <c r="CT16" s="680"/>
      <c r="CU16" s="680"/>
      <c r="CV16" s="680"/>
      <c r="CW16" s="680"/>
      <c r="CX16" s="680"/>
      <c r="CY16" s="681"/>
      <c r="CZ16" s="682">
        <v>1.1000000000000001</v>
      </c>
      <c r="DA16" s="682"/>
      <c r="DB16" s="682"/>
      <c r="DC16" s="682"/>
      <c r="DD16" s="688" t="s">
        <v>129</v>
      </c>
      <c r="DE16" s="680"/>
      <c r="DF16" s="680"/>
      <c r="DG16" s="680"/>
      <c r="DH16" s="680"/>
      <c r="DI16" s="680"/>
      <c r="DJ16" s="680"/>
      <c r="DK16" s="680"/>
      <c r="DL16" s="680"/>
      <c r="DM16" s="680"/>
      <c r="DN16" s="680"/>
      <c r="DO16" s="680"/>
      <c r="DP16" s="681"/>
      <c r="DQ16" s="688">
        <v>48984</v>
      </c>
      <c r="DR16" s="680"/>
      <c r="DS16" s="680"/>
      <c r="DT16" s="680"/>
      <c r="DU16" s="680"/>
      <c r="DV16" s="680"/>
      <c r="DW16" s="680"/>
      <c r="DX16" s="680"/>
      <c r="DY16" s="680"/>
      <c r="DZ16" s="680"/>
      <c r="EA16" s="680"/>
      <c r="EB16" s="680"/>
      <c r="EC16" s="689"/>
    </row>
    <row r="17" spans="2:133" ht="11.25" customHeight="1" x14ac:dyDescent="0.15">
      <c r="B17" s="676" t="s">
        <v>270</v>
      </c>
      <c r="C17" s="677"/>
      <c r="D17" s="677"/>
      <c r="E17" s="677"/>
      <c r="F17" s="677"/>
      <c r="G17" s="677"/>
      <c r="H17" s="677"/>
      <c r="I17" s="677"/>
      <c r="J17" s="677"/>
      <c r="K17" s="677"/>
      <c r="L17" s="677"/>
      <c r="M17" s="677"/>
      <c r="N17" s="677"/>
      <c r="O17" s="677"/>
      <c r="P17" s="677"/>
      <c r="Q17" s="678"/>
      <c r="R17" s="679">
        <v>9729</v>
      </c>
      <c r="S17" s="680"/>
      <c r="T17" s="680"/>
      <c r="U17" s="680"/>
      <c r="V17" s="680"/>
      <c r="W17" s="680"/>
      <c r="X17" s="680"/>
      <c r="Y17" s="681"/>
      <c r="Z17" s="682">
        <v>0.1</v>
      </c>
      <c r="AA17" s="682"/>
      <c r="AB17" s="682"/>
      <c r="AC17" s="682"/>
      <c r="AD17" s="683">
        <v>9729</v>
      </c>
      <c r="AE17" s="683"/>
      <c r="AF17" s="683"/>
      <c r="AG17" s="683"/>
      <c r="AH17" s="683"/>
      <c r="AI17" s="683"/>
      <c r="AJ17" s="683"/>
      <c r="AK17" s="683"/>
      <c r="AL17" s="684">
        <v>0.2</v>
      </c>
      <c r="AM17" s="685"/>
      <c r="AN17" s="685"/>
      <c r="AO17" s="686"/>
      <c r="AP17" s="676" t="s">
        <v>271</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244</v>
      </c>
      <c r="BP17" s="682"/>
      <c r="BQ17" s="682"/>
      <c r="BR17" s="682"/>
      <c r="BS17" s="688" t="s">
        <v>244</v>
      </c>
      <c r="BT17" s="680"/>
      <c r="BU17" s="680"/>
      <c r="BV17" s="680"/>
      <c r="BW17" s="680"/>
      <c r="BX17" s="680"/>
      <c r="BY17" s="680"/>
      <c r="BZ17" s="680"/>
      <c r="CA17" s="680"/>
      <c r="CB17" s="689"/>
      <c r="CD17" s="694" t="s">
        <v>272</v>
      </c>
      <c r="CE17" s="695"/>
      <c r="CF17" s="695"/>
      <c r="CG17" s="695"/>
      <c r="CH17" s="695"/>
      <c r="CI17" s="695"/>
      <c r="CJ17" s="695"/>
      <c r="CK17" s="695"/>
      <c r="CL17" s="695"/>
      <c r="CM17" s="695"/>
      <c r="CN17" s="695"/>
      <c r="CO17" s="695"/>
      <c r="CP17" s="695"/>
      <c r="CQ17" s="696"/>
      <c r="CR17" s="679">
        <v>1293784</v>
      </c>
      <c r="CS17" s="680"/>
      <c r="CT17" s="680"/>
      <c r="CU17" s="680"/>
      <c r="CV17" s="680"/>
      <c r="CW17" s="680"/>
      <c r="CX17" s="680"/>
      <c r="CY17" s="681"/>
      <c r="CZ17" s="682">
        <v>10.9</v>
      </c>
      <c r="DA17" s="682"/>
      <c r="DB17" s="682"/>
      <c r="DC17" s="682"/>
      <c r="DD17" s="688" t="s">
        <v>129</v>
      </c>
      <c r="DE17" s="680"/>
      <c r="DF17" s="680"/>
      <c r="DG17" s="680"/>
      <c r="DH17" s="680"/>
      <c r="DI17" s="680"/>
      <c r="DJ17" s="680"/>
      <c r="DK17" s="680"/>
      <c r="DL17" s="680"/>
      <c r="DM17" s="680"/>
      <c r="DN17" s="680"/>
      <c r="DO17" s="680"/>
      <c r="DP17" s="681"/>
      <c r="DQ17" s="688">
        <v>1244422</v>
      </c>
      <c r="DR17" s="680"/>
      <c r="DS17" s="680"/>
      <c r="DT17" s="680"/>
      <c r="DU17" s="680"/>
      <c r="DV17" s="680"/>
      <c r="DW17" s="680"/>
      <c r="DX17" s="680"/>
      <c r="DY17" s="680"/>
      <c r="DZ17" s="680"/>
      <c r="EA17" s="680"/>
      <c r="EB17" s="680"/>
      <c r="EC17" s="689"/>
    </row>
    <row r="18" spans="2:133" ht="11.25" customHeight="1" x14ac:dyDescent="0.15">
      <c r="B18" s="676" t="s">
        <v>273</v>
      </c>
      <c r="C18" s="677"/>
      <c r="D18" s="677"/>
      <c r="E18" s="677"/>
      <c r="F18" s="677"/>
      <c r="G18" s="677"/>
      <c r="H18" s="677"/>
      <c r="I18" s="677"/>
      <c r="J18" s="677"/>
      <c r="K18" s="677"/>
      <c r="L18" s="677"/>
      <c r="M18" s="677"/>
      <c r="N18" s="677"/>
      <c r="O18" s="677"/>
      <c r="P18" s="677"/>
      <c r="Q18" s="678"/>
      <c r="R18" s="679">
        <v>4111902</v>
      </c>
      <c r="S18" s="680"/>
      <c r="T18" s="680"/>
      <c r="U18" s="680"/>
      <c r="V18" s="680"/>
      <c r="W18" s="680"/>
      <c r="X18" s="680"/>
      <c r="Y18" s="681"/>
      <c r="Z18" s="682">
        <v>33</v>
      </c>
      <c r="AA18" s="682"/>
      <c r="AB18" s="682"/>
      <c r="AC18" s="682"/>
      <c r="AD18" s="683">
        <v>3114670</v>
      </c>
      <c r="AE18" s="683"/>
      <c r="AF18" s="683"/>
      <c r="AG18" s="683"/>
      <c r="AH18" s="683"/>
      <c r="AI18" s="683"/>
      <c r="AJ18" s="683"/>
      <c r="AK18" s="683"/>
      <c r="AL18" s="684">
        <v>55.6</v>
      </c>
      <c r="AM18" s="685"/>
      <c r="AN18" s="685"/>
      <c r="AO18" s="686"/>
      <c r="AP18" s="676" t="s">
        <v>274</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244</v>
      </c>
      <c r="BP18" s="682"/>
      <c r="BQ18" s="682"/>
      <c r="BR18" s="682"/>
      <c r="BS18" s="688" t="s">
        <v>129</v>
      </c>
      <c r="BT18" s="680"/>
      <c r="BU18" s="680"/>
      <c r="BV18" s="680"/>
      <c r="BW18" s="680"/>
      <c r="BX18" s="680"/>
      <c r="BY18" s="680"/>
      <c r="BZ18" s="680"/>
      <c r="CA18" s="680"/>
      <c r="CB18" s="689"/>
      <c r="CD18" s="694" t="s">
        <v>275</v>
      </c>
      <c r="CE18" s="695"/>
      <c r="CF18" s="695"/>
      <c r="CG18" s="695"/>
      <c r="CH18" s="695"/>
      <c r="CI18" s="695"/>
      <c r="CJ18" s="695"/>
      <c r="CK18" s="695"/>
      <c r="CL18" s="695"/>
      <c r="CM18" s="695"/>
      <c r="CN18" s="695"/>
      <c r="CO18" s="695"/>
      <c r="CP18" s="695"/>
      <c r="CQ18" s="696"/>
      <c r="CR18" s="679">
        <v>1709</v>
      </c>
      <c r="CS18" s="680"/>
      <c r="CT18" s="680"/>
      <c r="CU18" s="680"/>
      <c r="CV18" s="680"/>
      <c r="CW18" s="680"/>
      <c r="CX18" s="680"/>
      <c r="CY18" s="681"/>
      <c r="CZ18" s="682">
        <v>0</v>
      </c>
      <c r="DA18" s="682"/>
      <c r="DB18" s="682"/>
      <c r="DC18" s="682"/>
      <c r="DD18" s="688">
        <v>1709</v>
      </c>
      <c r="DE18" s="680"/>
      <c r="DF18" s="680"/>
      <c r="DG18" s="680"/>
      <c r="DH18" s="680"/>
      <c r="DI18" s="680"/>
      <c r="DJ18" s="680"/>
      <c r="DK18" s="680"/>
      <c r="DL18" s="680"/>
      <c r="DM18" s="680"/>
      <c r="DN18" s="680"/>
      <c r="DO18" s="680"/>
      <c r="DP18" s="681"/>
      <c r="DQ18" s="688">
        <v>1709</v>
      </c>
      <c r="DR18" s="680"/>
      <c r="DS18" s="680"/>
      <c r="DT18" s="680"/>
      <c r="DU18" s="680"/>
      <c r="DV18" s="680"/>
      <c r="DW18" s="680"/>
      <c r="DX18" s="680"/>
      <c r="DY18" s="680"/>
      <c r="DZ18" s="680"/>
      <c r="EA18" s="680"/>
      <c r="EB18" s="680"/>
      <c r="EC18" s="689"/>
    </row>
    <row r="19" spans="2:133" ht="11.25" customHeight="1" x14ac:dyDescent="0.15">
      <c r="B19" s="676" t="s">
        <v>276</v>
      </c>
      <c r="C19" s="677"/>
      <c r="D19" s="677"/>
      <c r="E19" s="677"/>
      <c r="F19" s="677"/>
      <c r="G19" s="677"/>
      <c r="H19" s="677"/>
      <c r="I19" s="677"/>
      <c r="J19" s="677"/>
      <c r="K19" s="677"/>
      <c r="L19" s="677"/>
      <c r="M19" s="677"/>
      <c r="N19" s="677"/>
      <c r="O19" s="677"/>
      <c r="P19" s="677"/>
      <c r="Q19" s="678"/>
      <c r="R19" s="679">
        <v>3114670</v>
      </c>
      <c r="S19" s="680"/>
      <c r="T19" s="680"/>
      <c r="U19" s="680"/>
      <c r="V19" s="680"/>
      <c r="W19" s="680"/>
      <c r="X19" s="680"/>
      <c r="Y19" s="681"/>
      <c r="Z19" s="682">
        <v>25</v>
      </c>
      <c r="AA19" s="682"/>
      <c r="AB19" s="682"/>
      <c r="AC19" s="682"/>
      <c r="AD19" s="683">
        <v>3114670</v>
      </c>
      <c r="AE19" s="683"/>
      <c r="AF19" s="683"/>
      <c r="AG19" s="683"/>
      <c r="AH19" s="683"/>
      <c r="AI19" s="683"/>
      <c r="AJ19" s="683"/>
      <c r="AK19" s="683"/>
      <c r="AL19" s="684">
        <v>55.6</v>
      </c>
      <c r="AM19" s="685"/>
      <c r="AN19" s="685"/>
      <c r="AO19" s="686"/>
      <c r="AP19" s="676" t="s">
        <v>277</v>
      </c>
      <c r="AQ19" s="677"/>
      <c r="AR19" s="677"/>
      <c r="AS19" s="677"/>
      <c r="AT19" s="677"/>
      <c r="AU19" s="677"/>
      <c r="AV19" s="677"/>
      <c r="AW19" s="677"/>
      <c r="AX19" s="677"/>
      <c r="AY19" s="677"/>
      <c r="AZ19" s="677"/>
      <c r="BA19" s="677"/>
      <c r="BB19" s="677"/>
      <c r="BC19" s="677"/>
      <c r="BD19" s="677"/>
      <c r="BE19" s="677"/>
      <c r="BF19" s="678"/>
      <c r="BG19" s="679">
        <v>3663</v>
      </c>
      <c r="BH19" s="680"/>
      <c r="BI19" s="680"/>
      <c r="BJ19" s="680"/>
      <c r="BK19" s="680"/>
      <c r="BL19" s="680"/>
      <c r="BM19" s="680"/>
      <c r="BN19" s="681"/>
      <c r="BO19" s="682">
        <v>0.2</v>
      </c>
      <c r="BP19" s="682"/>
      <c r="BQ19" s="682"/>
      <c r="BR19" s="682"/>
      <c r="BS19" s="688" t="s">
        <v>129</v>
      </c>
      <c r="BT19" s="680"/>
      <c r="BU19" s="680"/>
      <c r="BV19" s="680"/>
      <c r="BW19" s="680"/>
      <c r="BX19" s="680"/>
      <c r="BY19" s="680"/>
      <c r="BZ19" s="680"/>
      <c r="CA19" s="680"/>
      <c r="CB19" s="689"/>
      <c r="CD19" s="694" t="s">
        <v>278</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129</v>
      </c>
      <c r="DA19" s="682"/>
      <c r="DB19" s="682"/>
      <c r="DC19" s="682"/>
      <c r="DD19" s="688" t="s">
        <v>244</v>
      </c>
      <c r="DE19" s="680"/>
      <c r="DF19" s="680"/>
      <c r="DG19" s="680"/>
      <c r="DH19" s="680"/>
      <c r="DI19" s="680"/>
      <c r="DJ19" s="680"/>
      <c r="DK19" s="680"/>
      <c r="DL19" s="680"/>
      <c r="DM19" s="680"/>
      <c r="DN19" s="680"/>
      <c r="DO19" s="680"/>
      <c r="DP19" s="681"/>
      <c r="DQ19" s="688" t="s">
        <v>177</v>
      </c>
      <c r="DR19" s="680"/>
      <c r="DS19" s="680"/>
      <c r="DT19" s="680"/>
      <c r="DU19" s="680"/>
      <c r="DV19" s="680"/>
      <c r="DW19" s="680"/>
      <c r="DX19" s="680"/>
      <c r="DY19" s="680"/>
      <c r="DZ19" s="680"/>
      <c r="EA19" s="680"/>
      <c r="EB19" s="680"/>
      <c r="EC19" s="689"/>
    </row>
    <row r="20" spans="2:133" ht="11.25" customHeight="1" x14ac:dyDescent="0.15">
      <c r="B20" s="676" t="s">
        <v>279</v>
      </c>
      <c r="C20" s="677"/>
      <c r="D20" s="677"/>
      <c r="E20" s="677"/>
      <c r="F20" s="677"/>
      <c r="G20" s="677"/>
      <c r="H20" s="677"/>
      <c r="I20" s="677"/>
      <c r="J20" s="677"/>
      <c r="K20" s="677"/>
      <c r="L20" s="677"/>
      <c r="M20" s="677"/>
      <c r="N20" s="677"/>
      <c r="O20" s="677"/>
      <c r="P20" s="677"/>
      <c r="Q20" s="678"/>
      <c r="R20" s="679">
        <v>997232</v>
      </c>
      <c r="S20" s="680"/>
      <c r="T20" s="680"/>
      <c r="U20" s="680"/>
      <c r="V20" s="680"/>
      <c r="W20" s="680"/>
      <c r="X20" s="680"/>
      <c r="Y20" s="681"/>
      <c r="Z20" s="682">
        <v>8</v>
      </c>
      <c r="AA20" s="682"/>
      <c r="AB20" s="682"/>
      <c r="AC20" s="682"/>
      <c r="AD20" s="683" t="s">
        <v>244</v>
      </c>
      <c r="AE20" s="683"/>
      <c r="AF20" s="683"/>
      <c r="AG20" s="683"/>
      <c r="AH20" s="683"/>
      <c r="AI20" s="683"/>
      <c r="AJ20" s="683"/>
      <c r="AK20" s="683"/>
      <c r="AL20" s="684" t="s">
        <v>129</v>
      </c>
      <c r="AM20" s="685"/>
      <c r="AN20" s="685"/>
      <c r="AO20" s="686"/>
      <c r="AP20" s="676" t="s">
        <v>280</v>
      </c>
      <c r="AQ20" s="677"/>
      <c r="AR20" s="677"/>
      <c r="AS20" s="677"/>
      <c r="AT20" s="677"/>
      <c r="AU20" s="677"/>
      <c r="AV20" s="677"/>
      <c r="AW20" s="677"/>
      <c r="AX20" s="677"/>
      <c r="AY20" s="677"/>
      <c r="AZ20" s="677"/>
      <c r="BA20" s="677"/>
      <c r="BB20" s="677"/>
      <c r="BC20" s="677"/>
      <c r="BD20" s="677"/>
      <c r="BE20" s="677"/>
      <c r="BF20" s="678"/>
      <c r="BG20" s="679">
        <v>3663</v>
      </c>
      <c r="BH20" s="680"/>
      <c r="BI20" s="680"/>
      <c r="BJ20" s="680"/>
      <c r="BK20" s="680"/>
      <c r="BL20" s="680"/>
      <c r="BM20" s="680"/>
      <c r="BN20" s="681"/>
      <c r="BO20" s="682">
        <v>0.2</v>
      </c>
      <c r="BP20" s="682"/>
      <c r="BQ20" s="682"/>
      <c r="BR20" s="682"/>
      <c r="BS20" s="688" t="s">
        <v>129</v>
      </c>
      <c r="BT20" s="680"/>
      <c r="BU20" s="680"/>
      <c r="BV20" s="680"/>
      <c r="BW20" s="680"/>
      <c r="BX20" s="680"/>
      <c r="BY20" s="680"/>
      <c r="BZ20" s="680"/>
      <c r="CA20" s="680"/>
      <c r="CB20" s="689"/>
      <c r="CD20" s="694" t="s">
        <v>281</v>
      </c>
      <c r="CE20" s="695"/>
      <c r="CF20" s="695"/>
      <c r="CG20" s="695"/>
      <c r="CH20" s="695"/>
      <c r="CI20" s="695"/>
      <c r="CJ20" s="695"/>
      <c r="CK20" s="695"/>
      <c r="CL20" s="695"/>
      <c r="CM20" s="695"/>
      <c r="CN20" s="695"/>
      <c r="CO20" s="695"/>
      <c r="CP20" s="695"/>
      <c r="CQ20" s="696"/>
      <c r="CR20" s="679">
        <v>11821084</v>
      </c>
      <c r="CS20" s="680"/>
      <c r="CT20" s="680"/>
      <c r="CU20" s="680"/>
      <c r="CV20" s="680"/>
      <c r="CW20" s="680"/>
      <c r="CX20" s="680"/>
      <c r="CY20" s="681"/>
      <c r="CZ20" s="682">
        <v>100</v>
      </c>
      <c r="DA20" s="682"/>
      <c r="DB20" s="682"/>
      <c r="DC20" s="682"/>
      <c r="DD20" s="688">
        <v>1599850</v>
      </c>
      <c r="DE20" s="680"/>
      <c r="DF20" s="680"/>
      <c r="DG20" s="680"/>
      <c r="DH20" s="680"/>
      <c r="DI20" s="680"/>
      <c r="DJ20" s="680"/>
      <c r="DK20" s="680"/>
      <c r="DL20" s="680"/>
      <c r="DM20" s="680"/>
      <c r="DN20" s="680"/>
      <c r="DO20" s="680"/>
      <c r="DP20" s="681"/>
      <c r="DQ20" s="688">
        <v>7271664</v>
      </c>
      <c r="DR20" s="680"/>
      <c r="DS20" s="680"/>
      <c r="DT20" s="680"/>
      <c r="DU20" s="680"/>
      <c r="DV20" s="680"/>
      <c r="DW20" s="680"/>
      <c r="DX20" s="680"/>
      <c r="DY20" s="680"/>
      <c r="DZ20" s="680"/>
      <c r="EA20" s="680"/>
      <c r="EB20" s="680"/>
      <c r="EC20" s="689"/>
    </row>
    <row r="21" spans="2:133" ht="11.25" customHeight="1" x14ac:dyDescent="0.15">
      <c r="B21" s="676" t="s">
        <v>282</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244</v>
      </c>
      <c r="AA21" s="682"/>
      <c r="AB21" s="682"/>
      <c r="AC21" s="682"/>
      <c r="AD21" s="683" t="s">
        <v>244</v>
      </c>
      <c r="AE21" s="683"/>
      <c r="AF21" s="683"/>
      <c r="AG21" s="683"/>
      <c r="AH21" s="683"/>
      <c r="AI21" s="683"/>
      <c r="AJ21" s="683"/>
      <c r="AK21" s="683"/>
      <c r="AL21" s="684" t="s">
        <v>129</v>
      </c>
      <c r="AM21" s="685"/>
      <c r="AN21" s="685"/>
      <c r="AO21" s="686"/>
      <c r="AP21" s="697" t="s">
        <v>283</v>
      </c>
      <c r="AQ21" s="698"/>
      <c r="AR21" s="698"/>
      <c r="AS21" s="698"/>
      <c r="AT21" s="698"/>
      <c r="AU21" s="698"/>
      <c r="AV21" s="698"/>
      <c r="AW21" s="698"/>
      <c r="AX21" s="698"/>
      <c r="AY21" s="698"/>
      <c r="AZ21" s="698"/>
      <c r="BA21" s="698"/>
      <c r="BB21" s="698"/>
      <c r="BC21" s="698"/>
      <c r="BD21" s="698"/>
      <c r="BE21" s="698"/>
      <c r="BF21" s="699"/>
      <c r="BG21" s="679">
        <v>3663</v>
      </c>
      <c r="BH21" s="680"/>
      <c r="BI21" s="680"/>
      <c r="BJ21" s="680"/>
      <c r="BK21" s="680"/>
      <c r="BL21" s="680"/>
      <c r="BM21" s="680"/>
      <c r="BN21" s="681"/>
      <c r="BO21" s="682">
        <v>0.2</v>
      </c>
      <c r="BP21" s="682"/>
      <c r="BQ21" s="682"/>
      <c r="BR21" s="682"/>
      <c r="BS21" s="688" t="s">
        <v>244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284</v>
      </c>
      <c r="C22" s="677"/>
      <c r="D22" s="677"/>
      <c r="E22" s="677"/>
      <c r="F22" s="677"/>
      <c r="G22" s="677"/>
      <c r="H22" s="677"/>
      <c r="I22" s="677"/>
      <c r="J22" s="677"/>
      <c r="K22" s="677"/>
      <c r="L22" s="677"/>
      <c r="M22" s="677"/>
      <c r="N22" s="677"/>
      <c r="O22" s="677"/>
      <c r="P22" s="677"/>
      <c r="Q22" s="678"/>
      <c r="R22" s="679">
        <v>6564538</v>
      </c>
      <c r="S22" s="680"/>
      <c r="T22" s="680"/>
      <c r="U22" s="680"/>
      <c r="V22" s="680"/>
      <c r="W22" s="680"/>
      <c r="X22" s="680"/>
      <c r="Y22" s="681"/>
      <c r="Z22" s="682">
        <v>52.7</v>
      </c>
      <c r="AA22" s="682"/>
      <c r="AB22" s="682"/>
      <c r="AC22" s="682"/>
      <c r="AD22" s="683">
        <v>5567306</v>
      </c>
      <c r="AE22" s="683"/>
      <c r="AF22" s="683"/>
      <c r="AG22" s="683"/>
      <c r="AH22" s="683"/>
      <c r="AI22" s="683"/>
      <c r="AJ22" s="683"/>
      <c r="AK22" s="683"/>
      <c r="AL22" s="684">
        <v>99.4</v>
      </c>
      <c r="AM22" s="685"/>
      <c r="AN22" s="685"/>
      <c r="AO22" s="686"/>
      <c r="AP22" s="697" t="s">
        <v>285</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287</v>
      </c>
      <c r="C23" s="677"/>
      <c r="D23" s="677"/>
      <c r="E23" s="677"/>
      <c r="F23" s="677"/>
      <c r="G23" s="677"/>
      <c r="H23" s="677"/>
      <c r="I23" s="677"/>
      <c r="J23" s="677"/>
      <c r="K23" s="677"/>
      <c r="L23" s="677"/>
      <c r="M23" s="677"/>
      <c r="N23" s="677"/>
      <c r="O23" s="677"/>
      <c r="P23" s="677"/>
      <c r="Q23" s="678"/>
      <c r="R23" s="679">
        <v>3142</v>
      </c>
      <c r="S23" s="680"/>
      <c r="T23" s="680"/>
      <c r="U23" s="680"/>
      <c r="V23" s="680"/>
      <c r="W23" s="680"/>
      <c r="X23" s="680"/>
      <c r="Y23" s="681"/>
      <c r="Z23" s="682">
        <v>0</v>
      </c>
      <c r="AA23" s="682"/>
      <c r="AB23" s="682"/>
      <c r="AC23" s="682"/>
      <c r="AD23" s="683">
        <v>3142</v>
      </c>
      <c r="AE23" s="683"/>
      <c r="AF23" s="683"/>
      <c r="AG23" s="683"/>
      <c r="AH23" s="683"/>
      <c r="AI23" s="683"/>
      <c r="AJ23" s="683"/>
      <c r="AK23" s="683"/>
      <c r="AL23" s="684">
        <v>0.1</v>
      </c>
      <c r="AM23" s="685"/>
      <c r="AN23" s="685"/>
      <c r="AO23" s="686"/>
      <c r="AP23" s="697" t="s">
        <v>288</v>
      </c>
      <c r="AQ23" s="698"/>
      <c r="AR23" s="698"/>
      <c r="AS23" s="698"/>
      <c r="AT23" s="698"/>
      <c r="AU23" s="698"/>
      <c r="AV23" s="698"/>
      <c r="AW23" s="698"/>
      <c r="AX23" s="698"/>
      <c r="AY23" s="698"/>
      <c r="AZ23" s="698"/>
      <c r="BA23" s="698"/>
      <c r="BB23" s="698"/>
      <c r="BC23" s="698"/>
      <c r="BD23" s="698"/>
      <c r="BE23" s="698"/>
      <c r="BF23" s="699"/>
      <c r="BG23" s="679" t="s">
        <v>244</v>
      </c>
      <c r="BH23" s="680"/>
      <c r="BI23" s="680"/>
      <c r="BJ23" s="680"/>
      <c r="BK23" s="680"/>
      <c r="BL23" s="680"/>
      <c r="BM23" s="680"/>
      <c r="BN23" s="681"/>
      <c r="BO23" s="682" t="s">
        <v>129</v>
      </c>
      <c r="BP23" s="682"/>
      <c r="BQ23" s="682"/>
      <c r="BR23" s="682"/>
      <c r="BS23" s="688" t="s">
        <v>244</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289</v>
      </c>
      <c r="CS23" s="662"/>
      <c r="CT23" s="662"/>
      <c r="CU23" s="662"/>
      <c r="CV23" s="662"/>
      <c r="CW23" s="662"/>
      <c r="CX23" s="662"/>
      <c r="CY23" s="663"/>
      <c r="CZ23" s="661" t="s">
        <v>290</v>
      </c>
      <c r="DA23" s="662"/>
      <c r="DB23" s="662"/>
      <c r="DC23" s="663"/>
      <c r="DD23" s="661" t="s">
        <v>291</v>
      </c>
      <c r="DE23" s="662"/>
      <c r="DF23" s="662"/>
      <c r="DG23" s="662"/>
      <c r="DH23" s="662"/>
      <c r="DI23" s="662"/>
      <c r="DJ23" s="662"/>
      <c r="DK23" s="663"/>
      <c r="DL23" s="709" t="s">
        <v>292</v>
      </c>
      <c r="DM23" s="710"/>
      <c r="DN23" s="710"/>
      <c r="DO23" s="710"/>
      <c r="DP23" s="710"/>
      <c r="DQ23" s="710"/>
      <c r="DR23" s="710"/>
      <c r="DS23" s="710"/>
      <c r="DT23" s="710"/>
      <c r="DU23" s="710"/>
      <c r="DV23" s="711"/>
      <c r="DW23" s="661" t="s">
        <v>293</v>
      </c>
      <c r="DX23" s="662"/>
      <c r="DY23" s="662"/>
      <c r="DZ23" s="662"/>
      <c r="EA23" s="662"/>
      <c r="EB23" s="662"/>
      <c r="EC23" s="663"/>
    </row>
    <row r="24" spans="2:133" ht="11.25" customHeight="1" x14ac:dyDescent="0.15">
      <c r="B24" s="676" t="s">
        <v>294</v>
      </c>
      <c r="C24" s="677"/>
      <c r="D24" s="677"/>
      <c r="E24" s="677"/>
      <c r="F24" s="677"/>
      <c r="G24" s="677"/>
      <c r="H24" s="677"/>
      <c r="I24" s="677"/>
      <c r="J24" s="677"/>
      <c r="K24" s="677"/>
      <c r="L24" s="677"/>
      <c r="M24" s="677"/>
      <c r="N24" s="677"/>
      <c r="O24" s="677"/>
      <c r="P24" s="677"/>
      <c r="Q24" s="678"/>
      <c r="R24" s="679">
        <v>352546</v>
      </c>
      <c r="S24" s="680"/>
      <c r="T24" s="680"/>
      <c r="U24" s="680"/>
      <c r="V24" s="680"/>
      <c r="W24" s="680"/>
      <c r="X24" s="680"/>
      <c r="Y24" s="681"/>
      <c r="Z24" s="682">
        <v>2.8</v>
      </c>
      <c r="AA24" s="682"/>
      <c r="AB24" s="682"/>
      <c r="AC24" s="682"/>
      <c r="AD24" s="683" t="s">
        <v>129</v>
      </c>
      <c r="AE24" s="683"/>
      <c r="AF24" s="683"/>
      <c r="AG24" s="683"/>
      <c r="AH24" s="683"/>
      <c r="AI24" s="683"/>
      <c r="AJ24" s="683"/>
      <c r="AK24" s="683"/>
      <c r="AL24" s="684" t="s">
        <v>129</v>
      </c>
      <c r="AM24" s="685"/>
      <c r="AN24" s="685"/>
      <c r="AO24" s="686"/>
      <c r="AP24" s="697" t="s">
        <v>295</v>
      </c>
      <c r="AQ24" s="698"/>
      <c r="AR24" s="698"/>
      <c r="AS24" s="698"/>
      <c r="AT24" s="698"/>
      <c r="AU24" s="698"/>
      <c r="AV24" s="698"/>
      <c r="AW24" s="698"/>
      <c r="AX24" s="698"/>
      <c r="AY24" s="698"/>
      <c r="AZ24" s="698"/>
      <c r="BA24" s="698"/>
      <c r="BB24" s="698"/>
      <c r="BC24" s="698"/>
      <c r="BD24" s="698"/>
      <c r="BE24" s="698"/>
      <c r="BF24" s="699"/>
      <c r="BG24" s="679" t="s">
        <v>244</v>
      </c>
      <c r="BH24" s="680"/>
      <c r="BI24" s="680"/>
      <c r="BJ24" s="680"/>
      <c r="BK24" s="680"/>
      <c r="BL24" s="680"/>
      <c r="BM24" s="680"/>
      <c r="BN24" s="681"/>
      <c r="BO24" s="682" t="s">
        <v>129</v>
      </c>
      <c r="BP24" s="682"/>
      <c r="BQ24" s="682"/>
      <c r="BR24" s="682"/>
      <c r="BS24" s="688" t="s">
        <v>244</v>
      </c>
      <c r="BT24" s="680"/>
      <c r="BU24" s="680"/>
      <c r="BV24" s="680"/>
      <c r="BW24" s="680"/>
      <c r="BX24" s="680"/>
      <c r="BY24" s="680"/>
      <c r="BZ24" s="680"/>
      <c r="CA24" s="680"/>
      <c r="CB24" s="689"/>
      <c r="CD24" s="690" t="s">
        <v>296</v>
      </c>
      <c r="CE24" s="691"/>
      <c r="CF24" s="691"/>
      <c r="CG24" s="691"/>
      <c r="CH24" s="691"/>
      <c r="CI24" s="691"/>
      <c r="CJ24" s="691"/>
      <c r="CK24" s="691"/>
      <c r="CL24" s="691"/>
      <c r="CM24" s="691"/>
      <c r="CN24" s="691"/>
      <c r="CO24" s="691"/>
      <c r="CP24" s="691"/>
      <c r="CQ24" s="692"/>
      <c r="CR24" s="668">
        <v>5325454</v>
      </c>
      <c r="CS24" s="669"/>
      <c r="CT24" s="669"/>
      <c r="CU24" s="669"/>
      <c r="CV24" s="669"/>
      <c r="CW24" s="669"/>
      <c r="CX24" s="669"/>
      <c r="CY24" s="670"/>
      <c r="CZ24" s="673">
        <v>45.1</v>
      </c>
      <c r="DA24" s="674"/>
      <c r="DB24" s="674"/>
      <c r="DC24" s="693"/>
      <c r="DD24" s="714">
        <v>3520270</v>
      </c>
      <c r="DE24" s="669"/>
      <c r="DF24" s="669"/>
      <c r="DG24" s="669"/>
      <c r="DH24" s="669"/>
      <c r="DI24" s="669"/>
      <c r="DJ24" s="669"/>
      <c r="DK24" s="670"/>
      <c r="DL24" s="714">
        <v>3462340</v>
      </c>
      <c r="DM24" s="669"/>
      <c r="DN24" s="669"/>
      <c r="DO24" s="669"/>
      <c r="DP24" s="669"/>
      <c r="DQ24" s="669"/>
      <c r="DR24" s="669"/>
      <c r="DS24" s="669"/>
      <c r="DT24" s="669"/>
      <c r="DU24" s="669"/>
      <c r="DV24" s="670"/>
      <c r="DW24" s="673">
        <v>58.9</v>
      </c>
      <c r="DX24" s="674"/>
      <c r="DY24" s="674"/>
      <c r="DZ24" s="674"/>
      <c r="EA24" s="674"/>
      <c r="EB24" s="674"/>
      <c r="EC24" s="675"/>
    </row>
    <row r="25" spans="2:133" ht="11.25" customHeight="1" x14ac:dyDescent="0.15">
      <c r="B25" s="676" t="s">
        <v>297</v>
      </c>
      <c r="C25" s="677"/>
      <c r="D25" s="677"/>
      <c r="E25" s="677"/>
      <c r="F25" s="677"/>
      <c r="G25" s="677"/>
      <c r="H25" s="677"/>
      <c r="I25" s="677"/>
      <c r="J25" s="677"/>
      <c r="K25" s="677"/>
      <c r="L25" s="677"/>
      <c r="M25" s="677"/>
      <c r="N25" s="677"/>
      <c r="O25" s="677"/>
      <c r="P25" s="677"/>
      <c r="Q25" s="678"/>
      <c r="R25" s="679">
        <v>108106</v>
      </c>
      <c r="S25" s="680"/>
      <c r="T25" s="680"/>
      <c r="U25" s="680"/>
      <c r="V25" s="680"/>
      <c r="W25" s="680"/>
      <c r="X25" s="680"/>
      <c r="Y25" s="681"/>
      <c r="Z25" s="682">
        <v>0.9</v>
      </c>
      <c r="AA25" s="682"/>
      <c r="AB25" s="682"/>
      <c r="AC25" s="682"/>
      <c r="AD25" s="683">
        <v>20561</v>
      </c>
      <c r="AE25" s="683"/>
      <c r="AF25" s="683"/>
      <c r="AG25" s="683"/>
      <c r="AH25" s="683"/>
      <c r="AI25" s="683"/>
      <c r="AJ25" s="683"/>
      <c r="AK25" s="683"/>
      <c r="AL25" s="684">
        <v>0.4</v>
      </c>
      <c r="AM25" s="685"/>
      <c r="AN25" s="685"/>
      <c r="AO25" s="686"/>
      <c r="AP25" s="697" t="s">
        <v>298</v>
      </c>
      <c r="AQ25" s="698"/>
      <c r="AR25" s="698"/>
      <c r="AS25" s="698"/>
      <c r="AT25" s="698"/>
      <c r="AU25" s="698"/>
      <c r="AV25" s="698"/>
      <c r="AW25" s="698"/>
      <c r="AX25" s="698"/>
      <c r="AY25" s="698"/>
      <c r="AZ25" s="698"/>
      <c r="BA25" s="698"/>
      <c r="BB25" s="698"/>
      <c r="BC25" s="698"/>
      <c r="BD25" s="698"/>
      <c r="BE25" s="698"/>
      <c r="BF25" s="699"/>
      <c r="BG25" s="679" t="s">
        <v>244</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299</v>
      </c>
      <c r="CE25" s="695"/>
      <c r="CF25" s="695"/>
      <c r="CG25" s="695"/>
      <c r="CH25" s="695"/>
      <c r="CI25" s="695"/>
      <c r="CJ25" s="695"/>
      <c r="CK25" s="695"/>
      <c r="CL25" s="695"/>
      <c r="CM25" s="695"/>
      <c r="CN25" s="695"/>
      <c r="CO25" s="695"/>
      <c r="CP25" s="695"/>
      <c r="CQ25" s="696"/>
      <c r="CR25" s="679">
        <v>1702069</v>
      </c>
      <c r="CS25" s="715"/>
      <c r="CT25" s="715"/>
      <c r="CU25" s="715"/>
      <c r="CV25" s="715"/>
      <c r="CW25" s="715"/>
      <c r="CX25" s="715"/>
      <c r="CY25" s="716"/>
      <c r="CZ25" s="684">
        <v>14.4</v>
      </c>
      <c r="DA25" s="712"/>
      <c r="DB25" s="712"/>
      <c r="DC25" s="717"/>
      <c r="DD25" s="688">
        <v>1593225</v>
      </c>
      <c r="DE25" s="715"/>
      <c r="DF25" s="715"/>
      <c r="DG25" s="715"/>
      <c r="DH25" s="715"/>
      <c r="DI25" s="715"/>
      <c r="DJ25" s="715"/>
      <c r="DK25" s="716"/>
      <c r="DL25" s="688">
        <v>1555386</v>
      </c>
      <c r="DM25" s="715"/>
      <c r="DN25" s="715"/>
      <c r="DO25" s="715"/>
      <c r="DP25" s="715"/>
      <c r="DQ25" s="715"/>
      <c r="DR25" s="715"/>
      <c r="DS25" s="715"/>
      <c r="DT25" s="715"/>
      <c r="DU25" s="715"/>
      <c r="DV25" s="716"/>
      <c r="DW25" s="684">
        <v>26.5</v>
      </c>
      <c r="DX25" s="712"/>
      <c r="DY25" s="712"/>
      <c r="DZ25" s="712"/>
      <c r="EA25" s="712"/>
      <c r="EB25" s="712"/>
      <c r="EC25" s="713"/>
    </row>
    <row r="26" spans="2:133" ht="11.25" customHeight="1" x14ac:dyDescent="0.15">
      <c r="B26" s="676" t="s">
        <v>300</v>
      </c>
      <c r="C26" s="677"/>
      <c r="D26" s="677"/>
      <c r="E26" s="677"/>
      <c r="F26" s="677"/>
      <c r="G26" s="677"/>
      <c r="H26" s="677"/>
      <c r="I26" s="677"/>
      <c r="J26" s="677"/>
      <c r="K26" s="677"/>
      <c r="L26" s="677"/>
      <c r="M26" s="677"/>
      <c r="N26" s="677"/>
      <c r="O26" s="677"/>
      <c r="P26" s="677"/>
      <c r="Q26" s="678"/>
      <c r="R26" s="679">
        <v>45966</v>
      </c>
      <c r="S26" s="680"/>
      <c r="T26" s="680"/>
      <c r="U26" s="680"/>
      <c r="V26" s="680"/>
      <c r="W26" s="680"/>
      <c r="X26" s="680"/>
      <c r="Y26" s="681"/>
      <c r="Z26" s="682">
        <v>0.4</v>
      </c>
      <c r="AA26" s="682"/>
      <c r="AB26" s="682"/>
      <c r="AC26" s="682"/>
      <c r="AD26" s="683" t="s">
        <v>129</v>
      </c>
      <c r="AE26" s="683"/>
      <c r="AF26" s="683"/>
      <c r="AG26" s="683"/>
      <c r="AH26" s="683"/>
      <c r="AI26" s="683"/>
      <c r="AJ26" s="683"/>
      <c r="AK26" s="683"/>
      <c r="AL26" s="684" t="s">
        <v>244</v>
      </c>
      <c r="AM26" s="685"/>
      <c r="AN26" s="685"/>
      <c r="AO26" s="686"/>
      <c r="AP26" s="697" t="s">
        <v>301</v>
      </c>
      <c r="AQ26" s="718"/>
      <c r="AR26" s="718"/>
      <c r="AS26" s="718"/>
      <c r="AT26" s="718"/>
      <c r="AU26" s="718"/>
      <c r="AV26" s="718"/>
      <c r="AW26" s="718"/>
      <c r="AX26" s="718"/>
      <c r="AY26" s="718"/>
      <c r="AZ26" s="718"/>
      <c r="BA26" s="718"/>
      <c r="BB26" s="718"/>
      <c r="BC26" s="718"/>
      <c r="BD26" s="718"/>
      <c r="BE26" s="718"/>
      <c r="BF26" s="699"/>
      <c r="BG26" s="679" t="s">
        <v>244</v>
      </c>
      <c r="BH26" s="680"/>
      <c r="BI26" s="680"/>
      <c r="BJ26" s="680"/>
      <c r="BK26" s="680"/>
      <c r="BL26" s="680"/>
      <c r="BM26" s="680"/>
      <c r="BN26" s="681"/>
      <c r="BO26" s="682" t="s">
        <v>129</v>
      </c>
      <c r="BP26" s="682"/>
      <c r="BQ26" s="682"/>
      <c r="BR26" s="682"/>
      <c r="BS26" s="688" t="s">
        <v>244</v>
      </c>
      <c r="BT26" s="680"/>
      <c r="BU26" s="680"/>
      <c r="BV26" s="680"/>
      <c r="BW26" s="680"/>
      <c r="BX26" s="680"/>
      <c r="BY26" s="680"/>
      <c r="BZ26" s="680"/>
      <c r="CA26" s="680"/>
      <c r="CB26" s="689"/>
      <c r="CD26" s="694" t="s">
        <v>302</v>
      </c>
      <c r="CE26" s="695"/>
      <c r="CF26" s="695"/>
      <c r="CG26" s="695"/>
      <c r="CH26" s="695"/>
      <c r="CI26" s="695"/>
      <c r="CJ26" s="695"/>
      <c r="CK26" s="695"/>
      <c r="CL26" s="695"/>
      <c r="CM26" s="695"/>
      <c r="CN26" s="695"/>
      <c r="CO26" s="695"/>
      <c r="CP26" s="695"/>
      <c r="CQ26" s="696"/>
      <c r="CR26" s="679">
        <v>1045726</v>
      </c>
      <c r="CS26" s="680"/>
      <c r="CT26" s="680"/>
      <c r="CU26" s="680"/>
      <c r="CV26" s="680"/>
      <c r="CW26" s="680"/>
      <c r="CX26" s="680"/>
      <c r="CY26" s="681"/>
      <c r="CZ26" s="684">
        <v>8.8000000000000007</v>
      </c>
      <c r="DA26" s="712"/>
      <c r="DB26" s="712"/>
      <c r="DC26" s="717"/>
      <c r="DD26" s="688">
        <v>951268</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2"/>
      <c r="DY26" s="712"/>
      <c r="DZ26" s="712"/>
      <c r="EA26" s="712"/>
      <c r="EB26" s="712"/>
      <c r="EC26" s="713"/>
    </row>
    <row r="27" spans="2:133" ht="11.25" customHeight="1" x14ac:dyDescent="0.15">
      <c r="B27" s="676" t="s">
        <v>303</v>
      </c>
      <c r="C27" s="677"/>
      <c r="D27" s="677"/>
      <c r="E27" s="677"/>
      <c r="F27" s="677"/>
      <c r="G27" s="677"/>
      <c r="H27" s="677"/>
      <c r="I27" s="677"/>
      <c r="J27" s="677"/>
      <c r="K27" s="677"/>
      <c r="L27" s="677"/>
      <c r="M27" s="677"/>
      <c r="N27" s="677"/>
      <c r="O27" s="677"/>
      <c r="P27" s="677"/>
      <c r="Q27" s="678"/>
      <c r="R27" s="679">
        <v>1534484</v>
      </c>
      <c r="S27" s="680"/>
      <c r="T27" s="680"/>
      <c r="U27" s="680"/>
      <c r="V27" s="680"/>
      <c r="W27" s="680"/>
      <c r="X27" s="680"/>
      <c r="Y27" s="681"/>
      <c r="Z27" s="682">
        <v>12.3</v>
      </c>
      <c r="AA27" s="682"/>
      <c r="AB27" s="682"/>
      <c r="AC27" s="682"/>
      <c r="AD27" s="683" t="s">
        <v>244</v>
      </c>
      <c r="AE27" s="683"/>
      <c r="AF27" s="683"/>
      <c r="AG27" s="683"/>
      <c r="AH27" s="683"/>
      <c r="AI27" s="683"/>
      <c r="AJ27" s="683"/>
      <c r="AK27" s="683"/>
      <c r="AL27" s="684" t="s">
        <v>129</v>
      </c>
      <c r="AM27" s="685"/>
      <c r="AN27" s="685"/>
      <c r="AO27" s="686"/>
      <c r="AP27" s="676" t="s">
        <v>304</v>
      </c>
      <c r="AQ27" s="677"/>
      <c r="AR27" s="677"/>
      <c r="AS27" s="677"/>
      <c r="AT27" s="677"/>
      <c r="AU27" s="677"/>
      <c r="AV27" s="677"/>
      <c r="AW27" s="677"/>
      <c r="AX27" s="677"/>
      <c r="AY27" s="677"/>
      <c r="AZ27" s="677"/>
      <c r="BA27" s="677"/>
      <c r="BB27" s="677"/>
      <c r="BC27" s="677"/>
      <c r="BD27" s="677"/>
      <c r="BE27" s="677"/>
      <c r="BF27" s="678"/>
      <c r="BG27" s="679">
        <v>1916363</v>
      </c>
      <c r="BH27" s="680"/>
      <c r="BI27" s="680"/>
      <c r="BJ27" s="680"/>
      <c r="BK27" s="680"/>
      <c r="BL27" s="680"/>
      <c r="BM27" s="680"/>
      <c r="BN27" s="681"/>
      <c r="BO27" s="682">
        <v>100</v>
      </c>
      <c r="BP27" s="682"/>
      <c r="BQ27" s="682"/>
      <c r="BR27" s="682"/>
      <c r="BS27" s="688">
        <v>18591</v>
      </c>
      <c r="BT27" s="680"/>
      <c r="BU27" s="680"/>
      <c r="BV27" s="680"/>
      <c r="BW27" s="680"/>
      <c r="BX27" s="680"/>
      <c r="BY27" s="680"/>
      <c r="BZ27" s="680"/>
      <c r="CA27" s="680"/>
      <c r="CB27" s="689"/>
      <c r="CD27" s="694" t="s">
        <v>305</v>
      </c>
      <c r="CE27" s="695"/>
      <c r="CF27" s="695"/>
      <c r="CG27" s="695"/>
      <c r="CH27" s="695"/>
      <c r="CI27" s="695"/>
      <c r="CJ27" s="695"/>
      <c r="CK27" s="695"/>
      <c r="CL27" s="695"/>
      <c r="CM27" s="695"/>
      <c r="CN27" s="695"/>
      <c r="CO27" s="695"/>
      <c r="CP27" s="695"/>
      <c r="CQ27" s="696"/>
      <c r="CR27" s="679">
        <v>2329601</v>
      </c>
      <c r="CS27" s="715"/>
      <c r="CT27" s="715"/>
      <c r="CU27" s="715"/>
      <c r="CV27" s="715"/>
      <c r="CW27" s="715"/>
      <c r="CX27" s="715"/>
      <c r="CY27" s="716"/>
      <c r="CZ27" s="684">
        <v>19.7</v>
      </c>
      <c r="DA27" s="712"/>
      <c r="DB27" s="712"/>
      <c r="DC27" s="717"/>
      <c r="DD27" s="688">
        <v>682623</v>
      </c>
      <c r="DE27" s="715"/>
      <c r="DF27" s="715"/>
      <c r="DG27" s="715"/>
      <c r="DH27" s="715"/>
      <c r="DI27" s="715"/>
      <c r="DJ27" s="715"/>
      <c r="DK27" s="716"/>
      <c r="DL27" s="688">
        <v>665884</v>
      </c>
      <c r="DM27" s="715"/>
      <c r="DN27" s="715"/>
      <c r="DO27" s="715"/>
      <c r="DP27" s="715"/>
      <c r="DQ27" s="715"/>
      <c r="DR27" s="715"/>
      <c r="DS27" s="715"/>
      <c r="DT27" s="715"/>
      <c r="DU27" s="715"/>
      <c r="DV27" s="716"/>
      <c r="DW27" s="684">
        <v>11.3</v>
      </c>
      <c r="DX27" s="712"/>
      <c r="DY27" s="712"/>
      <c r="DZ27" s="712"/>
      <c r="EA27" s="712"/>
      <c r="EB27" s="712"/>
      <c r="EC27" s="713"/>
    </row>
    <row r="28" spans="2:133" ht="11.25" customHeight="1" x14ac:dyDescent="0.15">
      <c r="B28" s="721" t="s">
        <v>306</v>
      </c>
      <c r="C28" s="722"/>
      <c r="D28" s="722"/>
      <c r="E28" s="722"/>
      <c r="F28" s="722"/>
      <c r="G28" s="722"/>
      <c r="H28" s="722"/>
      <c r="I28" s="722"/>
      <c r="J28" s="722"/>
      <c r="K28" s="722"/>
      <c r="L28" s="722"/>
      <c r="M28" s="722"/>
      <c r="N28" s="722"/>
      <c r="O28" s="722"/>
      <c r="P28" s="722"/>
      <c r="Q28" s="723"/>
      <c r="R28" s="679" t="s">
        <v>129</v>
      </c>
      <c r="S28" s="680"/>
      <c r="T28" s="680"/>
      <c r="U28" s="680"/>
      <c r="V28" s="680"/>
      <c r="W28" s="680"/>
      <c r="X28" s="680"/>
      <c r="Y28" s="681"/>
      <c r="Z28" s="682" t="s">
        <v>129</v>
      </c>
      <c r="AA28" s="682"/>
      <c r="AB28" s="682"/>
      <c r="AC28" s="682"/>
      <c r="AD28" s="683" t="s">
        <v>244</v>
      </c>
      <c r="AE28" s="683"/>
      <c r="AF28" s="683"/>
      <c r="AG28" s="683"/>
      <c r="AH28" s="683"/>
      <c r="AI28" s="683"/>
      <c r="AJ28" s="683"/>
      <c r="AK28" s="683"/>
      <c r="AL28" s="684" t="s">
        <v>129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307</v>
      </c>
      <c r="CE28" s="695"/>
      <c r="CF28" s="695"/>
      <c r="CG28" s="695"/>
      <c r="CH28" s="695"/>
      <c r="CI28" s="695"/>
      <c r="CJ28" s="695"/>
      <c r="CK28" s="695"/>
      <c r="CL28" s="695"/>
      <c r="CM28" s="695"/>
      <c r="CN28" s="695"/>
      <c r="CO28" s="695"/>
      <c r="CP28" s="695"/>
      <c r="CQ28" s="696"/>
      <c r="CR28" s="679">
        <v>1293784</v>
      </c>
      <c r="CS28" s="680"/>
      <c r="CT28" s="680"/>
      <c r="CU28" s="680"/>
      <c r="CV28" s="680"/>
      <c r="CW28" s="680"/>
      <c r="CX28" s="680"/>
      <c r="CY28" s="681"/>
      <c r="CZ28" s="684">
        <v>10.9</v>
      </c>
      <c r="DA28" s="712"/>
      <c r="DB28" s="712"/>
      <c r="DC28" s="717"/>
      <c r="DD28" s="688">
        <v>1244422</v>
      </c>
      <c r="DE28" s="680"/>
      <c r="DF28" s="680"/>
      <c r="DG28" s="680"/>
      <c r="DH28" s="680"/>
      <c r="DI28" s="680"/>
      <c r="DJ28" s="680"/>
      <c r="DK28" s="681"/>
      <c r="DL28" s="688">
        <v>1241070</v>
      </c>
      <c r="DM28" s="680"/>
      <c r="DN28" s="680"/>
      <c r="DO28" s="680"/>
      <c r="DP28" s="680"/>
      <c r="DQ28" s="680"/>
      <c r="DR28" s="680"/>
      <c r="DS28" s="680"/>
      <c r="DT28" s="680"/>
      <c r="DU28" s="680"/>
      <c r="DV28" s="681"/>
      <c r="DW28" s="684">
        <v>21.1</v>
      </c>
      <c r="DX28" s="712"/>
      <c r="DY28" s="712"/>
      <c r="DZ28" s="712"/>
      <c r="EA28" s="712"/>
      <c r="EB28" s="712"/>
      <c r="EC28" s="713"/>
    </row>
    <row r="29" spans="2:133" ht="11.25" customHeight="1" x14ac:dyDescent="0.15">
      <c r="B29" s="676" t="s">
        <v>308</v>
      </c>
      <c r="C29" s="677"/>
      <c r="D29" s="677"/>
      <c r="E29" s="677"/>
      <c r="F29" s="677"/>
      <c r="G29" s="677"/>
      <c r="H29" s="677"/>
      <c r="I29" s="677"/>
      <c r="J29" s="677"/>
      <c r="K29" s="677"/>
      <c r="L29" s="677"/>
      <c r="M29" s="677"/>
      <c r="N29" s="677"/>
      <c r="O29" s="677"/>
      <c r="P29" s="677"/>
      <c r="Q29" s="678"/>
      <c r="R29" s="679">
        <v>915187</v>
      </c>
      <c r="S29" s="680"/>
      <c r="T29" s="680"/>
      <c r="U29" s="680"/>
      <c r="V29" s="680"/>
      <c r="W29" s="680"/>
      <c r="X29" s="680"/>
      <c r="Y29" s="681"/>
      <c r="Z29" s="682">
        <v>7.4</v>
      </c>
      <c r="AA29" s="682"/>
      <c r="AB29" s="682"/>
      <c r="AC29" s="682"/>
      <c r="AD29" s="683" t="s">
        <v>129</v>
      </c>
      <c r="AE29" s="683"/>
      <c r="AF29" s="683"/>
      <c r="AG29" s="683"/>
      <c r="AH29" s="683"/>
      <c r="AI29" s="683"/>
      <c r="AJ29" s="683"/>
      <c r="AK29" s="683"/>
      <c r="AL29" s="684" t="s">
        <v>244</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309</v>
      </c>
      <c r="BH29" s="719"/>
      <c r="BI29" s="719"/>
      <c r="BJ29" s="719"/>
      <c r="BK29" s="719"/>
      <c r="BL29" s="719"/>
      <c r="BM29" s="719"/>
      <c r="BN29" s="719"/>
      <c r="BO29" s="719"/>
      <c r="BP29" s="719"/>
      <c r="BQ29" s="720"/>
      <c r="BR29" s="658" t="s">
        <v>310</v>
      </c>
      <c r="BS29" s="719"/>
      <c r="BT29" s="719"/>
      <c r="BU29" s="719"/>
      <c r="BV29" s="719"/>
      <c r="BW29" s="719"/>
      <c r="BX29" s="719"/>
      <c r="BY29" s="719"/>
      <c r="BZ29" s="719"/>
      <c r="CA29" s="719"/>
      <c r="CB29" s="720"/>
      <c r="CD29" s="742" t="s">
        <v>311</v>
      </c>
      <c r="CE29" s="743"/>
      <c r="CF29" s="694" t="s">
        <v>312</v>
      </c>
      <c r="CG29" s="695"/>
      <c r="CH29" s="695"/>
      <c r="CI29" s="695"/>
      <c r="CJ29" s="695"/>
      <c r="CK29" s="695"/>
      <c r="CL29" s="695"/>
      <c r="CM29" s="695"/>
      <c r="CN29" s="695"/>
      <c r="CO29" s="695"/>
      <c r="CP29" s="695"/>
      <c r="CQ29" s="696"/>
      <c r="CR29" s="679">
        <v>1293784</v>
      </c>
      <c r="CS29" s="715"/>
      <c r="CT29" s="715"/>
      <c r="CU29" s="715"/>
      <c r="CV29" s="715"/>
      <c r="CW29" s="715"/>
      <c r="CX29" s="715"/>
      <c r="CY29" s="716"/>
      <c r="CZ29" s="684">
        <v>10.9</v>
      </c>
      <c r="DA29" s="712"/>
      <c r="DB29" s="712"/>
      <c r="DC29" s="717"/>
      <c r="DD29" s="688">
        <v>1244422</v>
      </c>
      <c r="DE29" s="715"/>
      <c r="DF29" s="715"/>
      <c r="DG29" s="715"/>
      <c r="DH29" s="715"/>
      <c r="DI29" s="715"/>
      <c r="DJ29" s="715"/>
      <c r="DK29" s="716"/>
      <c r="DL29" s="688">
        <v>1241070</v>
      </c>
      <c r="DM29" s="715"/>
      <c r="DN29" s="715"/>
      <c r="DO29" s="715"/>
      <c r="DP29" s="715"/>
      <c r="DQ29" s="715"/>
      <c r="DR29" s="715"/>
      <c r="DS29" s="715"/>
      <c r="DT29" s="715"/>
      <c r="DU29" s="715"/>
      <c r="DV29" s="716"/>
      <c r="DW29" s="684">
        <v>21.1</v>
      </c>
      <c r="DX29" s="712"/>
      <c r="DY29" s="712"/>
      <c r="DZ29" s="712"/>
      <c r="EA29" s="712"/>
      <c r="EB29" s="712"/>
      <c r="EC29" s="713"/>
    </row>
    <row r="30" spans="2:133" ht="11.25" customHeight="1" x14ac:dyDescent="0.15">
      <c r="B30" s="676" t="s">
        <v>313</v>
      </c>
      <c r="C30" s="677"/>
      <c r="D30" s="677"/>
      <c r="E30" s="677"/>
      <c r="F30" s="677"/>
      <c r="G30" s="677"/>
      <c r="H30" s="677"/>
      <c r="I30" s="677"/>
      <c r="J30" s="677"/>
      <c r="K30" s="677"/>
      <c r="L30" s="677"/>
      <c r="M30" s="677"/>
      <c r="N30" s="677"/>
      <c r="O30" s="677"/>
      <c r="P30" s="677"/>
      <c r="Q30" s="678"/>
      <c r="R30" s="679">
        <v>64045</v>
      </c>
      <c r="S30" s="680"/>
      <c r="T30" s="680"/>
      <c r="U30" s="680"/>
      <c r="V30" s="680"/>
      <c r="W30" s="680"/>
      <c r="X30" s="680"/>
      <c r="Y30" s="681"/>
      <c r="Z30" s="682">
        <v>0.5</v>
      </c>
      <c r="AA30" s="682"/>
      <c r="AB30" s="682"/>
      <c r="AC30" s="682"/>
      <c r="AD30" s="683">
        <v>5767</v>
      </c>
      <c r="AE30" s="683"/>
      <c r="AF30" s="683"/>
      <c r="AG30" s="683"/>
      <c r="AH30" s="683"/>
      <c r="AI30" s="683"/>
      <c r="AJ30" s="683"/>
      <c r="AK30" s="683"/>
      <c r="AL30" s="684">
        <v>0.1</v>
      </c>
      <c r="AM30" s="685"/>
      <c r="AN30" s="685"/>
      <c r="AO30" s="686"/>
      <c r="AP30" s="727" t="s">
        <v>314</v>
      </c>
      <c r="AQ30" s="728"/>
      <c r="AR30" s="728"/>
      <c r="AS30" s="728"/>
      <c r="AT30" s="733" t="s">
        <v>315</v>
      </c>
      <c r="AU30" s="230"/>
      <c r="AV30" s="230"/>
      <c r="AW30" s="230"/>
      <c r="AX30" s="665" t="s">
        <v>192</v>
      </c>
      <c r="AY30" s="666"/>
      <c r="AZ30" s="666"/>
      <c r="BA30" s="666"/>
      <c r="BB30" s="666"/>
      <c r="BC30" s="666"/>
      <c r="BD30" s="666"/>
      <c r="BE30" s="666"/>
      <c r="BF30" s="667"/>
      <c r="BG30" s="739">
        <v>99.1</v>
      </c>
      <c r="BH30" s="740"/>
      <c r="BI30" s="740"/>
      <c r="BJ30" s="740"/>
      <c r="BK30" s="740"/>
      <c r="BL30" s="740"/>
      <c r="BM30" s="674">
        <v>96.7</v>
      </c>
      <c r="BN30" s="740"/>
      <c r="BO30" s="740"/>
      <c r="BP30" s="740"/>
      <c r="BQ30" s="741"/>
      <c r="BR30" s="739">
        <v>98.8</v>
      </c>
      <c r="BS30" s="740"/>
      <c r="BT30" s="740"/>
      <c r="BU30" s="740"/>
      <c r="BV30" s="740"/>
      <c r="BW30" s="740"/>
      <c r="BX30" s="674">
        <v>96.4</v>
      </c>
      <c r="BY30" s="740"/>
      <c r="BZ30" s="740"/>
      <c r="CA30" s="740"/>
      <c r="CB30" s="741"/>
      <c r="CD30" s="744"/>
      <c r="CE30" s="745"/>
      <c r="CF30" s="694" t="s">
        <v>316</v>
      </c>
      <c r="CG30" s="695"/>
      <c r="CH30" s="695"/>
      <c r="CI30" s="695"/>
      <c r="CJ30" s="695"/>
      <c r="CK30" s="695"/>
      <c r="CL30" s="695"/>
      <c r="CM30" s="695"/>
      <c r="CN30" s="695"/>
      <c r="CO30" s="695"/>
      <c r="CP30" s="695"/>
      <c r="CQ30" s="696"/>
      <c r="CR30" s="679">
        <v>1210472</v>
      </c>
      <c r="CS30" s="680"/>
      <c r="CT30" s="680"/>
      <c r="CU30" s="680"/>
      <c r="CV30" s="680"/>
      <c r="CW30" s="680"/>
      <c r="CX30" s="680"/>
      <c r="CY30" s="681"/>
      <c r="CZ30" s="684">
        <v>10.199999999999999</v>
      </c>
      <c r="DA30" s="712"/>
      <c r="DB30" s="712"/>
      <c r="DC30" s="717"/>
      <c r="DD30" s="688">
        <v>1162307</v>
      </c>
      <c r="DE30" s="680"/>
      <c r="DF30" s="680"/>
      <c r="DG30" s="680"/>
      <c r="DH30" s="680"/>
      <c r="DI30" s="680"/>
      <c r="DJ30" s="680"/>
      <c r="DK30" s="681"/>
      <c r="DL30" s="688">
        <v>1162307</v>
      </c>
      <c r="DM30" s="680"/>
      <c r="DN30" s="680"/>
      <c r="DO30" s="680"/>
      <c r="DP30" s="680"/>
      <c r="DQ30" s="680"/>
      <c r="DR30" s="680"/>
      <c r="DS30" s="680"/>
      <c r="DT30" s="680"/>
      <c r="DU30" s="680"/>
      <c r="DV30" s="681"/>
      <c r="DW30" s="684">
        <v>19.8</v>
      </c>
      <c r="DX30" s="712"/>
      <c r="DY30" s="712"/>
      <c r="DZ30" s="712"/>
      <c r="EA30" s="712"/>
      <c r="EB30" s="712"/>
      <c r="EC30" s="713"/>
    </row>
    <row r="31" spans="2:133" ht="11.25" customHeight="1" x14ac:dyDescent="0.15">
      <c r="B31" s="676" t="s">
        <v>317</v>
      </c>
      <c r="C31" s="677"/>
      <c r="D31" s="677"/>
      <c r="E31" s="677"/>
      <c r="F31" s="677"/>
      <c r="G31" s="677"/>
      <c r="H31" s="677"/>
      <c r="I31" s="677"/>
      <c r="J31" s="677"/>
      <c r="K31" s="677"/>
      <c r="L31" s="677"/>
      <c r="M31" s="677"/>
      <c r="N31" s="677"/>
      <c r="O31" s="677"/>
      <c r="P31" s="677"/>
      <c r="Q31" s="678"/>
      <c r="R31" s="679">
        <v>127759</v>
      </c>
      <c r="S31" s="680"/>
      <c r="T31" s="680"/>
      <c r="U31" s="680"/>
      <c r="V31" s="680"/>
      <c r="W31" s="680"/>
      <c r="X31" s="680"/>
      <c r="Y31" s="681"/>
      <c r="Z31" s="682">
        <v>1</v>
      </c>
      <c r="AA31" s="682"/>
      <c r="AB31" s="682"/>
      <c r="AC31" s="682"/>
      <c r="AD31" s="683" t="s">
        <v>129</v>
      </c>
      <c r="AE31" s="683"/>
      <c r="AF31" s="683"/>
      <c r="AG31" s="683"/>
      <c r="AH31" s="683"/>
      <c r="AI31" s="683"/>
      <c r="AJ31" s="683"/>
      <c r="AK31" s="683"/>
      <c r="AL31" s="684" t="s">
        <v>244</v>
      </c>
      <c r="AM31" s="685"/>
      <c r="AN31" s="685"/>
      <c r="AO31" s="686"/>
      <c r="AP31" s="729"/>
      <c r="AQ31" s="730"/>
      <c r="AR31" s="730"/>
      <c r="AS31" s="730"/>
      <c r="AT31" s="734"/>
      <c r="AU31" s="229" t="s">
        <v>318</v>
      </c>
      <c r="AV31" s="229"/>
      <c r="AW31" s="229"/>
      <c r="AX31" s="676" t="s">
        <v>319</v>
      </c>
      <c r="AY31" s="677"/>
      <c r="AZ31" s="677"/>
      <c r="BA31" s="677"/>
      <c r="BB31" s="677"/>
      <c r="BC31" s="677"/>
      <c r="BD31" s="677"/>
      <c r="BE31" s="677"/>
      <c r="BF31" s="678"/>
      <c r="BG31" s="736">
        <v>99.1</v>
      </c>
      <c r="BH31" s="715"/>
      <c r="BI31" s="715"/>
      <c r="BJ31" s="715"/>
      <c r="BK31" s="715"/>
      <c r="BL31" s="715"/>
      <c r="BM31" s="685">
        <v>96.6</v>
      </c>
      <c r="BN31" s="737"/>
      <c r="BO31" s="737"/>
      <c r="BP31" s="737"/>
      <c r="BQ31" s="738"/>
      <c r="BR31" s="736">
        <v>98.8</v>
      </c>
      <c r="BS31" s="715"/>
      <c r="BT31" s="715"/>
      <c r="BU31" s="715"/>
      <c r="BV31" s="715"/>
      <c r="BW31" s="715"/>
      <c r="BX31" s="685">
        <v>96.7</v>
      </c>
      <c r="BY31" s="737"/>
      <c r="BZ31" s="737"/>
      <c r="CA31" s="737"/>
      <c r="CB31" s="738"/>
      <c r="CD31" s="744"/>
      <c r="CE31" s="745"/>
      <c r="CF31" s="694" t="s">
        <v>320</v>
      </c>
      <c r="CG31" s="695"/>
      <c r="CH31" s="695"/>
      <c r="CI31" s="695"/>
      <c r="CJ31" s="695"/>
      <c r="CK31" s="695"/>
      <c r="CL31" s="695"/>
      <c r="CM31" s="695"/>
      <c r="CN31" s="695"/>
      <c r="CO31" s="695"/>
      <c r="CP31" s="695"/>
      <c r="CQ31" s="696"/>
      <c r="CR31" s="679">
        <v>83312</v>
      </c>
      <c r="CS31" s="715"/>
      <c r="CT31" s="715"/>
      <c r="CU31" s="715"/>
      <c r="CV31" s="715"/>
      <c r="CW31" s="715"/>
      <c r="CX31" s="715"/>
      <c r="CY31" s="716"/>
      <c r="CZ31" s="684">
        <v>0.7</v>
      </c>
      <c r="DA31" s="712"/>
      <c r="DB31" s="712"/>
      <c r="DC31" s="717"/>
      <c r="DD31" s="688">
        <v>82115</v>
      </c>
      <c r="DE31" s="715"/>
      <c r="DF31" s="715"/>
      <c r="DG31" s="715"/>
      <c r="DH31" s="715"/>
      <c r="DI31" s="715"/>
      <c r="DJ31" s="715"/>
      <c r="DK31" s="716"/>
      <c r="DL31" s="688">
        <v>78763</v>
      </c>
      <c r="DM31" s="715"/>
      <c r="DN31" s="715"/>
      <c r="DO31" s="715"/>
      <c r="DP31" s="715"/>
      <c r="DQ31" s="715"/>
      <c r="DR31" s="715"/>
      <c r="DS31" s="715"/>
      <c r="DT31" s="715"/>
      <c r="DU31" s="715"/>
      <c r="DV31" s="716"/>
      <c r="DW31" s="684">
        <v>1.3</v>
      </c>
      <c r="DX31" s="712"/>
      <c r="DY31" s="712"/>
      <c r="DZ31" s="712"/>
      <c r="EA31" s="712"/>
      <c r="EB31" s="712"/>
      <c r="EC31" s="713"/>
    </row>
    <row r="32" spans="2:133" ht="11.25" customHeight="1" x14ac:dyDescent="0.15">
      <c r="B32" s="676" t="s">
        <v>321</v>
      </c>
      <c r="C32" s="677"/>
      <c r="D32" s="677"/>
      <c r="E32" s="677"/>
      <c r="F32" s="677"/>
      <c r="G32" s="677"/>
      <c r="H32" s="677"/>
      <c r="I32" s="677"/>
      <c r="J32" s="677"/>
      <c r="K32" s="677"/>
      <c r="L32" s="677"/>
      <c r="M32" s="677"/>
      <c r="N32" s="677"/>
      <c r="O32" s="677"/>
      <c r="P32" s="677"/>
      <c r="Q32" s="678"/>
      <c r="R32" s="679">
        <v>768522</v>
      </c>
      <c r="S32" s="680"/>
      <c r="T32" s="680"/>
      <c r="U32" s="680"/>
      <c r="V32" s="680"/>
      <c r="W32" s="680"/>
      <c r="X32" s="680"/>
      <c r="Y32" s="681"/>
      <c r="Z32" s="682">
        <v>6.2</v>
      </c>
      <c r="AA32" s="682"/>
      <c r="AB32" s="682"/>
      <c r="AC32" s="682"/>
      <c r="AD32" s="683" t="s">
        <v>177</v>
      </c>
      <c r="AE32" s="683"/>
      <c r="AF32" s="683"/>
      <c r="AG32" s="683"/>
      <c r="AH32" s="683"/>
      <c r="AI32" s="683"/>
      <c r="AJ32" s="683"/>
      <c r="AK32" s="683"/>
      <c r="AL32" s="684" t="s">
        <v>244</v>
      </c>
      <c r="AM32" s="685"/>
      <c r="AN32" s="685"/>
      <c r="AO32" s="686"/>
      <c r="AP32" s="731"/>
      <c r="AQ32" s="732"/>
      <c r="AR32" s="732"/>
      <c r="AS32" s="732"/>
      <c r="AT32" s="735"/>
      <c r="AU32" s="231"/>
      <c r="AV32" s="231"/>
      <c r="AW32" s="231"/>
      <c r="AX32" s="724" t="s">
        <v>322</v>
      </c>
      <c r="AY32" s="725"/>
      <c r="AZ32" s="725"/>
      <c r="BA32" s="725"/>
      <c r="BB32" s="725"/>
      <c r="BC32" s="725"/>
      <c r="BD32" s="725"/>
      <c r="BE32" s="725"/>
      <c r="BF32" s="726"/>
      <c r="BG32" s="748">
        <v>99.1</v>
      </c>
      <c r="BH32" s="749"/>
      <c r="BI32" s="749"/>
      <c r="BJ32" s="749"/>
      <c r="BK32" s="749"/>
      <c r="BL32" s="749"/>
      <c r="BM32" s="750">
        <v>96.4</v>
      </c>
      <c r="BN32" s="749"/>
      <c r="BO32" s="749"/>
      <c r="BP32" s="749"/>
      <c r="BQ32" s="751"/>
      <c r="BR32" s="748">
        <v>98.7</v>
      </c>
      <c r="BS32" s="749"/>
      <c r="BT32" s="749"/>
      <c r="BU32" s="749"/>
      <c r="BV32" s="749"/>
      <c r="BW32" s="749"/>
      <c r="BX32" s="750">
        <v>95.6</v>
      </c>
      <c r="BY32" s="749"/>
      <c r="BZ32" s="749"/>
      <c r="CA32" s="749"/>
      <c r="CB32" s="751"/>
      <c r="CD32" s="746"/>
      <c r="CE32" s="747"/>
      <c r="CF32" s="694" t="s">
        <v>323</v>
      </c>
      <c r="CG32" s="695"/>
      <c r="CH32" s="695"/>
      <c r="CI32" s="695"/>
      <c r="CJ32" s="695"/>
      <c r="CK32" s="695"/>
      <c r="CL32" s="695"/>
      <c r="CM32" s="695"/>
      <c r="CN32" s="695"/>
      <c r="CO32" s="695"/>
      <c r="CP32" s="695"/>
      <c r="CQ32" s="696"/>
      <c r="CR32" s="679" t="s">
        <v>129</v>
      </c>
      <c r="CS32" s="680"/>
      <c r="CT32" s="680"/>
      <c r="CU32" s="680"/>
      <c r="CV32" s="680"/>
      <c r="CW32" s="680"/>
      <c r="CX32" s="680"/>
      <c r="CY32" s="681"/>
      <c r="CZ32" s="684" t="s">
        <v>129</v>
      </c>
      <c r="DA32" s="712"/>
      <c r="DB32" s="712"/>
      <c r="DC32" s="717"/>
      <c r="DD32" s="688" t="s">
        <v>129</v>
      </c>
      <c r="DE32" s="680"/>
      <c r="DF32" s="680"/>
      <c r="DG32" s="680"/>
      <c r="DH32" s="680"/>
      <c r="DI32" s="680"/>
      <c r="DJ32" s="680"/>
      <c r="DK32" s="681"/>
      <c r="DL32" s="688" t="s">
        <v>244</v>
      </c>
      <c r="DM32" s="680"/>
      <c r="DN32" s="680"/>
      <c r="DO32" s="680"/>
      <c r="DP32" s="680"/>
      <c r="DQ32" s="680"/>
      <c r="DR32" s="680"/>
      <c r="DS32" s="680"/>
      <c r="DT32" s="680"/>
      <c r="DU32" s="680"/>
      <c r="DV32" s="681"/>
      <c r="DW32" s="684" t="s">
        <v>129</v>
      </c>
      <c r="DX32" s="712"/>
      <c r="DY32" s="712"/>
      <c r="DZ32" s="712"/>
      <c r="EA32" s="712"/>
      <c r="EB32" s="712"/>
      <c r="EC32" s="713"/>
    </row>
    <row r="33" spans="2:133" ht="11.25" customHeight="1" x14ac:dyDescent="0.15">
      <c r="B33" s="676" t="s">
        <v>324</v>
      </c>
      <c r="C33" s="677"/>
      <c r="D33" s="677"/>
      <c r="E33" s="677"/>
      <c r="F33" s="677"/>
      <c r="G33" s="677"/>
      <c r="H33" s="677"/>
      <c r="I33" s="677"/>
      <c r="J33" s="677"/>
      <c r="K33" s="677"/>
      <c r="L33" s="677"/>
      <c r="M33" s="677"/>
      <c r="N33" s="677"/>
      <c r="O33" s="677"/>
      <c r="P33" s="677"/>
      <c r="Q33" s="678"/>
      <c r="R33" s="679">
        <v>371108</v>
      </c>
      <c r="S33" s="680"/>
      <c r="T33" s="680"/>
      <c r="U33" s="680"/>
      <c r="V33" s="680"/>
      <c r="W33" s="680"/>
      <c r="X33" s="680"/>
      <c r="Y33" s="681"/>
      <c r="Z33" s="682">
        <v>3</v>
      </c>
      <c r="AA33" s="682"/>
      <c r="AB33" s="682"/>
      <c r="AC33" s="682"/>
      <c r="AD33" s="683" t="s">
        <v>244</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325</v>
      </c>
      <c r="CE33" s="695"/>
      <c r="CF33" s="695"/>
      <c r="CG33" s="695"/>
      <c r="CH33" s="695"/>
      <c r="CI33" s="695"/>
      <c r="CJ33" s="695"/>
      <c r="CK33" s="695"/>
      <c r="CL33" s="695"/>
      <c r="CM33" s="695"/>
      <c r="CN33" s="695"/>
      <c r="CO33" s="695"/>
      <c r="CP33" s="695"/>
      <c r="CQ33" s="696"/>
      <c r="CR33" s="679">
        <v>4762405</v>
      </c>
      <c r="CS33" s="715"/>
      <c r="CT33" s="715"/>
      <c r="CU33" s="715"/>
      <c r="CV33" s="715"/>
      <c r="CW33" s="715"/>
      <c r="CX33" s="715"/>
      <c r="CY33" s="716"/>
      <c r="CZ33" s="684">
        <v>40.299999999999997</v>
      </c>
      <c r="DA33" s="712"/>
      <c r="DB33" s="712"/>
      <c r="DC33" s="717"/>
      <c r="DD33" s="688">
        <v>3352174</v>
      </c>
      <c r="DE33" s="715"/>
      <c r="DF33" s="715"/>
      <c r="DG33" s="715"/>
      <c r="DH33" s="715"/>
      <c r="DI33" s="715"/>
      <c r="DJ33" s="715"/>
      <c r="DK33" s="716"/>
      <c r="DL33" s="688">
        <v>2521545</v>
      </c>
      <c r="DM33" s="715"/>
      <c r="DN33" s="715"/>
      <c r="DO33" s="715"/>
      <c r="DP33" s="715"/>
      <c r="DQ33" s="715"/>
      <c r="DR33" s="715"/>
      <c r="DS33" s="715"/>
      <c r="DT33" s="715"/>
      <c r="DU33" s="715"/>
      <c r="DV33" s="716"/>
      <c r="DW33" s="684">
        <v>42.9</v>
      </c>
      <c r="DX33" s="712"/>
      <c r="DY33" s="712"/>
      <c r="DZ33" s="712"/>
      <c r="EA33" s="712"/>
      <c r="EB33" s="712"/>
      <c r="EC33" s="713"/>
    </row>
    <row r="34" spans="2:133" ht="11.25" customHeight="1" x14ac:dyDescent="0.15">
      <c r="B34" s="676" t="s">
        <v>326</v>
      </c>
      <c r="C34" s="677"/>
      <c r="D34" s="677"/>
      <c r="E34" s="677"/>
      <c r="F34" s="677"/>
      <c r="G34" s="677"/>
      <c r="H34" s="677"/>
      <c r="I34" s="677"/>
      <c r="J34" s="677"/>
      <c r="K34" s="677"/>
      <c r="L34" s="677"/>
      <c r="M34" s="677"/>
      <c r="N34" s="677"/>
      <c r="O34" s="677"/>
      <c r="P34" s="677"/>
      <c r="Q34" s="678"/>
      <c r="R34" s="679">
        <v>181441</v>
      </c>
      <c r="S34" s="680"/>
      <c r="T34" s="680"/>
      <c r="U34" s="680"/>
      <c r="V34" s="680"/>
      <c r="W34" s="680"/>
      <c r="X34" s="680"/>
      <c r="Y34" s="681"/>
      <c r="Z34" s="682">
        <v>1.5</v>
      </c>
      <c r="AA34" s="682"/>
      <c r="AB34" s="682"/>
      <c r="AC34" s="682"/>
      <c r="AD34" s="683">
        <v>1742</v>
      </c>
      <c r="AE34" s="683"/>
      <c r="AF34" s="683"/>
      <c r="AG34" s="683"/>
      <c r="AH34" s="683"/>
      <c r="AI34" s="683"/>
      <c r="AJ34" s="683"/>
      <c r="AK34" s="683"/>
      <c r="AL34" s="684">
        <v>0</v>
      </c>
      <c r="AM34" s="685"/>
      <c r="AN34" s="685"/>
      <c r="AO34" s="686"/>
      <c r="AP34" s="234"/>
      <c r="AQ34" s="658" t="s">
        <v>327</v>
      </c>
      <c r="AR34" s="659"/>
      <c r="AS34" s="659"/>
      <c r="AT34" s="659"/>
      <c r="AU34" s="659"/>
      <c r="AV34" s="659"/>
      <c r="AW34" s="659"/>
      <c r="AX34" s="659"/>
      <c r="AY34" s="659"/>
      <c r="AZ34" s="659"/>
      <c r="BA34" s="659"/>
      <c r="BB34" s="659"/>
      <c r="BC34" s="659"/>
      <c r="BD34" s="659"/>
      <c r="BE34" s="659"/>
      <c r="BF34" s="660"/>
      <c r="BG34" s="658" t="s">
        <v>328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329</v>
      </c>
      <c r="CE34" s="695"/>
      <c r="CF34" s="695"/>
      <c r="CG34" s="695"/>
      <c r="CH34" s="695"/>
      <c r="CI34" s="695"/>
      <c r="CJ34" s="695"/>
      <c r="CK34" s="695"/>
      <c r="CL34" s="695"/>
      <c r="CM34" s="695"/>
      <c r="CN34" s="695"/>
      <c r="CO34" s="695"/>
      <c r="CP34" s="695"/>
      <c r="CQ34" s="696"/>
      <c r="CR34" s="679">
        <v>1458329</v>
      </c>
      <c r="CS34" s="680"/>
      <c r="CT34" s="680"/>
      <c r="CU34" s="680"/>
      <c r="CV34" s="680"/>
      <c r="CW34" s="680"/>
      <c r="CX34" s="680"/>
      <c r="CY34" s="681"/>
      <c r="CZ34" s="684">
        <v>12.3</v>
      </c>
      <c r="DA34" s="712"/>
      <c r="DB34" s="712"/>
      <c r="DC34" s="717"/>
      <c r="DD34" s="688">
        <v>1006827</v>
      </c>
      <c r="DE34" s="680"/>
      <c r="DF34" s="680"/>
      <c r="DG34" s="680"/>
      <c r="DH34" s="680"/>
      <c r="DI34" s="680"/>
      <c r="DJ34" s="680"/>
      <c r="DK34" s="681"/>
      <c r="DL34" s="688">
        <v>688598</v>
      </c>
      <c r="DM34" s="680"/>
      <c r="DN34" s="680"/>
      <c r="DO34" s="680"/>
      <c r="DP34" s="680"/>
      <c r="DQ34" s="680"/>
      <c r="DR34" s="680"/>
      <c r="DS34" s="680"/>
      <c r="DT34" s="680"/>
      <c r="DU34" s="680"/>
      <c r="DV34" s="681"/>
      <c r="DW34" s="684">
        <v>11.7</v>
      </c>
      <c r="DX34" s="712"/>
      <c r="DY34" s="712"/>
      <c r="DZ34" s="712"/>
      <c r="EA34" s="712"/>
      <c r="EB34" s="712"/>
      <c r="EC34" s="713"/>
    </row>
    <row r="35" spans="2:133" ht="11.25" customHeight="1" x14ac:dyDescent="0.15">
      <c r="B35" s="676" t="s">
        <v>330</v>
      </c>
      <c r="C35" s="677"/>
      <c r="D35" s="677"/>
      <c r="E35" s="677"/>
      <c r="F35" s="677"/>
      <c r="G35" s="677"/>
      <c r="H35" s="677"/>
      <c r="I35" s="677"/>
      <c r="J35" s="677"/>
      <c r="K35" s="677"/>
      <c r="L35" s="677"/>
      <c r="M35" s="677"/>
      <c r="N35" s="677"/>
      <c r="O35" s="677"/>
      <c r="P35" s="677"/>
      <c r="Q35" s="678"/>
      <c r="R35" s="679">
        <v>1414465</v>
      </c>
      <c r="S35" s="680"/>
      <c r="T35" s="680"/>
      <c r="U35" s="680"/>
      <c r="V35" s="680"/>
      <c r="W35" s="680"/>
      <c r="X35" s="680"/>
      <c r="Y35" s="681"/>
      <c r="Z35" s="682">
        <v>11.4</v>
      </c>
      <c r="AA35" s="682"/>
      <c r="AB35" s="682"/>
      <c r="AC35" s="682"/>
      <c r="AD35" s="683" t="s">
        <v>244</v>
      </c>
      <c r="AE35" s="683"/>
      <c r="AF35" s="683"/>
      <c r="AG35" s="683"/>
      <c r="AH35" s="683"/>
      <c r="AI35" s="683"/>
      <c r="AJ35" s="683"/>
      <c r="AK35" s="683"/>
      <c r="AL35" s="684" t="s">
        <v>244</v>
      </c>
      <c r="AM35" s="685"/>
      <c r="AN35" s="685"/>
      <c r="AO35" s="686"/>
      <c r="AP35" s="234"/>
      <c r="AQ35" s="752" t="s">
        <v>331</v>
      </c>
      <c r="AR35" s="753"/>
      <c r="AS35" s="753"/>
      <c r="AT35" s="753"/>
      <c r="AU35" s="753"/>
      <c r="AV35" s="753"/>
      <c r="AW35" s="753"/>
      <c r="AX35" s="753"/>
      <c r="AY35" s="754"/>
      <c r="AZ35" s="668">
        <v>1476586</v>
      </c>
      <c r="BA35" s="669"/>
      <c r="BB35" s="669"/>
      <c r="BC35" s="669"/>
      <c r="BD35" s="669"/>
      <c r="BE35" s="669"/>
      <c r="BF35" s="755"/>
      <c r="BG35" s="690" t="s">
        <v>332</v>
      </c>
      <c r="BH35" s="691"/>
      <c r="BI35" s="691"/>
      <c r="BJ35" s="691"/>
      <c r="BK35" s="691"/>
      <c r="BL35" s="691"/>
      <c r="BM35" s="691"/>
      <c r="BN35" s="691"/>
      <c r="BO35" s="691"/>
      <c r="BP35" s="691"/>
      <c r="BQ35" s="691"/>
      <c r="BR35" s="691"/>
      <c r="BS35" s="691"/>
      <c r="BT35" s="691"/>
      <c r="BU35" s="692"/>
      <c r="BV35" s="668">
        <v>62633</v>
      </c>
      <c r="BW35" s="669"/>
      <c r="BX35" s="669"/>
      <c r="BY35" s="669"/>
      <c r="BZ35" s="669"/>
      <c r="CA35" s="669"/>
      <c r="CB35" s="755"/>
      <c r="CD35" s="694" t="s">
        <v>333</v>
      </c>
      <c r="CE35" s="695"/>
      <c r="CF35" s="695"/>
      <c r="CG35" s="695"/>
      <c r="CH35" s="695"/>
      <c r="CI35" s="695"/>
      <c r="CJ35" s="695"/>
      <c r="CK35" s="695"/>
      <c r="CL35" s="695"/>
      <c r="CM35" s="695"/>
      <c r="CN35" s="695"/>
      <c r="CO35" s="695"/>
      <c r="CP35" s="695"/>
      <c r="CQ35" s="696"/>
      <c r="CR35" s="679">
        <v>132562</v>
      </c>
      <c r="CS35" s="715"/>
      <c r="CT35" s="715"/>
      <c r="CU35" s="715"/>
      <c r="CV35" s="715"/>
      <c r="CW35" s="715"/>
      <c r="CX35" s="715"/>
      <c r="CY35" s="716"/>
      <c r="CZ35" s="684">
        <v>1.1000000000000001</v>
      </c>
      <c r="DA35" s="712"/>
      <c r="DB35" s="712"/>
      <c r="DC35" s="717"/>
      <c r="DD35" s="688">
        <v>108610</v>
      </c>
      <c r="DE35" s="715"/>
      <c r="DF35" s="715"/>
      <c r="DG35" s="715"/>
      <c r="DH35" s="715"/>
      <c r="DI35" s="715"/>
      <c r="DJ35" s="715"/>
      <c r="DK35" s="716"/>
      <c r="DL35" s="688">
        <v>106240</v>
      </c>
      <c r="DM35" s="715"/>
      <c r="DN35" s="715"/>
      <c r="DO35" s="715"/>
      <c r="DP35" s="715"/>
      <c r="DQ35" s="715"/>
      <c r="DR35" s="715"/>
      <c r="DS35" s="715"/>
      <c r="DT35" s="715"/>
      <c r="DU35" s="715"/>
      <c r="DV35" s="716"/>
      <c r="DW35" s="684">
        <v>1.8</v>
      </c>
      <c r="DX35" s="712"/>
      <c r="DY35" s="712"/>
      <c r="DZ35" s="712"/>
      <c r="EA35" s="712"/>
      <c r="EB35" s="712"/>
      <c r="EC35" s="713"/>
    </row>
    <row r="36" spans="2:133" ht="11.25" customHeight="1" x14ac:dyDescent="0.15">
      <c r="B36" s="676" t="s">
        <v>334</v>
      </c>
      <c r="C36" s="677"/>
      <c r="D36" s="677"/>
      <c r="E36" s="677"/>
      <c r="F36" s="677"/>
      <c r="G36" s="677"/>
      <c r="H36" s="677"/>
      <c r="I36" s="677"/>
      <c r="J36" s="677"/>
      <c r="K36" s="677"/>
      <c r="L36" s="677"/>
      <c r="M36" s="677"/>
      <c r="N36" s="677"/>
      <c r="O36" s="677"/>
      <c r="P36" s="677"/>
      <c r="Q36" s="678"/>
      <c r="R36" s="679" t="s">
        <v>244</v>
      </c>
      <c r="S36" s="680"/>
      <c r="T36" s="680"/>
      <c r="U36" s="680"/>
      <c r="V36" s="680"/>
      <c r="W36" s="680"/>
      <c r="X36" s="680"/>
      <c r="Y36" s="681"/>
      <c r="Z36" s="682" t="s">
        <v>129</v>
      </c>
      <c r="AA36" s="682"/>
      <c r="AB36" s="682"/>
      <c r="AC36" s="682"/>
      <c r="AD36" s="683" t="s">
        <v>177</v>
      </c>
      <c r="AE36" s="683"/>
      <c r="AF36" s="683"/>
      <c r="AG36" s="683"/>
      <c r="AH36" s="683"/>
      <c r="AI36" s="683"/>
      <c r="AJ36" s="683"/>
      <c r="AK36" s="683"/>
      <c r="AL36" s="684" t="s">
        <v>244</v>
      </c>
      <c r="AM36" s="685"/>
      <c r="AN36" s="685"/>
      <c r="AO36" s="686"/>
      <c r="AQ36" s="756" t="s">
        <v>335</v>
      </c>
      <c r="AR36" s="757"/>
      <c r="AS36" s="757"/>
      <c r="AT36" s="757"/>
      <c r="AU36" s="757"/>
      <c r="AV36" s="757"/>
      <c r="AW36" s="757"/>
      <c r="AX36" s="757"/>
      <c r="AY36" s="758"/>
      <c r="AZ36" s="679">
        <v>228056</v>
      </c>
      <c r="BA36" s="680"/>
      <c r="BB36" s="680"/>
      <c r="BC36" s="680"/>
      <c r="BD36" s="715"/>
      <c r="BE36" s="715"/>
      <c r="BF36" s="738"/>
      <c r="BG36" s="694" t="s">
        <v>336</v>
      </c>
      <c r="BH36" s="695"/>
      <c r="BI36" s="695"/>
      <c r="BJ36" s="695"/>
      <c r="BK36" s="695"/>
      <c r="BL36" s="695"/>
      <c r="BM36" s="695"/>
      <c r="BN36" s="695"/>
      <c r="BO36" s="695"/>
      <c r="BP36" s="695"/>
      <c r="BQ36" s="695"/>
      <c r="BR36" s="695"/>
      <c r="BS36" s="695"/>
      <c r="BT36" s="695"/>
      <c r="BU36" s="696"/>
      <c r="BV36" s="679">
        <v>-28890</v>
      </c>
      <c r="BW36" s="680"/>
      <c r="BX36" s="680"/>
      <c r="BY36" s="680"/>
      <c r="BZ36" s="680"/>
      <c r="CA36" s="680"/>
      <c r="CB36" s="689"/>
      <c r="CD36" s="694" t="s">
        <v>337</v>
      </c>
      <c r="CE36" s="695"/>
      <c r="CF36" s="695"/>
      <c r="CG36" s="695"/>
      <c r="CH36" s="695"/>
      <c r="CI36" s="695"/>
      <c r="CJ36" s="695"/>
      <c r="CK36" s="695"/>
      <c r="CL36" s="695"/>
      <c r="CM36" s="695"/>
      <c r="CN36" s="695"/>
      <c r="CO36" s="695"/>
      <c r="CP36" s="695"/>
      <c r="CQ36" s="696"/>
      <c r="CR36" s="679">
        <v>1608082</v>
      </c>
      <c r="CS36" s="680"/>
      <c r="CT36" s="680"/>
      <c r="CU36" s="680"/>
      <c r="CV36" s="680"/>
      <c r="CW36" s="680"/>
      <c r="CX36" s="680"/>
      <c r="CY36" s="681"/>
      <c r="CZ36" s="684">
        <v>13.6</v>
      </c>
      <c r="DA36" s="712"/>
      <c r="DB36" s="712"/>
      <c r="DC36" s="717"/>
      <c r="DD36" s="688">
        <v>1089224</v>
      </c>
      <c r="DE36" s="680"/>
      <c r="DF36" s="680"/>
      <c r="DG36" s="680"/>
      <c r="DH36" s="680"/>
      <c r="DI36" s="680"/>
      <c r="DJ36" s="680"/>
      <c r="DK36" s="681"/>
      <c r="DL36" s="688">
        <v>780178</v>
      </c>
      <c r="DM36" s="680"/>
      <c r="DN36" s="680"/>
      <c r="DO36" s="680"/>
      <c r="DP36" s="680"/>
      <c r="DQ36" s="680"/>
      <c r="DR36" s="680"/>
      <c r="DS36" s="680"/>
      <c r="DT36" s="680"/>
      <c r="DU36" s="680"/>
      <c r="DV36" s="681"/>
      <c r="DW36" s="684">
        <v>13.3</v>
      </c>
      <c r="DX36" s="712"/>
      <c r="DY36" s="712"/>
      <c r="DZ36" s="712"/>
      <c r="EA36" s="712"/>
      <c r="EB36" s="712"/>
      <c r="EC36" s="713"/>
    </row>
    <row r="37" spans="2:133" ht="11.25" customHeight="1" x14ac:dyDescent="0.15">
      <c r="B37" s="676" t="s">
        <v>338</v>
      </c>
      <c r="C37" s="677"/>
      <c r="D37" s="677"/>
      <c r="E37" s="677"/>
      <c r="F37" s="677"/>
      <c r="G37" s="677"/>
      <c r="H37" s="677"/>
      <c r="I37" s="677"/>
      <c r="J37" s="677"/>
      <c r="K37" s="677"/>
      <c r="L37" s="677"/>
      <c r="M37" s="677"/>
      <c r="N37" s="677"/>
      <c r="O37" s="677"/>
      <c r="P37" s="677"/>
      <c r="Q37" s="678"/>
      <c r="R37" s="679">
        <v>278565</v>
      </c>
      <c r="S37" s="680"/>
      <c r="T37" s="680"/>
      <c r="U37" s="680"/>
      <c r="V37" s="680"/>
      <c r="W37" s="680"/>
      <c r="X37" s="680"/>
      <c r="Y37" s="681"/>
      <c r="Z37" s="682">
        <v>2.2000000000000002</v>
      </c>
      <c r="AA37" s="682"/>
      <c r="AB37" s="682"/>
      <c r="AC37" s="682"/>
      <c r="AD37" s="683" t="s">
        <v>129</v>
      </c>
      <c r="AE37" s="683"/>
      <c r="AF37" s="683"/>
      <c r="AG37" s="683"/>
      <c r="AH37" s="683"/>
      <c r="AI37" s="683"/>
      <c r="AJ37" s="683"/>
      <c r="AK37" s="683"/>
      <c r="AL37" s="684" t="s">
        <v>129</v>
      </c>
      <c r="AM37" s="685"/>
      <c r="AN37" s="685"/>
      <c r="AO37" s="686"/>
      <c r="AQ37" s="756" t="s">
        <v>339</v>
      </c>
      <c r="AR37" s="757"/>
      <c r="AS37" s="757"/>
      <c r="AT37" s="757"/>
      <c r="AU37" s="757"/>
      <c r="AV37" s="757"/>
      <c r="AW37" s="757"/>
      <c r="AX37" s="757"/>
      <c r="AY37" s="758"/>
      <c r="AZ37" s="679">
        <v>173031</v>
      </c>
      <c r="BA37" s="680"/>
      <c r="BB37" s="680"/>
      <c r="BC37" s="680"/>
      <c r="BD37" s="715"/>
      <c r="BE37" s="715"/>
      <c r="BF37" s="738"/>
      <c r="BG37" s="694" t="s">
        <v>340</v>
      </c>
      <c r="BH37" s="695"/>
      <c r="BI37" s="695"/>
      <c r="BJ37" s="695"/>
      <c r="BK37" s="695"/>
      <c r="BL37" s="695"/>
      <c r="BM37" s="695"/>
      <c r="BN37" s="695"/>
      <c r="BO37" s="695"/>
      <c r="BP37" s="695"/>
      <c r="BQ37" s="695"/>
      <c r="BR37" s="695"/>
      <c r="BS37" s="695"/>
      <c r="BT37" s="695"/>
      <c r="BU37" s="696"/>
      <c r="BV37" s="679">
        <v>2675</v>
      </c>
      <c r="BW37" s="680"/>
      <c r="BX37" s="680"/>
      <c r="BY37" s="680"/>
      <c r="BZ37" s="680"/>
      <c r="CA37" s="680"/>
      <c r="CB37" s="689"/>
      <c r="CD37" s="694" t="s">
        <v>341</v>
      </c>
      <c r="CE37" s="695"/>
      <c r="CF37" s="695"/>
      <c r="CG37" s="695"/>
      <c r="CH37" s="695"/>
      <c r="CI37" s="695"/>
      <c r="CJ37" s="695"/>
      <c r="CK37" s="695"/>
      <c r="CL37" s="695"/>
      <c r="CM37" s="695"/>
      <c r="CN37" s="695"/>
      <c r="CO37" s="695"/>
      <c r="CP37" s="695"/>
      <c r="CQ37" s="696"/>
      <c r="CR37" s="679">
        <v>862776</v>
      </c>
      <c r="CS37" s="715"/>
      <c r="CT37" s="715"/>
      <c r="CU37" s="715"/>
      <c r="CV37" s="715"/>
      <c r="CW37" s="715"/>
      <c r="CX37" s="715"/>
      <c r="CY37" s="716"/>
      <c r="CZ37" s="684">
        <v>7.3</v>
      </c>
      <c r="DA37" s="712"/>
      <c r="DB37" s="712"/>
      <c r="DC37" s="717"/>
      <c r="DD37" s="688">
        <v>506676</v>
      </c>
      <c r="DE37" s="715"/>
      <c r="DF37" s="715"/>
      <c r="DG37" s="715"/>
      <c r="DH37" s="715"/>
      <c r="DI37" s="715"/>
      <c r="DJ37" s="715"/>
      <c r="DK37" s="716"/>
      <c r="DL37" s="688">
        <v>411411</v>
      </c>
      <c r="DM37" s="715"/>
      <c r="DN37" s="715"/>
      <c r="DO37" s="715"/>
      <c r="DP37" s="715"/>
      <c r="DQ37" s="715"/>
      <c r="DR37" s="715"/>
      <c r="DS37" s="715"/>
      <c r="DT37" s="715"/>
      <c r="DU37" s="715"/>
      <c r="DV37" s="716"/>
      <c r="DW37" s="684">
        <v>7</v>
      </c>
      <c r="DX37" s="712"/>
      <c r="DY37" s="712"/>
      <c r="DZ37" s="712"/>
      <c r="EA37" s="712"/>
      <c r="EB37" s="712"/>
      <c r="EC37" s="713"/>
    </row>
    <row r="38" spans="2:133" ht="11.25" customHeight="1" x14ac:dyDescent="0.15">
      <c r="B38" s="724" t="s">
        <v>342</v>
      </c>
      <c r="C38" s="725"/>
      <c r="D38" s="725"/>
      <c r="E38" s="725"/>
      <c r="F38" s="725"/>
      <c r="G38" s="725"/>
      <c r="H38" s="725"/>
      <c r="I38" s="725"/>
      <c r="J38" s="725"/>
      <c r="K38" s="725"/>
      <c r="L38" s="725"/>
      <c r="M38" s="725"/>
      <c r="N38" s="725"/>
      <c r="O38" s="725"/>
      <c r="P38" s="725"/>
      <c r="Q38" s="726"/>
      <c r="R38" s="759">
        <v>12451309</v>
      </c>
      <c r="S38" s="760"/>
      <c r="T38" s="760"/>
      <c r="U38" s="760"/>
      <c r="V38" s="760"/>
      <c r="W38" s="760"/>
      <c r="X38" s="760"/>
      <c r="Y38" s="761"/>
      <c r="Z38" s="762">
        <v>100</v>
      </c>
      <c r="AA38" s="762"/>
      <c r="AB38" s="762"/>
      <c r="AC38" s="762"/>
      <c r="AD38" s="763">
        <v>5598518</v>
      </c>
      <c r="AE38" s="763"/>
      <c r="AF38" s="763"/>
      <c r="AG38" s="763"/>
      <c r="AH38" s="763"/>
      <c r="AI38" s="763"/>
      <c r="AJ38" s="763"/>
      <c r="AK38" s="763"/>
      <c r="AL38" s="764">
        <v>100</v>
      </c>
      <c r="AM38" s="750"/>
      <c r="AN38" s="750"/>
      <c r="AO38" s="765"/>
      <c r="AQ38" s="756" t="s">
        <v>343</v>
      </c>
      <c r="AR38" s="757"/>
      <c r="AS38" s="757"/>
      <c r="AT38" s="757"/>
      <c r="AU38" s="757"/>
      <c r="AV38" s="757"/>
      <c r="AW38" s="757"/>
      <c r="AX38" s="757"/>
      <c r="AY38" s="758"/>
      <c r="AZ38" s="679">
        <v>48810</v>
      </c>
      <c r="BA38" s="680"/>
      <c r="BB38" s="680"/>
      <c r="BC38" s="680"/>
      <c r="BD38" s="715"/>
      <c r="BE38" s="715"/>
      <c r="BF38" s="738"/>
      <c r="BG38" s="694" t="s">
        <v>344</v>
      </c>
      <c r="BH38" s="695"/>
      <c r="BI38" s="695"/>
      <c r="BJ38" s="695"/>
      <c r="BK38" s="695"/>
      <c r="BL38" s="695"/>
      <c r="BM38" s="695"/>
      <c r="BN38" s="695"/>
      <c r="BO38" s="695"/>
      <c r="BP38" s="695"/>
      <c r="BQ38" s="695"/>
      <c r="BR38" s="695"/>
      <c r="BS38" s="695"/>
      <c r="BT38" s="695"/>
      <c r="BU38" s="696"/>
      <c r="BV38" s="679">
        <v>4271</v>
      </c>
      <c r="BW38" s="680"/>
      <c r="BX38" s="680"/>
      <c r="BY38" s="680"/>
      <c r="BZ38" s="680"/>
      <c r="CA38" s="680"/>
      <c r="CB38" s="689"/>
      <c r="CD38" s="694" t="s">
        <v>345</v>
      </c>
      <c r="CE38" s="695"/>
      <c r="CF38" s="695"/>
      <c r="CG38" s="695"/>
      <c r="CH38" s="695"/>
      <c r="CI38" s="695"/>
      <c r="CJ38" s="695"/>
      <c r="CK38" s="695"/>
      <c r="CL38" s="695"/>
      <c r="CM38" s="695"/>
      <c r="CN38" s="695"/>
      <c r="CO38" s="695"/>
      <c r="CP38" s="695"/>
      <c r="CQ38" s="696"/>
      <c r="CR38" s="679">
        <v>1254745</v>
      </c>
      <c r="CS38" s="680"/>
      <c r="CT38" s="680"/>
      <c r="CU38" s="680"/>
      <c r="CV38" s="680"/>
      <c r="CW38" s="680"/>
      <c r="CX38" s="680"/>
      <c r="CY38" s="681"/>
      <c r="CZ38" s="684">
        <v>10.6</v>
      </c>
      <c r="DA38" s="712"/>
      <c r="DB38" s="712"/>
      <c r="DC38" s="717"/>
      <c r="DD38" s="688">
        <v>1079076</v>
      </c>
      <c r="DE38" s="680"/>
      <c r="DF38" s="680"/>
      <c r="DG38" s="680"/>
      <c r="DH38" s="680"/>
      <c r="DI38" s="680"/>
      <c r="DJ38" s="680"/>
      <c r="DK38" s="681"/>
      <c r="DL38" s="688">
        <v>924368</v>
      </c>
      <c r="DM38" s="680"/>
      <c r="DN38" s="680"/>
      <c r="DO38" s="680"/>
      <c r="DP38" s="680"/>
      <c r="DQ38" s="680"/>
      <c r="DR38" s="680"/>
      <c r="DS38" s="680"/>
      <c r="DT38" s="680"/>
      <c r="DU38" s="680"/>
      <c r="DV38" s="681"/>
      <c r="DW38" s="684">
        <v>15.7</v>
      </c>
      <c r="DX38" s="712"/>
      <c r="DY38" s="712"/>
      <c r="DZ38" s="712"/>
      <c r="EA38" s="712"/>
      <c r="EB38" s="712"/>
      <c r="EC38" s="713"/>
    </row>
    <row r="39" spans="2:133" ht="11.25" customHeight="1" x14ac:dyDescent="0.15">
      <c r="AQ39" s="756" t="s">
        <v>346</v>
      </c>
      <c r="AR39" s="757"/>
      <c r="AS39" s="757"/>
      <c r="AT39" s="757"/>
      <c r="AU39" s="757"/>
      <c r="AV39" s="757"/>
      <c r="AW39" s="757"/>
      <c r="AX39" s="757"/>
      <c r="AY39" s="758"/>
      <c r="AZ39" s="679">
        <v>6576</v>
      </c>
      <c r="BA39" s="680"/>
      <c r="BB39" s="680"/>
      <c r="BC39" s="680"/>
      <c r="BD39" s="715"/>
      <c r="BE39" s="715"/>
      <c r="BF39" s="738"/>
      <c r="BG39" s="770" t="s">
        <v>347</v>
      </c>
      <c r="BH39" s="771"/>
      <c r="BI39" s="771"/>
      <c r="BJ39" s="771"/>
      <c r="BK39" s="771"/>
      <c r="BL39" s="235"/>
      <c r="BM39" s="695" t="s">
        <v>348</v>
      </c>
      <c r="BN39" s="695"/>
      <c r="BO39" s="695"/>
      <c r="BP39" s="695"/>
      <c r="BQ39" s="695"/>
      <c r="BR39" s="695"/>
      <c r="BS39" s="695"/>
      <c r="BT39" s="695"/>
      <c r="BU39" s="696"/>
      <c r="BV39" s="679">
        <v>104</v>
      </c>
      <c r="BW39" s="680"/>
      <c r="BX39" s="680"/>
      <c r="BY39" s="680"/>
      <c r="BZ39" s="680"/>
      <c r="CA39" s="680"/>
      <c r="CB39" s="689"/>
      <c r="CD39" s="694" t="s">
        <v>349</v>
      </c>
      <c r="CE39" s="695"/>
      <c r="CF39" s="695"/>
      <c r="CG39" s="695"/>
      <c r="CH39" s="695"/>
      <c r="CI39" s="695"/>
      <c r="CJ39" s="695"/>
      <c r="CK39" s="695"/>
      <c r="CL39" s="695"/>
      <c r="CM39" s="695"/>
      <c r="CN39" s="695"/>
      <c r="CO39" s="695"/>
      <c r="CP39" s="695"/>
      <c r="CQ39" s="696"/>
      <c r="CR39" s="679">
        <v>194548</v>
      </c>
      <c r="CS39" s="715"/>
      <c r="CT39" s="715"/>
      <c r="CU39" s="715"/>
      <c r="CV39" s="715"/>
      <c r="CW39" s="715"/>
      <c r="CX39" s="715"/>
      <c r="CY39" s="716"/>
      <c r="CZ39" s="684">
        <v>1.6</v>
      </c>
      <c r="DA39" s="712"/>
      <c r="DB39" s="712"/>
      <c r="DC39" s="717"/>
      <c r="DD39" s="688">
        <v>14298</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2"/>
      <c r="DY39" s="712"/>
      <c r="DZ39" s="712"/>
      <c r="EA39" s="712"/>
      <c r="EB39" s="712"/>
      <c r="EC39" s="713"/>
    </row>
    <row r="40" spans="2:133" ht="11.25" customHeight="1" x14ac:dyDescent="0.15">
      <c r="AQ40" s="756" t="s">
        <v>350</v>
      </c>
      <c r="AR40" s="757"/>
      <c r="AS40" s="757"/>
      <c r="AT40" s="757"/>
      <c r="AU40" s="757"/>
      <c r="AV40" s="757"/>
      <c r="AW40" s="757"/>
      <c r="AX40" s="757"/>
      <c r="AY40" s="758"/>
      <c r="AZ40" s="679">
        <v>287710</v>
      </c>
      <c r="BA40" s="680"/>
      <c r="BB40" s="680"/>
      <c r="BC40" s="680"/>
      <c r="BD40" s="715"/>
      <c r="BE40" s="715"/>
      <c r="BF40" s="738"/>
      <c r="BG40" s="770"/>
      <c r="BH40" s="771"/>
      <c r="BI40" s="771"/>
      <c r="BJ40" s="771"/>
      <c r="BK40" s="771"/>
      <c r="BL40" s="235"/>
      <c r="BM40" s="695" t="s">
        <v>351</v>
      </c>
      <c r="BN40" s="695"/>
      <c r="BO40" s="695"/>
      <c r="BP40" s="695"/>
      <c r="BQ40" s="695"/>
      <c r="BR40" s="695"/>
      <c r="BS40" s="695"/>
      <c r="BT40" s="695"/>
      <c r="BU40" s="696"/>
      <c r="BV40" s="679" t="s">
        <v>129</v>
      </c>
      <c r="BW40" s="680"/>
      <c r="BX40" s="680"/>
      <c r="BY40" s="680"/>
      <c r="BZ40" s="680"/>
      <c r="CA40" s="680"/>
      <c r="CB40" s="689"/>
      <c r="CD40" s="694" t="s">
        <v>352</v>
      </c>
      <c r="CE40" s="695"/>
      <c r="CF40" s="695"/>
      <c r="CG40" s="695"/>
      <c r="CH40" s="695"/>
      <c r="CI40" s="695"/>
      <c r="CJ40" s="695"/>
      <c r="CK40" s="695"/>
      <c r="CL40" s="695"/>
      <c r="CM40" s="695"/>
      <c r="CN40" s="695"/>
      <c r="CO40" s="695"/>
      <c r="CP40" s="695"/>
      <c r="CQ40" s="696"/>
      <c r="CR40" s="679">
        <v>114139</v>
      </c>
      <c r="CS40" s="680"/>
      <c r="CT40" s="680"/>
      <c r="CU40" s="680"/>
      <c r="CV40" s="680"/>
      <c r="CW40" s="680"/>
      <c r="CX40" s="680"/>
      <c r="CY40" s="681"/>
      <c r="CZ40" s="684">
        <v>1</v>
      </c>
      <c r="DA40" s="712"/>
      <c r="DB40" s="712"/>
      <c r="DC40" s="717"/>
      <c r="DD40" s="688">
        <v>54139</v>
      </c>
      <c r="DE40" s="680"/>
      <c r="DF40" s="680"/>
      <c r="DG40" s="680"/>
      <c r="DH40" s="680"/>
      <c r="DI40" s="680"/>
      <c r="DJ40" s="680"/>
      <c r="DK40" s="681"/>
      <c r="DL40" s="688">
        <v>22161</v>
      </c>
      <c r="DM40" s="680"/>
      <c r="DN40" s="680"/>
      <c r="DO40" s="680"/>
      <c r="DP40" s="680"/>
      <c r="DQ40" s="680"/>
      <c r="DR40" s="680"/>
      <c r="DS40" s="680"/>
      <c r="DT40" s="680"/>
      <c r="DU40" s="680"/>
      <c r="DV40" s="681"/>
      <c r="DW40" s="684">
        <v>0.4</v>
      </c>
      <c r="DX40" s="712"/>
      <c r="DY40" s="712"/>
      <c r="DZ40" s="712"/>
      <c r="EA40" s="712"/>
      <c r="EB40" s="712"/>
      <c r="EC40" s="713"/>
    </row>
    <row r="41" spans="2:133" ht="11.25" customHeight="1" x14ac:dyDescent="0.15">
      <c r="AQ41" s="766" t="s">
        <v>353</v>
      </c>
      <c r="AR41" s="767"/>
      <c r="AS41" s="767"/>
      <c r="AT41" s="767"/>
      <c r="AU41" s="767"/>
      <c r="AV41" s="767"/>
      <c r="AW41" s="767"/>
      <c r="AX41" s="767"/>
      <c r="AY41" s="768"/>
      <c r="AZ41" s="759">
        <v>732403</v>
      </c>
      <c r="BA41" s="760"/>
      <c r="BB41" s="760"/>
      <c r="BC41" s="760"/>
      <c r="BD41" s="749"/>
      <c r="BE41" s="749"/>
      <c r="BF41" s="751"/>
      <c r="BG41" s="772"/>
      <c r="BH41" s="773"/>
      <c r="BI41" s="773"/>
      <c r="BJ41" s="773"/>
      <c r="BK41" s="773"/>
      <c r="BL41" s="236"/>
      <c r="BM41" s="704" t="s">
        <v>354</v>
      </c>
      <c r="BN41" s="704"/>
      <c r="BO41" s="704"/>
      <c r="BP41" s="704"/>
      <c r="BQ41" s="704"/>
      <c r="BR41" s="704"/>
      <c r="BS41" s="704"/>
      <c r="BT41" s="704"/>
      <c r="BU41" s="705"/>
      <c r="BV41" s="759">
        <v>448</v>
      </c>
      <c r="BW41" s="760"/>
      <c r="BX41" s="760"/>
      <c r="BY41" s="760"/>
      <c r="BZ41" s="760"/>
      <c r="CA41" s="760"/>
      <c r="CB41" s="769"/>
      <c r="CD41" s="694" t="s">
        <v>355</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129</v>
      </c>
      <c r="DA41" s="712"/>
      <c r="DB41" s="712"/>
      <c r="DC41" s="717"/>
      <c r="DD41" s="688" t="s">
        <v>129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357</v>
      </c>
      <c r="CE42" s="677"/>
      <c r="CF42" s="677"/>
      <c r="CG42" s="677"/>
      <c r="CH42" s="677"/>
      <c r="CI42" s="677"/>
      <c r="CJ42" s="677"/>
      <c r="CK42" s="677"/>
      <c r="CL42" s="677"/>
      <c r="CM42" s="677"/>
      <c r="CN42" s="677"/>
      <c r="CO42" s="677"/>
      <c r="CP42" s="677"/>
      <c r="CQ42" s="678"/>
      <c r="CR42" s="679">
        <v>1733225</v>
      </c>
      <c r="CS42" s="680"/>
      <c r="CT42" s="680"/>
      <c r="CU42" s="680"/>
      <c r="CV42" s="680"/>
      <c r="CW42" s="680"/>
      <c r="CX42" s="680"/>
      <c r="CY42" s="681"/>
      <c r="CZ42" s="684">
        <v>14.7</v>
      </c>
      <c r="DA42" s="685"/>
      <c r="DB42" s="685"/>
      <c r="DC42" s="780"/>
      <c r="DD42" s="688">
        <v>399220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359</v>
      </c>
      <c r="CE43" s="677"/>
      <c r="CF43" s="677"/>
      <c r="CG43" s="677"/>
      <c r="CH43" s="677"/>
      <c r="CI43" s="677"/>
      <c r="CJ43" s="677"/>
      <c r="CK43" s="677"/>
      <c r="CL43" s="677"/>
      <c r="CM43" s="677"/>
      <c r="CN43" s="677"/>
      <c r="CO43" s="677"/>
      <c r="CP43" s="677"/>
      <c r="CQ43" s="678"/>
      <c r="CR43" s="679">
        <v>33149</v>
      </c>
      <c r="CS43" s="715"/>
      <c r="CT43" s="715"/>
      <c r="CU43" s="715"/>
      <c r="CV43" s="715"/>
      <c r="CW43" s="715"/>
      <c r="CX43" s="715"/>
      <c r="CY43" s="716"/>
      <c r="CZ43" s="684">
        <v>0.3</v>
      </c>
      <c r="DA43" s="712"/>
      <c r="DB43" s="712"/>
      <c r="DC43" s="717"/>
      <c r="DD43" s="688">
        <v>33149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360</v>
      </c>
      <c r="CD44" s="791" t="s">
        <v>311</v>
      </c>
      <c r="CE44" s="792"/>
      <c r="CF44" s="676" t="s">
        <v>361</v>
      </c>
      <c r="CG44" s="677"/>
      <c r="CH44" s="677"/>
      <c r="CI44" s="677"/>
      <c r="CJ44" s="677"/>
      <c r="CK44" s="677"/>
      <c r="CL44" s="677"/>
      <c r="CM44" s="677"/>
      <c r="CN44" s="677"/>
      <c r="CO44" s="677"/>
      <c r="CP44" s="677"/>
      <c r="CQ44" s="678"/>
      <c r="CR44" s="679">
        <v>1599850</v>
      </c>
      <c r="CS44" s="680"/>
      <c r="CT44" s="680"/>
      <c r="CU44" s="680"/>
      <c r="CV44" s="680"/>
      <c r="CW44" s="680"/>
      <c r="CX44" s="680"/>
      <c r="CY44" s="681"/>
      <c r="CZ44" s="684">
        <v>13.5</v>
      </c>
      <c r="DA44" s="685"/>
      <c r="DB44" s="685"/>
      <c r="DC44" s="780"/>
      <c r="DD44" s="688">
        <v>350236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362</v>
      </c>
      <c r="CG45" s="677"/>
      <c r="CH45" s="677"/>
      <c r="CI45" s="677"/>
      <c r="CJ45" s="677"/>
      <c r="CK45" s="677"/>
      <c r="CL45" s="677"/>
      <c r="CM45" s="677"/>
      <c r="CN45" s="677"/>
      <c r="CO45" s="677"/>
      <c r="CP45" s="677"/>
      <c r="CQ45" s="678"/>
      <c r="CR45" s="679">
        <v>893925</v>
      </c>
      <c r="CS45" s="715"/>
      <c r="CT45" s="715"/>
      <c r="CU45" s="715"/>
      <c r="CV45" s="715"/>
      <c r="CW45" s="715"/>
      <c r="CX45" s="715"/>
      <c r="CY45" s="716"/>
      <c r="CZ45" s="684">
        <v>7.6</v>
      </c>
      <c r="DA45" s="712"/>
      <c r="DB45" s="712"/>
      <c r="DC45" s="717"/>
      <c r="DD45" s="688">
        <v>53783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363</v>
      </c>
      <c r="CG46" s="677"/>
      <c r="CH46" s="677"/>
      <c r="CI46" s="677"/>
      <c r="CJ46" s="677"/>
      <c r="CK46" s="677"/>
      <c r="CL46" s="677"/>
      <c r="CM46" s="677"/>
      <c r="CN46" s="677"/>
      <c r="CO46" s="677"/>
      <c r="CP46" s="677"/>
      <c r="CQ46" s="678"/>
      <c r="CR46" s="679">
        <v>638045</v>
      </c>
      <c r="CS46" s="680"/>
      <c r="CT46" s="680"/>
      <c r="CU46" s="680"/>
      <c r="CV46" s="680"/>
      <c r="CW46" s="680"/>
      <c r="CX46" s="680"/>
      <c r="CY46" s="681"/>
      <c r="CZ46" s="684">
        <v>5.4</v>
      </c>
      <c r="DA46" s="685"/>
      <c r="DB46" s="685"/>
      <c r="DC46" s="780"/>
      <c r="DD46" s="688">
        <v>259788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364</v>
      </c>
      <c r="CG47" s="677"/>
      <c r="CH47" s="677"/>
      <c r="CI47" s="677"/>
      <c r="CJ47" s="677"/>
      <c r="CK47" s="677"/>
      <c r="CL47" s="677"/>
      <c r="CM47" s="677"/>
      <c r="CN47" s="677"/>
      <c r="CO47" s="677"/>
      <c r="CP47" s="677"/>
      <c r="CQ47" s="678"/>
      <c r="CR47" s="679">
        <v>133375</v>
      </c>
      <c r="CS47" s="715"/>
      <c r="CT47" s="715"/>
      <c r="CU47" s="715"/>
      <c r="CV47" s="715"/>
      <c r="CW47" s="715"/>
      <c r="CX47" s="715"/>
      <c r="CY47" s="716"/>
      <c r="CZ47" s="684">
        <v>1.1000000000000001</v>
      </c>
      <c r="DA47" s="712"/>
      <c r="DB47" s="712"/>
      <c r="DC47" s="717"/>
      <c r="DD47" s="688">
        <v>48984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365</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366</v>
      </c>
      <c r="CE49" s="725"/>
      <c r="CF49" s="725"/>
      <c r="CG49" s="725"/>
      <c r="CH49" s="725"/>
      <c r="CI49" s="725"/>
      <c r="CJ49" s="725"/>
      <c r="CK49" s="725"/>
      <c r="CL49" s="725"/>
      <c r="CM49" s="725"/>
      <c r="CN49" s="725"/>
      <c r="CO49" s="725"/>
      <c r="CP49" s="725"/>
      <c r="CQ49" s="726"/>
      <c r="CR49" s="759">
        <v>11821084</v>
      </c>
      <c r="CS49" s="749"/>
      <c r="CT49" s="749"/>
      <c r="CU49" s="749"/>
      <c r="CV49" s="749"/>
      <c r="CW49" s="749"/>
      <c r="CX49" s="749"/>
      <c r="CY49" s="781"/>
      <c r="CZ49" s="764">
        <v>100</v>
      </c>
      <c r="DA49" s="782"/>
      <c r="DB49" s="782"/>
      <c r="DC49" s="783"/>
      <c r="DD49" s="784">
        <v>7271664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iqEWhoUrTl0lHm6iLESFyjrhx29C/NsV5wm0ueuGvtNZrCFOqmfh8aYZogczPpyxTj5zmh4Z/6QvzRnGk9hKcw==" saltValue="SZgYdAirsZyxHs3IEcNIO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368</v>
      </c>
      <c r="DK2" s="827"/>
      <c r="DL2" s="827"/>
      <c r="DM2" s="827"/>
      <c r="DN2" s="827"/>
      <c r="DO2" s="828"/>
      <c r="DP2" s="249"/>
      <c r="DQ2" s="826" t="s">
        <v>369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372</v>
      </c>
      <c r="B5" s="821"/>
      <c r="C5" s="821"/>
      <c r="D5" s="821"/>
      <c r="E5" s="821"/>
      <c r="F5" s="821"/>
      <c r="G5" s="821"/>
      <c r="H5" s="821"/>
      <c r="I5" s="821"/>
      <c r="J5" s="821"/>
      <c r="K5" s="821"/>
      <c r="L5" s="821"/>
      <c r="M5" s="821"/>
      <c r="N5" s="821"/>
      <c r="O5" s="821"/>
      <c r="P5" s="822"/>
      <c r="Q5" s="797" t="s">
        <v>373</v>
      </c>
      <c r="R5" s="798"/>
      <c r="S5" s="798"/>
      <c r="T5" s="798"/>
      <c r="U5" s="799"/>
      <c r="V5" s="797" t="s">
        <v>374</v>
      </c>
      <c r="W5" s="798"/>
      <c r="X5" s="798"/>
      <c r="Y5" s="798"/>
      <c r="Z5" s="799"/>
      <c r="AA5" s="797" t="s">
        <v>375</v>
      </c>
      <c r="AB5" s="798"/>
      <c r="AC5" s="798"/>
      <c r="AD5" s="798"/>
      <c r="AE5" s="798"/>
      <c r="AF5" s="830" t="s">
        <v>376</v>
      </c>
      <c r="AG5" s="798"/>
      <c r="AH5" s="798"/>
      <c r="AI5" s="798"/>
      <c r="AJ5" s="809"/>
      <c r="AK5" s="798" t="s">
        <v>377</v>
      </c>
      <c r="AL5" s="798"/>
      <c r="AM5" s="798"/>
      <c r="AN5" s="798"/>
      <c r="AO5" s="799"/>
      <c r="AP5" s="797" t="s">
        <v>378</v>
      </c>
      <c r="AQ5" s="798"/>
      <c r="AR5" s="798"/>
      <c r="AS5" s="798"/>
      <c r="AT5" s="799"/>
      <c r="AU5" s="797" t="s">
        <v>379</v>
      </c>
      <c r="AV5" s="798"/>
      <c r="AW5" s="798"/>
      <c r="AX5" s="798"/>
      <c r="AY5" s="809"/>
      <c r="AZ5" s="256"/>
      <c r="BA5" s="256"/>
      <c r="BB5" s="256"/>
      <c r="BC5" s="256"/>
      <c r="BD5" s="256"/>
      <c r="BE5" s="257"/>
      <c r="BF5" s="257"/>
      <c r="BG5" s="257"/>
      <c r="BH5" s="257"/>
      <c r="BI5" s="257"/>
      <c r="BJ5" s="257"/>
      <c r="BK5" s="257"/>
      <c r="BL5" s="257"/>
      <c r="BM5" s="257"/>
      <c r="BN5" s="257"/>
      <c r="BO5" s="257"/>
      <c r="BP5" s="257"/>
      <c r="BQ5" s="820" t="s">
        <v>380</v>
      </c>
      <c r="BR5" s="821"/>
      <c r="BS5" s="821"/>
      <c r="BT5" s="821"/>
      <c r="BU5" s="821"/>
      <c r="BV5" s="821"/>
      <c r="BW5" s="821"/>
      <c r="BX5" s="821"/>
      <c r="BY5" s="821"/>
      <c r="BZ5" s="821"/>
      <c r="CA5" s="821"/>
      <c r="CB5" s="821"/>
      <c r="CC5" s="821"/>
      <c r="CD5" s="821"/>
      <c r="CE5" s="821"/>
      <c r="CF5" s="821"/>
      <c r="CG5" s="822"/>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03" t="s">
        <v>386</v>
      </c>
      <c r="DH5" s="804"/>
      <c r="DI5" s="804"/>
      <c r="DJ5" s="804"/>
      <c r="DK5" s="805"/>
      <c r="DL5" s="803" t="s">
        <v>387</v>
      </c>
      <c r="DM5" s="804"/>
      <c r="DN5" s="804"/>
      <c r="DO5" s="804"/>
      <c r="DP5" s="805"/>
      <c r="DQ5" s="797" t="s">
        <v>388</v>
      </c>
      <c r="DR5" s="798"/>
      <c r="DS5" s="798"/>
      <c r="DT5" s="798"/>
      <c r="DU5" s="799"/>
      <c r="DV5" s="797" t="s">
        <v>379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389</v>
      </c>
      <c r="C7" s="812"/>
      <c r="D7" s="812"/>
      <c r="E7" s="812"/>
      <c r="F7" s="812"/>
      <c r="G7" s="812"/>
      <c r="H7" s="812"/>
      <c r="I7" s="812"/>
      <c r="J7" s="812"/>
      <c r="K7" s="812"/>
      <c r="L7" s="812"/>
      <c r="M7" s="812"/>
      <c r="N7" s="812"/>
      <c r="O7" s="812"/>
      <c r="P7" s="813"/>
      <c r="Q7" s="814">
        <v>12483</v>
      </c>
      <c r="R7" s="815"/>
      <c r="S7" s="815"/>
      <c r="T7" s="815"/>
      <c r="U7" s="815"/>
      <c r="V7" s="815">
        <v>11910</v>
      </c>
      <c r="W7" s="815"/>
      <c r="X7" s="815"/>
      <c r="Y7" s="815"/>
      <c r="Z7" s="815"/>
      <c r="AA7" s="815">
        <v>573</v>
      </c>
      <c r="AB7" s="815"/>
      <c r="AC7" s="815"/>
      <c r="AD7" s="815"/>
      <c r="AE7" s="816"/>
      <c r="AF7" s="817">
        <v>478</v>
      </c>
      <c r="AG7" s="818"/>
      <c r="AH7" s="818"/>
      <c r="AI7" s="818"/>
      <c r="AJ7" s="819"/>
      <c r="AK7" s="854">
        <v>769</v>
      </c>
      <c r="AL7" s="855"/>
      <c r="AM7" s="855"/>
      <c r="AN7" s="855"/>
      <c r="AO7" s="855"/>
      <c r="AP7" s="855">
        <v>12495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606</v>
      </c>
      <c r="BT7" s="859"/>
      <c r="BU7" s="859"/>
      <c r="BV7" s="859"/>
      <c r="BW7" s="859"/>
      <c r="BX7" s="859"/>
      <c r="BY7" s="859"/>
      <c r="BZ7" s="859"/>
      <c r="CA7" s="859"/>
      <c r="CB7" s="859"/>
      <c r="CC7" s="859"/>
      <c r="CD7" s="859"/>
      <c r="CE7" s="859"/>
      <c r="CF7" s="859"/>
      <c r="CG7" s="860"/>
      <c r="CH7" s="851">
        <v>0</v>
      </c>
      <c r="CI7" s="852"/>
      <c r="CJ7" s="852"/>
      <c r="CK7" s="852"/>
      <c r="CL7" s="853"/>
      <c r="CM7" s="851">
        <v>15</v>
      </c>
      <c r="CN7" s="852"/>
      <c r="CO7" s="852"/>
      <c r="CP7" s="852"/>
      <c r="CQ7" s="853"/>
      <c r="CR7" s="851">
        <v>10</v>
      </c>
      <c r="CS7" s="852"/>
      <c r="CT7" s="852"/>
      <c r="CU7" s="852"/>
      <c r="CV7" s="853"/>
      <c r="CW7" s="851">
        <v>0</v>
      </c>
      <c r="CX7" s="852"/>
      <c r="CY7" s="852"/>
      <c r="CZ7" s="852"/>
      <c r="DA7" s="853"/>
      <c r="DB7" s="851" t="s">
        <v>589</v>
      </c>
      <c r="DC7" s="852"/>
      <c r="DD7" s="852"/>
      <c r="DE7" s="852"/>
      <c r="DF7" s="853"/>
      <c r="DG7" s="851" t="s">
        <v>589</v>
      </c>
      <c r="DH7" s="852"/>
      <c r="DI7" s="852"/>
      <c r="DJ7" s="852"/>
      <c r="DK7" s="853"/>
      <c r="DL7" s="851" t="s">
        <v>589</v>
      </c>
      <c r="DM7" s="852"/>
      <c r="DN7" s="852"/>
      <c r="DO7" s="852"/>
      <c r="DP7" s="853"/>
      <c r="DQ7" s="851" t="s">
        <v>589</v>
      </c>
      <c r="DR7" s="852"/>
      <c r="DS7" s="852"/>
      <c r="DT7" s="852"/>
      <c r="DU7" s="853"/>
      <c r="DV7" s="832"/>
      <c r="DW7" s="833"/>
      <c r="DX7" s="833"/>
      <c r="DY7" s="833"/>
      <c r="DZ7" s="834"/>
      <c r="EA7" s="254"/>
    </row>
    <row r="8" spans="1:131" s="255" customFormat="1" ht="26.25" customHeight="1" x14ac:dyDescent="0.15">
      <c r="A8" s="261">
        <v>2</v>
      </c>
      <c r="B8" s="835" t="s">
        <v>390</v>
      </c>
      <c r="C8" s="836"/>
      <c r="D8" s="836"/>
      <c r="E8" s="836"/>
      <c r="F8" s="836"/>
      <c r="G8" s="836"/>
      <c r="H8" s="836"/>
      <c r="I8" s="836"/>
      <c r="J8" s="836"/>
      <c r="K8" s="836"/>
      <c r="L8" s="836"/>
      <c r="M8" s="836"/>
      <c r="N8" s="836"/>
      <c r="O8" s="836"/>
      <c r="P8" s="837"/>
      <c r="Q8" s="838">
        <v>345</v>
      </c>
      <c r="R8" s="839"/>
      <c r="S8" s="839"/>
      <c r="T8" s="839"/>
      <c r="U8" s="839"/>
      <c r="V8" s="839">
        <v>288</v>
      </c>
      <c r="W8" s="839"/>
      <c r="X8" s="839"/>
      <c r="Y8" s="839"/>
      <c r="Z8" s="839"/>
      <c r="AA8" s="839">
        <v>58</v>
      </c>
      <c r="AB8" s="839"/>
      <c r="AC8" s="839"/>
      <c r="AD8" s="839"/>
      <c r="AE8" s="840"/>
      <c r="AF8" s="841" t="s">
        <v>391</v>
      </c>
      <c r="AG8" s="842"/>
      <c r="AH8" s="842"/>
      <c r="AI8" s="842"/>
      <c r="AJ8" s="843"/>
      <c r="AK8" s="844">
        <v>336</v>
      </c>
      <c r="AL8" s="845"/>
      <c r="AM8" s="845"/>
      <c r="AN8" s="845"/>
      <c r="AO8" s="845"/>
      <c r="AP8" s="845">
        <v>1541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607</v>
      </c>
      <c r="BT8" s="849"/>
      <c r="BU8" s="849"/>
      <c r="BV8" s="849"/>
      <c r="BW8" s="849"/>
      <c r="BX8" s="849"/>
      <c r="BY8" s="849"/>
      <c r="BZ8" s="849"/>
      <c r="CA8" s="849"/>
      <c r="CB8" s="849"/>
      <c r="CC8" s="849"/>
      <c r="CD8" s="849"/>
      <c r="CE8" s="849"/>
      <c r="CF8" s="849"/>
      <c r="CG8" s="850"/>
      <c r="CH8" s="861">
        <v>0</v>
      </c>
      <c r="CI8" s="862"/>
      <c r="CJ8" s="862"/>
      <c r="CK8" s="862"/>
      <c r="CL8" s="863"/>
      <c r="CM8" s="861">
        <v>20</v>
      </c>
      <c r="CN8" s="862"/>
      <c r="CO8" s="862"/>
      <c r="CP8" s="862"/>
      <c r="CQ8" s="863"/>
      <c r="CR8" s="861">
        <v>4</v>
      </c>
      <c r="CS8" s="862"/>
      <c r="CT8" s="862"/>
      <c r="CU8" s="862"/>
      <c r="CV8" s="863"/>
      <c r="CW8" s="861">
        <v>58</v>
      </c>
      <c r="CX8" s="862"/>
      <c r="CY8" s="862"/>
      <c r="CZ8" s="862"/>
      <c r="DA8" s="863"/>
      <c r="DB8" s="861" t="s">
        <v>589</v>
      </c>
      <c r="DC8" s="862"/>
      <c r="DD8" s="862"/>
      <c r="DE8" s="862"/>
      <c r="DF8" s="863"/>
      <c r="DG8" s="861" t="s">
        <v>589</v>
      </c>
      <c r="DH8" s="862"/>
      <c r="DI8" s="862"/>
      <c r="DJ8" s="862"/>
      <c r="DK8" s="863"/>
      <c r="DL8" s="861" t="s">
        <v>589</v>
      </c>
      <c r="DM8" s="862"/>
      <c r="DN8" s="862"/>
      <c r="DO8" s="862"/>
      <c r="DP8" s="863"/>
      <c r="DQ8" s="861" t="s">
        <v>591</v>
      </c>
      <c r="DR8" s="862"/>
      <c r="DS8" s="862"/>
      <c r="DT8" s="862"/>
      <c r="DU8" s="863"/>
      <c r="DV8" s="864"/>
      <c r="DW8" s="865"/>
      <c r="DX8" s="865"/>
      <c r="DY8" s="865"/>
      <c r="DZ8" s="866"/>
      <c r="EA8" s="254"/>
    </row>
    <row r="9" spans="1:131" s="255" customFormat="1" ht="26.25" customHeight="1" x14ac:dyDescent="0.15">
      <c r="A9" s="261">
        <v>3</v>
      </c>
      <c r="B9" s="835" t="s">
        <v>392</v>
      </c>
      <c r="C9" s="836"/>
      <c r="D9" s="836"/>
      <c r="E9" s="836"/>
      <c r="F9" s="836"/>
      <c r="G9" s="836"/>
      <c r="H9" s="836"/>
      <c r="I9" s="836"/>
      <c r="J9" s="836"/>
      <c r="K9" s="836"/>
      <c r="L9" s="836"/>
      <c r="M9" s="836"/>
      <c r="N9" s="836"/>
      <c r="O9" s="836"/>
      <c r="P9" s="837"/>
      <c r="Q9" s="838">
        <v>1660</v>
      </c>
      <c r="R9" s="839"/>
      <c r="S9" s="839"/>
      <c r="T9" s="839"/>
      <c r="U9" s="839"/>
      <c r="V9" s="839">
        <v>1660</v>
      </c>
      <c r="W9" s="839"/>
      <c r="X9" s="839"/>
      <c r="Y9" s="839"/>
      <c r="Z9" s="839"/>
      <c r="AA9" s="839">
        <v>0</v>
      </c>
      <c r="AB9" s="839"/>
      <c r="AC9" s="839"/>
      <c r="AD9" s="839"/>
      <c r="AE9" s="840"/>
      <c r="AF9" s="841" t="s">
        <v>129</v>
      </c>
      <c r="AG9" s="842"/>
      <c r="AH9" s="842"/>
      <c r="AI9" s="842"/>
      <c r="AJ9" s="843"/>
      <c r="AK9" s="844" t="s">
        <v>589</v>
      </c>
      <c r="AL9" s="845"/>
      <c r="AM9" s="845"/>
      <c r="AN9" s="845"/>
      <c r="AO9" s="845"/>
      <c r="AP9" s="845" t="s">
        <v>589</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608</v>
      </c>
      <c r="BT9" s="849"/>
      <c r="BU9" s="849"/>
      <c r="BV9" s="849"/>
      <c r="BW9" s="849"/>
      <c r="BX9" s="849"/>
      <c r="BY9" s="849"/>
      <c r="BZ9" s="849"/>
      <c r="CA9" s="849"/>
      <c r="CB9" s="849"/>
      <c r="CC9" s="849"/>
      <c r="CD9" s="849"/>
      <c r="CE9" s="849"/>
      <c r="CF9" s="849"/>
      <c r="CG9" s="850"/>
      <c r="CH9" s="861">
        <v>3</v>
      </c>
      <c r="CI9" s="862"/>
      <c r="CJ9" s="862"/>
      <c r="CK9" s="862"/>
      <c r="CL9" s="863"/>
      <c r="CM9" s="861">
        <v>314</v>
      </c>
      <c r="CN9" s="862"/>
      <c r="CO9" s="862"/>
      <c r="CP9" s="862"/>
      <c r="CQ9" s="863"/>
      <c r="CR9" s="861">
        <v>271</v>
      </c>
      <c r="CS9" s="862"/>
      <c r="CT9" s="862"/>
      <c r="CU9" s="862"/>
      <c r="CV9" s="863"/>
      <c r="CW9" s="861">
        <v>12</v>
      </c>
      <c r="CX9" s="862"/>
      <c r="CY9" s="862"/>
      <c r="CZ9" s="862"/>
      <c r="DA9" s="863"/>
      <c r="DB9" s="861" t="s">
        <v>609</v>
      </c>
      <c r="DC9" s="862"/>
      <c r="DD9" s="862"/>
      <c r="DE9" s="862"/>
      <c r="DF9" s="863"/>
      <c r="DG9" s="861" t="s">
        <v>589</v>
      </c>
      <c r="DH9" s="862"/>
      <c r="DI9" s="862"/>
      <c r="DJ9" s="862"/>
      <c r="DK9" s="863"/>
      <c r="DL9" s="861" t="s">
        <v>589</v>
      </c>
      <c r="DM9" s="862"/>
      <c r="DN9" s="862"/>
      <c r="DO9" s="862"/>
      <c r="DP9" s="863"/>
      <c r="DQ9" s="861" t="s">
        <v>589</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394</v>
      </c>
      <c r="B23" s="870" t="s">
        <v>395</v>
      </c>
      <c r="C23" s="871"/>
      <c r="D23" s="871"/>
      <c r="E23" s="871"/>
      <c r="F23" s="871"/>
      <c r="G23" s="871"/>
      <c r="H23" s="871"/>
      <c r="I23" s="871"/>
      <c r="J23" s="871"/>
      <c r="K23" s="871"/>
      <c r="L23" s="871"/>
      <c r="M23" s="871"/>
      <c r="N23" s="871"/>
      <c r="O23" s="871"/>
      <c r="P23" s="872"/>
      <c r="Q23" s="873">
        <v>14112</v>
      </c>
      <c r="R23" s="874"/>
      <c r="S23" s="874"/>
      <c r="T23" s="874"/>
      <c r="U23" s="874"/>
      <c r="V23" s="874">
        <v>13481</v>
      </c>
      <c r="W23" s="874"/>
      <c r="X23" s="874"/>
      <c r="Y23" s="874"/>
      <c r="Z23" s="874"/>
      <c r="AA23" s="874">
        <v>630</v>
      </c>
      <c r="AB23" s="874"/>
      <c r="AC23" s="874"/>
      <c r="AD23" s="874"/>
      <c r="AE23" s="875"/>
      <c r="AF23" s="876">
        <v>478</v>
      </c>
      <c r="AG23" s="874"/>
      <c r="AH23" s="874"/>
      <c r="AI23" s="874"/>
      <c r="AJ23" s="877"/>
      <c r="AK23" s="878"/>
      <c r="AL23" s="879"/>
      <c r="AM23" s="879"/>
      <c r="AN23" s="879"/>
      <c r="AO23" s="879"/>
      <c r="AP23" s="874">
        <v>14035</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372</v>
      </c>
      <c r="B26" s="821"/>
      <c r="C26" s="821"/>
      <c r="D26" s="821"/>
      <c r="E26" s="821"/>
      <c r="F26" s="821"/>
      <c r="G26" s="821"/>
      <c r="H26" s="821"/>
      <c r="I26" s="821"/>
      <c r="J26" s="821"/>
      <c r="K26" s="821"/>
      <c r="L26" s="821"/>
      <c r="M26" s="821"/>
      <c r="N26" s="821"/>
      <c r="O26" s="821"/>
      <c r="P26" s="822"/>
      <c r="Q26" s="797" t="s">
        <v>398</v>
      </c>
      <c r="R26" s="798"/>
      <c r="S26" s="798"/>
      <c r="T26" s="798"/>
      <c r="U26" s="799"/>
      <c r="V26" s="797" t="s">
        <v>399</v>
      </c>
      <c r="W26" s="798"/>
      <c r="X26" s="798"/>
      <c r="Y26" s="798"/>
      <c r="Z26" s="799"/>
      <c r="AA26" s="797" t="s">
        <v>400</v>
      </c>
      <c r="AB26" s="798"/>
      <c r="AC26" s="798"/>
      <c r="AD26" s="798"/>
      <c r="AE26" s="798"/>
      <c r="AF26" s="892" t="s">
        <v>401</v>
      </c>
      <c r="AG26" s="893"/>
      <c r="AH26" s="893"/>
      <c r="AI26" s="893"/>
      <c r="AJ26" s="894"/>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379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406</v>
      </c>
      <c r="C28" s="812"/>
      <c r="D28" s="812"/>
      <c r="E28" s="812"/>
      <c r="F28" s="812"/>
      <c r="G28" s="812"/>
      <c r="H28" s="812"/>
      <c r="I28" s="812"/>
      <c r="J28" s="812"/>
      <c r="K28" s="812"/>
      <c r="L28" s="812"/>
      <c r="M28" s="812"/>
      <c r="N28" s="812"/>
      <c r="O28" s="812"/>
      <c r="P28" s="813"/>
      <c r="Q28" s="902">
        <v>2793</v>
      </c>
      <c r="R28" s="903"/>
      <c r="S28" s="903"/>
      <c r="T28" s="903"/>
      <c r="U28" s="903"/>
      <c r="V28" s="903">
        <v>2730</v>
      </c>
      <c r="W28" s="903"/>
      <c r="X28" s="903"/>
      <c r="Y28" s="903"/>
      <c r="Z28" s="903"/>
      <c r="AA28" s="903">
        <v>63</v>
      </c>
      <c r="AB28" s="903"/>
      <c r="AC28" s="903"/>
      <c r="AD28" s="903"/>
      <c r="AE28" s="904"/>
      <c r="AF28" s="905">
        <v>63</v>
      </c>
      <c r="AG28" s="903"/>
      <c r="AH28" s="903"/>
      <c r="AI28" s="903"/>
      <c r="AJ28" s="906"/>
      <c r="AK28" s="907">
        <v>288</v>
      </c>
      <c r="AL28" s="898"/>
      <c r="AM28" s="898"/>
      <c r="AN28" s="898"/>
      <c r="AO28" s="898"/>
      <c r="AP28" s="898">
        <v>100</v>
      </c>
      <c r="AQ28" s="898"/>
      <c r="AR28" s="898"/>
      <c r="AS28" s="898"/>
      <c r="AT28" s="898"/>
      <c r="AU28" s="898" t="s">
        <v>589</v>
      </c>
      <c r="AV28" s="898"/>
      <c r="AW28" s="898"/>
      <c r="AX28" s="898"/>
      <c r="AY28" s="898"/>
      <c r="AZ28" s="899" t="s">
        <v>589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407</v>
      </c>
      <c r="C29" s="836"/>
      <c r="D29" s="836"/>
      <c r="E29" s="836"/>
      <c r="F29" s="836"/>
      <c r="G29" s="836"/>
      <c r="H29" s="836"/>
      <c r="I29" s="836"/>
      <c r="J29" s="836"/>
      <c r="K29" s="836"/>
      <c r="L29" s="836"/>
      <c r="M29" s="836"/>
      <c r="N29" s="836"/>
      <c r="O29" s="836"/>
      <c r="P29" s="837"/>
      <c r="Q29" s="838">
        <v>249</v>
      </c>
      <c r="R29" s="839"/>
      <c r="S29" s="839"/>
      <c r="T29" s="839"/>
      <c r="U29" s="839"/>
      <c r="V29" s="839">
        <v>249</v>
      </c>
      <c r="W29" s="839"/>
      <c r="X29" s="839"/>
      <c r="Y29" s="839"/>
      <c r="Z29" s="839"/>
      <c r="AA29" s="839">
        <v>0</v>
      </c>
      <c r="AB29" s="839"/>
      <c r="AC29" s="839"/>
      <c r="AD29" s="839"/>
      <c r="AE29" s="840"/>
      <c r="AF29" s="841">
        <v>0</v>
      </c>
      <c r="AG29" s="842"/>
      <c r="AH29" s="842"/>
      <c r="AI29" s="842"/>
      <c r="AJ29" s="843"/>
      <c r="AK29" s="910">
        <v>92</v>
      </c>
      <c r="AL29" s="911"/>
      <c r="AM29" s="911"/>
      <c r="AN29" s="911"/>
      <c r="AO29" s="911"/>
      <c r="AP29" s="911" t="s">
        <v>589</v>
      </c>
      <c r="AQ29" s="911"/>
      <c r="AR29" s="911"/>
      <c r="AS29" s="911"/>
      <c r="AT29" s="911"/>
      <c r="AU29" s="911" t="s">
        <v>590</v>
      </c>
      <c r="AV29" s="911"/>
      <c r="AW29" s="911"/>
      <c r="AX29" s="911"/>
      <c r="AY29" s="911"/>
      <c r="AZ29" s="912" t="s">
        <v>589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408</v>
      </c>
      <c r="C30" s="836"/>
      <c r="D30" s="836"/>
      <c r="E30" s="836"/>
      <c r="F30" s="836"/>
      <c r="G30" s="836"/>
      <c r="H30" s="836"/>
      <c r="I30" s="836"/>
      <c r="J30" s="836"/>
      <c r="K30" s="836"/>
      <c r="L30" s="836"/>
      <c r="M30" s="836"/>
      <c r="N30" s="836"/>
      <c r="O30" s="836"/>
      <c r="P30" s="837"/>
      <c r="Q30" s="838">
        <v>539</v>
      </c>
      <c r="R30" s="839"/>
      <c r="S30" s="839"/>
      <c r="T30" s="839"/>
      <c r="U30" s="839"/>
      <c r="V30" s="839">
        <v>587</v>
      </c>
      <c r="W30" s="839"/>
      <c r="X30" s="839"/>
      <c r="Y30" s="839"/>
      <c r="Z30" s="839"/>
      <c r="AA30" s="839">
        <v>-48</v>
      </c>
      <c r="AB30" s="839"/>
      <c r="AC30" s="839"/>
      <c r="AD30" s="839"/>
      <c r="AE30" s="840"/>
      <c r="AF30" s="841">
        <v>622</v>
      </c>
      <c r="AG30" s="842"/>
      <c r="AH30" s="842"/>
      <c r="AI30" s="842"/>
      <c r="AJ30" s="843"/>
      <c r="AK30" s="910">
        <v>49</v>
      </c>
      <c r="AL30" s="911"/>
      <c r="AM30" s="911"/>
      <c r="AN30" s="911"/>
      <c r="AO30" s="911"/>
      <c r="AP30" s="911">
        <v>1913</v>
      </c>
      <c r="AQ30" s="911"/>
      <c r="AR30" s="911"/>
      <c r="AS30" s="911"/>
      <c r="AT30" s="911"/>
      <c r="AU30" s="911">
        <v>482</v>
      </c>
      <c r="AV30" s="911"/>
      <c r="AW30" s="911"/>
      <c r="AX30" s="911"/>
      <c r="AY30" s="911"/>
      <c r="AZ30" s="912" t="s">
        <v>589</v>
      </c>
      <c r="BA30" s="912"/>
      <c r="BB30" s="912"/>
      <c r="BC30" s="912"/>
      <c r="BD30" s="912"/>
      <c r="BE30" s="908" t="s">
        <v>409</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410</v>
      </c>
      <c r="C31" s="836"/>
      <c r="D31" s="836"/>
      <c r="E31" s="836"/>
      <c r="F31" s="836"/>
      <c r="G31" s="836"/>
      <c r="H31" s="836"/>
      <c r="I31" s="836"/>
      <c r="J31" s="836"/>
      <c r="K31" s="836"/>
      <c r="L31" s="836"/>
      <c r="M31" s="836"/>
      <c r="N31" s="836"/>
      <c r="O31" s="836"/>
      <c r="P31" s="837"/>
      <c r="Q31" s="838">
        <v>1501</v>
      </c>
      <c r="R31" s="839"/>
      <c r="S31" s="839"/>
      <c r="T31" s="839"/>
      <c r="U31" s="839"/>
      <c r="V31" s="839">
        <v>1524</v>
      </c>
      <c r="W31" s="839"/>
      <c r="X31" s="839"/>
      <c r="Y31" s="839"/>
      <c r="Z31" s="839"/>
      <c r="AA31" s="839">
        <v>-23</v>
      </c>
      <c r="AB31" s="839"/>
      <c r="AC31" s="839"/>
      <c r="AD31" s="839"/>
      <c r="AE31" s="840"/>
      <c r="AF31" s="841">
        <v>578</v>
      </c>
      <c r="AG31" s="842"/>
      <c r="AH31" s="842"/>
      <c r="AI31" s="842"/>
      <c r="AJ31" s="843"/>
      <c r="AK31" s="910">
        <v>177</v>
      </c>
      <c r="AL31" s="911"/>
      <c r="AM31" s="911"/>
      <c r="AN31" s="911"/>
      <c r="AO31" s="911"/>
      <c r="AP31" s="911">
        <v>243</v>
      </c>
      <c r="AQ31" s="911"/>
      <c r="AR31" s="911"/>
      <c r="AS31" s="911"/>
      <c r="AT31" s="911"/>
      <c r="AU31" s="911">
        <v>167</v>
      </c>
      <c r="AV31" s="911"/>
      <c r="AW31" s="911"/>
      <c r="AX31" s="911"/>
      <c r="AY31" s="911"/>
      <c r="AZ31" s="912" t="s">
        <v>589</v>
      </c>
      <c r="BA31" s="912"/>
      <c r="BB31" s="912"/>
      <c r="BC31" s="912"/>
      <c r="BD31" s="912"/>
      <c r="BE31" s="908" t="s">
        <v>411</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412</v>
      </c>
      <c r="C32" s="836"/>
      <c r="D32" s="836"/>
      <c r="E32" s="836"/>
      <c r="F32" s="836"/>
      <c r="G32" s="836"/>
      <c r="H32" s="836"/>
      <c r="I32" s="836"/>
      <c r="J32" s="836"/>
      <c r="K32" s="836"/>
      <c r="L32" s="836"/>
      <c r="M32" s="836"/>
      <c r="N32" s="836"/>
      <c r="O32" s="836"/>
      <c r="P32" s="837"/>
      <c r="Q32" s="838">
        <v>527</v>
      </c>
      <c r="R32" s="839"/>
      <c r="S32" s="839"/>
      <c r="T32" s="839"/>
      <c r="U32" s="839"/>
      <c r="V32" s="839">
        <v>527</v>
      </c>
      <c r="W32" s="839"/>
      <c r="X32" s="839"/>
      <c r="Y32" s="839"/>
      <c r="Z32" s="839"/>
      <c r="AA32" s="839" t="s">
        <v>591</v>
      </c>
      <c r="AB32" s="839"/>
      <c r="AC32" s="839"/>
      <c r="AD32" s="839"/>
      <c r="AE32" s="840"/>
      <c r="AF32" s="841" t="s">
        <v>413</v>
      </c>
      <c r="AG32" s="842"/>
      <c r="AH32" s="842"/>
      <c r="AI32" s="842"/>
      <c r="AJ32" s="843"/>
      <c r="AK32" s="910">
        <v>179</v>
      </c>
      <c r="AL32" s="911"/>
      <c r="AM32" s="911"/>
      <c r="AN32" s="911"/>
      <c r="AO32" s="911"/>
      <c r="AP32" s="911">
        <v>3367</v>
      </c>
      <c r="AQ32" s="911"/>
      <c r="AR32" s="911"/>
      <c r="AS32" s="911"/>
      <c r="AT32" s="911"/>
      <c r="AU32" s="911">
        <v>3021</v>
      </c>
      <c r="AV32" s="911"/>
      <c r="AW32" s="911"/>
      <c r="AX32" s="911"/>
      <c r="AY32" s="911"/>
      <c r="AZ32" s="912" t="s">
        <v>589</v>
      </c>
      <c r="BA32" s="912"/>
      <c r="BB32" s="912"/>
      <c r="BC32" s="912"/>
      <c r="BD32" s="912"/>
      <c r="BE32" s="908" t="s">
        <v>414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415</v>
      </c>
      <c r="C33" s="836"/>
      <c r="D33" s="836"/>
      <c r="E33" s="836"/>
      <c r="F33" s="836"/>
      <c r="G33" s="836"/>
      <c r="H33" s="836"/>
      <c r="I33" s="836"/>
      <c r="J33" s="836"/>
      <c r="K33" s="836"/>
      <c r="L33" s="836"/>
      <c r="M33" s="836"/>
      <c r="N33" s="836"/>
      <c r="O33" s="836"/>
      <c r="P33" s="837"/>
      <c r="Q33" s="838">
        <v>61</v>
      </c>
      <c r="R33" s="839"/>
      <c r="S33" s="839"/>
      <c r="T33" s="839"/>
      <c r="U33" s="839"/>
      <c r="V33" s="839">
        <v>61</v>
      </c>
      <c r="W33" s="839"/>
      <c r="X33" s="839"/>
      <c r="Y33" s="839"/>
      <c r="Z33" s="839"/>
      <c r="AA33" s="839" t="s">
        <v>590</v>
      </c>
      <c r="AB33" s="839"/>
      <c r="AC33" s="839"/>
      <c r="AD33" s="839"/>
      <c r="AE33" s="840"/>
      <c r="AF33" s="841" t="s">
        <v>416</v>
      </c>
      <c r="AG33" s="842"/>
      <c r="AH33" s="842"/>
      <c r="AI33" s="842"/>
      <c r="AJ33" s="843"/>
      <c r="AK33" s="910">
        <v>49</v>
      </c>
      <c r="AL33" s="911"/>
      <c r="AM33" s="911"/>
      <c r="AN33" s="911"/>
      <c r="AO33" s="911"/>
      <c r="AP33" s="911">
        <v>446</v>
      </c>
      <c r="AQ33" s="911"/>
      <c r="AR33" s="911"/>
      <c r="AS33" s="911"/>
      <c r="AT33" s="911"/>
      <c r="AU33" s="911">
        <v>397</v>
      </c>
      <c r="AV33" s="911"/>
      <c r="AW33" s="911"/>
      <c r="AX33" s="911"/>
      <c r="AY33" s="911"/>
      <c r="AZ33" s="912" t="s">
        <v>589</v>
      </c>
      <c r="BA33" s="912"/>
      <c r="BB33" s="912"/>
      <c r="BC33" s="912"/>
      <c r="BD33" s="912"/>
      <c r="BE33" s="908" t="s">
        <v>414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417</v>
      </c>
      <c r="C34" s="836"/>
      <c r="D34" s="836"/>
      <c r="E34" s="836"/>
      <c r="F34" s="836"/>
      <c r="G34" s="836"/>
      <c r="H34" s="836"/>
      <c r="I34" s="836"/>
      <c r="J34" s="836"/>
      <c r="K34" s="836"/>
      <c r="L34" s="836"/>
      <c r="M34" s="836"/>
      <c r="N34" s="836"/>
      <c r="O34" s="836"/>
      <c r="P34" s="837"/>
      <c r="Q34" s="838">
        <v>7</v>
      </c>
      <c r="R34" s="839"/>
      <c r="S34" s="839"/>
      <c r="T34" s="839"/>
      <c r="U34" s="839"/>
      <c r="V34" s="839">
        <v>7</v>
      </c>
      <c r="W34" s="839"/>
      <c r="X34" s="839"/>
      <c r="Y34" s="839"/>
      <c r="Z34" s="839"/>
      <c r="AA34" s="839" t="s">
        <v>589</v>
      </c>
      <c r="AB34" s="839"/>
      <c r="AC34" s="839"/>
      <c r="AD34" s="839"/>
      <c r="AE34" s="840"/>
      <c r="AF34" s="841" t="s">
        <v>129</v>
      </c>
      <c r="AG34" s="842"/>
      <c r="AH34" s="842"/>
      <c r="AI34" s="842"/>
      <c r="AJ34" s="843"/>
      <c r="AK34" s="910" t="s">
        <v>589</v>
      </c>
      <c r="AL34" s="911"/>
      <c r="AM34" s="911"/>
      <c r="AN34" s="911"/>
      <c r="AO34" s="911"/>
      <c r="AP34" s="911">
        <v>17</v>
      </c>
      <c r="AQ34" s="911"/>
      <c r="AR34" s="911"/>
      <c r="AS34" s="911"/>
      <c r="AT34" s="911"/>
      <c r="AU34" s="911" t="s">
        <v>589</v>
      </c>
      <c r="AV34" s="911"/>
      <c r="AW34" s="911"/>
      <c r="AX34" s="911"/>
      <c r="AY34" s="911"/>
      <c r="AZ34" s="912" t="s">
        <v>589</v>
      </c>
      <c r="BA34" s="912"/>
      <c r="BB34" s="912"/>
      <c r="BC34" s="912"/>
      <c r="BD34" s="912"/>
      <c r="BE34" s="908" t="s">
        <v>414</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394</v>
      </c>
      <c r="B63" s="870" t="s">
        <v>419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1263</v>
      </c>
      <c r="AG63" s="922"/>
      <c r="AH63" s="922"/>
      <c r="AI63" s="922"/>
      <c r="AJ63" s="923"/>
      <c r="AK63" s="924"/>
      <c r="AL63" s="919"/>
      <c r="AM63" s="919"/>
      <c r="AN63" s="919"/>
      <c r="AO63" s="919"/>
      <c r="AP63" s="922">
        <v>6086</v>
      </c>
      <c r="AQ63" s="922"/>
      <c r="AR63" s="922"/>
      <c r="AS63" s="922"/>
      <c r="AT63" s="922"/>
      <c r="AU63" s="922">
        <v>4067</v>
      </c>
      <c r="AV63" s="922"/>
      <c r="AW63" s="922"/>
      <c r="AX63" s="922"/>
      <c r="AY63" s="922"/>
      <c r="AZ63" s="926"/>
      <c r="BA63" s="926"/>
      <c r="BB63" s="926"/>
      <c r="BC63" s="926"/>
      <c r="BD63" s="926"/>
      <c r="BE63" s="927"/>
      <c r="BF63" s="927"/>
      <c r="BG63" s="927"/>
      <c r="BH63" s="927"/>
      <c r="BI63" s="928"/>
      <c r="BJ63" s="929" t="s">
        <v>420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422</v>
      </c>
      <c r="B66" s="821"/>
      <c r="C66" s="821"/>
      <c r="D66" s="821"/>
      <c r="E66" s="821"/>
      <c r="F66" s="821"/>
      <c r="G66" s="821"/>
      <c r="H66" s="821"/>
      <c r="I66" s="821"/>
      <c r="J66" s="821"/>
      <c r="K66" s="821"/>
      <c r="L66" s="821"/>
      <c r="M66" s="821"/>
      <c r="N66" s="821"/>
      <c r="O66" s="821"/>
      <c r="P66" s="822"/>
      <c r="Q66" s="797" t="s">
        <v>398</v>
      </c>
      <c r="R66" s="798"/>
      <c r="S66" s="798"/>
      <c r="T66" s="798"/>
      <c r="U66" s="799"/>
      <c r="V66" s="797" t="s">
        <v>423</v>
      </c>
      <c r="W66" s="798"/>
      <c r="X66" s="798"/>
      <c r="Y66" s="798"/>
      <c r="Z66" s="799"/>
      <c r="AA66" s="797" t="s">
        <v>400</v>
      </c>
      <c r="AB66" s="798"/>
      <c r="AC66" s="798"/>
      <c r="AD66" s="798"/>
      <c r="AE66" s="799"/>
      <c r="AF66" s="932" t="s">
        <v>424</v>
      </c>
      <c r="AG66" s="893"/>
      <c r="AH66" s="893"/>
      <c r="AI66" s="893"/>
      <c r="AJ66" s="933"/>
      <c r="AK66" s="797" t="s">
        <v>425</v>
      </c>
      <c r="AL66" s="821"/>
      <c r="AM66" s="821"/>
      <c r="AN66" s="821"/>
      <c r="AO66" s="822"/>
      <c r="AP66" s="797" t="s">
        <v>426</v>
      </c>
      <c r="AQ66" s="798"/>
      <c r="AR66" s="798"/>
      <c r="AS66" s="798"/>
      <c r="AT66" s="799"/>
      <c r="AU66" s="797" t="s">
        <v>427</v>
      </c>
      <c r="AV66" s="798"/>
      <c r="AW66" s="798"/>
      <c r="AX66" s="798"/>
      <c r="AY66" s="799"/>
      <c r="AZ66" s="797" t="s">
        <v>379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592</v>
      </c>
      <c r="C68" s="950"/>
      <c r="D68" s="950"/>
      <c r="E68" s="950"/>
      <c r="F68" s="950"/>
      <c r="G68" s="950"/>
      <c r="H68" s="950"/>
      <c r="I68" s="950"/>
      <c r="J68" s="950"/>
      <c r="K68" s="950"/>
      <c r="L68" s="950"/>
      <c r="M68" s="950"/>
      <c r="N68" s="950"/>
      <c r="O68" s="950"/>
      <c r="P68" s="951"/>
      <c r="Q68" s="952">
        <v>357</v>
      </c>
      <c r="R68" s="946"/>
      <c r="S68" s="946"/>
      <c r="T68" s="946"/>
      <c r="U68" s="946"/>
      <c r="V68" s="946">
        <v>329</v>
      </c>
      <c r="W68" s="946"/>
      <c r="X68" s="946"/>
      <c r="Y68" s="946"/>
      <c r="Z68" s="946"/>
      <c r="AA68" s="946">
        <v>28</v>
      </c>
      <c r="AB68" s="946"/>
      <c r="AC68" s="946"/>
      <c r="AD68" s="946"/>
      <c r="AE68" s="946"/>
      <c r="AF68" s="946">
        <v>28</v>
      </c>
      <c r="AG68" s="946"/>
      <c r="AH68" s="946"/>
      <c r="AI68" s="946"/>
      <c r="AJ68" s="946"/>
      <c r="AK68" s="946">
        <v>10</v>
      </c>
      <c r="AL68" s="946"/>
      <c r="AM68" s="946"/>
      <c r="AN68" s="946"/>
      <c r="AO68" s="946"/>
      <c r="AP68" s="946">
        <v>10</v>
      </c>
      <c r="AQ68" s="946"/>
      <c r="AR68" s="946"/>
      <c r="AS68" s="946"/>
      <c r="AT68" s="946"/>
      <c r="AU68" s="946">
        <v>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593</v>
      </c>
      <c r="C69" s="954"/>
      <c r="D69" s="954"/>
      <c r="E69" s="954"/>
      <c r="F69" s="954"/>
      <c r="G69" s="954"/>
      <c r="H69" s="954"/>
      <c r="I69" s="954"/>
      <c r="J69" s="954"/>
      <c r="K69" s="954"/>
      <c r="L69" s="954"/>
      <c r="M69" s="954"/>
      <c r="N69" s="954"/>
      <c r="O69" s="954"/>
      <c r="P69" s="955"/>
      <c r="Q69" s="956">
        <v>54</v>
      </c>
      <c r="R69" s="911"/>
      <c r="S69" s="911"/>
      <c r="T69" s="911"/>
      <c r="U69" s="911"/>
      <c r="V69" s="911">
        <v>50</v>
      </c>
      <c r="W69" s="911"/>
      <c r="X69" s="911"/>
      <c r="Y69" s="911"/>
      <c r="Z69" s="911"/>
      <c r="AA69" s="911">
        <v>4</v>
      </c>
      <c r="AB69" s="911"/>
      <c r="AC69" s="911"/>
      <c r="AD69" s="911"/>
      <c r="AE69" s="911"/>
      <c r="AF69" s="911">
        <v>4</v>
      </c>
      <c r="AG69" s="911"/>
      <c r="AH69" s="911"/>
      <c r="AI69" s="911"/>
      <c r="AJ69" s="911"/>
      <c r="AK69" s="911">
        <v>3</v>
      </c>
      <c r="AL69" s="911"/>
      <c r="AM69" s="911"/>
      <c r="AN69" s="911"/>
      <c r="AO69" s="911"/>
      <c r="AP69" s="911" t="s">
        <v>589</v>
      </c>
      <c r="AQ69" s="911"/>
      <c r="AR69" s="911"/>
      <c r="AS69" s="911"/>
      <c r="AT69" s="911"/>
      <c r="AU69" s="911" t="s">
        <v>590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594</v>
      </c>
      <c r="C70" s="954"/>
      <c r="D70" s="954"/>
      <c r="E70" s="954"/>
      <c r="F70" s="954"/>
      <c r="G70" s="954"/>
      <c r="H70" s="954"/>
      <c r="I70" s="954"/>
      <c r="J70" s="954"/>
      <c r="K70" s="954"/>
      <c r="L70" s="954"/>
      <c r="M70" s="954"/>
      <c r="N70" s="954"/>
      <c r="O70" s="954"/>
      <c r="P70" s="955"/>
      <c r="Q70" s="956">
        <v>5274</v>
      </c>
      <c r="R70" s="911"/>
      <c r="S70" s="911"/>
      <c r="T70" s="911"/>
      <c r="U70" s="911"/>
      <c r="V70" s="911">
        <v>5113</v>
      </c>
      <c r="W70" s="911"/>
      <c r="X70" s="911"/>
      <c r="Y70" s="911"/>
      <c r="Z70" s="911"/>
      <c r="AA70" s="911">
        <v>161</v>
      </c>
      <c r="AB70" s="911"/>
      <c r="AC70" s="911"/>
      <c r="AD70" s="911"/>
      <c r="AE70" s="911"/>
      <c r="AF70" s="911">
        <v>195</v>
      </c>
      <c r="AG70" s="911"/>
      <c r="AH70" s="911"/>
      <c r="AI70" s="911"/>
      <c r="AJ70" s="911"/>
      <c r="AK70" s="911">
        <v>93</v>
      </c>
      <c r="AL70" s="911"/>
      <c r="AM70" s="911"/>
      <c r="AN70" s="911"/>
      <c r="AO70" s="911"/>
      <c r="AP70" s="911">
        <v>2125</v>
      </c>
      <c r="AQ70" s="911"/>
      <c r="AR70" s="911"/>
      <c r="AS70" s="911"/>
      <c r="AT70" s="911"/>
      <c r="AU70" s="911">
        <v>116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595</v>
      </c>
      <c r="C71" s="954"/>
      <c r="D71" s="954"/>
      <c r="E71" s="954"/>
      <c r="F71" s="954"/>
      <c r="G71" s="954"/>
      <c r="H71" s="954"/>
      <c r="I71" s="954"/>
      <c r="J71" s="954"/>
      <c r="K71" s="954"/>
      <c r="L71" s="954"/>
      <c r="M71" s="954"/>
      <c r="N71" s="954"/>
      <c r="O71" s="954"/>
      <c r="P71" s="955"/>
      <c r="Q71" s="956">
        <v>33218</v>
      </c>
      <c r="R71" s="911"/>
      <c r="S71" s="911"/>
      <c r="T71" s="911"/>
      <c r="U71" s="911"/>
      <c r="V71" s="911">
        <v>32002</v>
      </c>
      <c r="W71" s="911"/>
      <c r="X71" s="911"/>
      <c r="Y71" s="911"/>
      <c r="Z71" s="911"/>
      <c r="AA71" s="911">
        <v>1216</v>
      </c>
      <c r="AB71" s="911"/>
      <c r="AC71" s="911"/>
      <c r="AD71" s="911"/>
      <c r="AE71" s="911"/>
      <c r="AF71" s="911">
        <v>1175</v>
      </c>
      <c r="AG71" s="911"/>
      <c r="AH71" s="911"/>
      <c r="AI71" s="911"/>
      <c r="AJ71" s="911"/>
      <c r="AK71" s="911">
        <v>5058</v>
      </c>
      <c r="AL71" s="911"/>
      <c r="AM71" s="911"/>
      <c r="AN71" s="911"/>
      <c r="AO71" s="911"/>
      <c r="AP71" s="911" t="s">
        <v>602</v>
      </c>
      <c r="AQ71" s="911"/>
      <c r="AR71" s="911"/>
      <c r="AS71" s="911"/>
      <c r="AT71" s="911"/>
      <c r="AU71" s="911" t="s">
        <v>602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596</v>
      </c>
      <c r="C72" s="954"/>
      <c r="D72" s="954"/>
      <c r="E72" s="954"/>
      <c r="F72" s="954"/>
      <c r="G72" s="954"/>
      <c r="H72" s="954"/>
      <c r="I72" s="954"/>
      <c r="J72" s="954"/>
      <c r="K72" s="954"/>
      <c r="L72" s="954"/>
      <c r="M72" s="954"/>
      <c r="N72" s="954"/>
      <c r="O72" s="954"/>
      <c r="P72" s="955"/>
      <c r="Q72" s="956">
        <v>1570</v>
      </c>
      <c r="R72" s="911"/>
      <c r="S72" s="911"/>
      <c r="T72" s="911"/>
      <c r="U72" s="911"/>
      <c r="V72" s="911">
        <v>1612</v>
      </c>
      <c r="W72" s="911"/>
      <c r="X72" s="911"/>
      <c r="Y72" s="911"/>
      <c r="Z72" s="911"/>
      <c r="AA72" s="911">
        <v>-42</v>
      </c>
      <c r="AB72" s="911"/>
      <c r="AC72" s="911"/>
      <c r="AD72" s="911"/>
      <c r="AE72" s="911"/>
      <c r="AF72" s="911">
        <v>1368</v>
      </c>
      <c r="AG72" s="911"/>
      <c r="AH72" s="911"/>
      <c r="AI72" s="911"/>
      <c r="AJ72" s="911"/>
      <c r="AK72" s="911">
        <v>38</v>
      </c>
      <c r="AL72" s="911"/>
      <c r="AM72" s="911"/>
      <c r="AN72" s="911"/>
      <c r="AO72" s="911"/>
      <c r="AP72" s="911">
        <v>5224</v>
      </c>
      <c r="AQ72" s="911"/>
      <c r="AR72" s="911"/>
      <c r="AS72" s="911"/>
      <c r="AT72" s="911"/>
      <c r="AU72" s="911">
        <v>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597</v>
      </c>
      <c r="C73" s="954"/>
      <c r="D73" s="954"/>
      <c r="E73" s="954"/>
      <c r="F73" s="954"/>
      <c r="G73" s="954"/>
      <c r="H73" s="954"/>
      <c r="I73" s="954"/>
      <c r="J73" s="954"/>
      <c r="K73" s="954"/>
      <c r="L73" s="954"/>
      <c r="M73" s="954"/>
      <c r="N73" s="954"/>
      <c r="O73" s="954"/>
      <c r="P73" s="955"/>
      <c r="Q73" s="956">
        <v>658</v>
      </c>
      <c r="R73" s="911"/>
      <c r="S73" s="911"/>
      <c r="T73" s="911"/>
      <c r="U73" s="911"/>
      <c r="V73" s="911">
        <v>652</v>
      </c>
      <c r="W73" s="911"/>
      <c r="X73" s="911"/>
      <c r="Y73" s="911"/>
      <c r="Z73" s="911"/>
      <c r="AA73" s="911">
        <v>6</v>
      </c>
      <c r="AB73" s="911"/>
      <c r="AC73" s="911"/>
      <c r="AD73" s="911"/>
      <c r="AE73" s="911"/>
      <c r="AF73" s="911">
        <v>6</v>
      </c>
      <c r="AG73" s="911"/>
      <c r="AH73" s="911"/>
      <c r="AI73" s="911"/>
      <c r="AJ73" s="911"/>
      <c r="AK73" s="911">
        <v>43</v>
      </c>
      <c r="AL73" s="911"/>
      <c r="AM73" s="911"/>
      <c r="AN73" s="911"/>
      <c r="AO73" s="911"/>
      <c r="AP73" s="911" t="s">
        <v>589</v>
      </c>
      <c r="AQ73" s="911"/>
      <c r="AR73" s="911"/>
      <c r="AS73" s="911"/>
      <c r="AT73" s="911"/>
      <c r="AU73" s="911" t="s">
        <v>603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598</v>
      </c>
      <c r="C74" s="954"/>
      <c r="D74" s="954"/>
      <c r="E74" s="954"/>
      <c r="F74" s="954"/>
      <c r="G74" s="954"/>
      <c r="H74" s="954"/>
      <c r="I74" s="954"/>
      <c r="J74" s="954"/>
      <c r="K74" s="954"/>
      <c r="L74" s="954"/>
      <c r="M74" s="954"/>
      <c r="N74" s="954"/>
      <c r="O74" s="954"/>
      <c r="P74" s="955"/>
      <c r="Q74" s="956">
        <v>129457</v>
      </c>
      <c r="R74" s="911"/>
      <c r="S74" s="911"/>
      <c r="T74" s="911"/>
      <c r="U74" s="911"/>
      <c r="V74" s="911">
        <v>126110</v>
      </c>
      <c r="W74" s="911"/>
      <c r="X74" s="911"/>
      <c r="Y74" s="911"/>
      <c r="Z74" s="911"/>
      <c r="AA74" s="911">
        <v>3347</v>
      </c>
      <c r="AB74" s="911"/>
      <c r="AC74" s="911"/>
      <c r="AD74" s="911"/>
      <c r="AE74" s="911"/>
      <c r="AF74" s="911">
        <v>3347</v>
      </c>
      <c r="AG74" s="911"/>
      <c r="AH74" s="911"/>
      <c r="AI74" s="911"/>
      <c r="AJ74" s="911"/>
      <c r="AK74" s="911">
        <v>1524</v>
      </c>
      <c r="AL74" s="911"/>
      <c r="AM74" s="911"/>
      <c r="AN74" s="911"/>
      <c r="AO74" s="911"/>
      <c r="AP74" s="911" t="s">
        <v>604</v>
      </c>
      <c r="AQ74" s="911"/>
      <c r="AR74" s="911"/>
      <c r="AS74" s="911"/>
      <c r="AT74" s="911"/>
      <c r="AU74" s="911" t="s">
        <v>605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599</v>
      </c>
      <c r="C75" s="954"/>
      <c r="D75" s="954"/>
      <c r="E75" s="954"/>
      <c r="F75" s="954"/>
      <c r="G75" s="954"/>
      <c r="H75" s="954"/>
      <c r="I75" s="954"/>
      <c r="J75" s="954"/>
      <c r="K75" s="954"/>
      <c r="L75" s="954"/>
      <c r="M75" s="954"/>
      <c r="N75" s="954"/>
      <c r="O75" s="954"/>
      <c r="P75" s="955"/>
      <c r="Q75" s="959">
        <v>3489</v>
      </c>
      <c r="R75" s="960"/>
      <c r="S75" s="960"/>
      <c r="T75" s="960"/>
      <c r="U75" s="910"/>
      <c r="V75" s="961">
        <v>3185</v>
      </c>
      <c r="W75" s="960"/>
      <c r="X75" s="960"/>
      <c r="Y75" s="960"/>
      <c r="Z75" s="910"/>
      <c r="AA75" s="961">
        <v>304</v>
      </c>
      <c r="AB75" s="960"/>
      <c r="AC75" s="960"/>
      <c r="AD75" s="960"/>
      <c r="AE75" s="910"/>
      <c r="AF75" s="961">
        <v>279</v>
      </c>
      <c r="AG75" s="960"/>
      <c r="AH75" s="960"/>
      <c r="AI75" s="960"/>
      <c r="AJ75" s="910"/>
      <c r="AK75" s="961">
        <v>53</v>
      </c>
      <c r="AL75" s="960"/>
      <c r="AM75" s="960"/>
      <c r="AN75" s="960"/>
      <c r="AO75" s="910"/>
      <c r="AP75" s="961" t="s">
        <v>589</v>
      </c>
      <c r="AQ75" s="960"/>
      <c r="AR75" s="960"/>
      <c r="AS75" s="960"/>
      <c r="AT75" s="910"/>
      <c r="AU75" s="961" t="s">
        <v>589</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600</v>
      </c>
      <c r="C76" s="954"/>
      <c r="D76" s="954"/>
      <c r="E76" s="954"/>
      <c r="F76" s="954"/>
      <c r="G76" s="954"/>
      <c r="H76" s="954"/>
      <c r="I76" s="954"/>
      <c r="J76" s="954"/>
      <c r="K76" s="954"/>
      <c r="L76" s="954"/>
      <c r="M76" s="954"/>
      <c r="N76" s="954"/>
      <c r="O76" s="954"/>
      <c r="P76" s="955"/>
      <c r="Q76" s="959">
        <v>33</v>
      </c>
      <c r="R76" s="960"/>
      <c r="S76" s="960"/>
      <c r="T76" s="960"/>
      <c r="U76" s="910"/>
      <c r="V76" s="961">
        <v>29</v>
      </c>
      <c r="W76" s="960"/>
      <c r="X76" s="960"/>
      <c r="Y76" s="960"/>
      <c r="Z76" s="910"/>
      <c r="AA76" s="961">
        <v>4</v>
      </c>
      <c r="AB76" s="960"/>
      <c r="AC76" s="960"/>
      <c r="AD76" s="960"/>
      <c r="AE76" s="910"/>
      <c r="AF76" s="961">
        <v>4</v>
      </c>
      <c r="AG76" s="960"/>
      <c r="AH76" s="960"/>
      <c r="AI76" s="960"/>
      <c r="AJ76" s="910"/>
      <c r="AK76" s="961">
        <v>0</v>
      </c>
      <c r="AL76" s="960"/>
      <c r="AM76" s="960"/>
      <c r="AN76" s="960"/>
      <c r="AO76" s="910"/>
      <c r="AP76" s="961" t="s">
        <v>589</v>
      </c>
      <c r="AQ76" s="960"/>
      <c r="AR76" s="960"/>
      <c r="AS76" s="960"/>
      <c r="AT76" s="910"/>
      <c r="AU76" s="961" t="s">
        <v>589</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601</v>
      </c>
      <c r="C77" s="954"/>
      <c r="D77" s="954"/>
      <c r="E77" s="954"/>
      <c r="F77" s="954"/>
      <c r="G77" s="954"/>
      <c r="H77" s="954"/>
      <c r="I77" s="954"/>
      <c r="J77" s="954"/>
      <c r="K77" s="954"/>
      <c r="L77" s="954"/>
      <c r="M77" s="954"/>
      <c r="N77" s="954"/>
      <c r="O77" s="954"/>
      <c r="P77" s="955"/>
      <c r="Q77" s="959">
        <v>1889</v>
      </c>
      <c r="R77" s="960"/>
      <c r="S77" s="960"/>
      <c r="T77" s="960"/>
      <c r="U77" s="910"/>
      <c r="V77" s="961">
        <v>1887</v>
      </c>
      <c r="W77" s="960"/>
      <c r="X77" s="960"/>
      <c r="Y77" s="960"/>
      <c r="Z77" s="910"/>
      <c r="AA77" s="961">
        <v>2</v>
      </c>
      <c r="AB77" s="960"/>
      <c r="AC77" s="960"/>
      <c r="AD77" s="960"/>
      <c r="AE77" s="910"/>
      <c r="AF77" s="961">
        <v>2</v>
      </c>
      <c r="AG77" s="960"/>
      <c r="AH77" s="960"/>
      <c r="AI77" s="960"/>
      <c r="AJ77" s="910"/>
      <c r="AK77" s="961">
        <v>83</v>
      </c>
      <c r="AL77" s="960"/>
      <c r="AM77" s="960"/>
      <c r="AN77" s="960"/>
      <c r="AO77" s="910"/>
      <c r="AP77" s="961" t="s">
        <v>590</v>
      </c>
      <c r="AQ77" s="960"/>
      <c r="AR77" s="960"/>
      <c r="AS77" s="960"/>
      <c r="AT77" s="910"/>
      <c r="AU77" s="961" t="s">
        <v>589</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394</v>
      </c>
      <c r="B88" s="870" t="s">
        <v>428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6408</v>
      </c>
      <c r="AG88" s="922"/>
      <c r="AH88" s="922"/>
      <c r="AI88" s="922"/>
      <c r="AJ88" s="922"/>
      <c r="AK88" s="919"/>
      <c r="AL88" s="919"/>
      <c r="AM88" s="919"/>
      <c r="AN88" s="919"/>
      <c r="AO88" s="919"/>
      <c r="AP88" s="922">
        <v>7359</v>
      </c>
      <c r="AQ88" s="922"/>
      <c r="AR88" s="922"/>
      <c r="AS88" s="922"/>
      <c r="AT88" s="922"/>
      <c r="AU88" s="922">
        <v>121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70" t="s">
        <v>429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285</v>
      </c>
      <c r="CS102" s="930"/>
      <c r="CT102" s="930"/>
      <c r="CU102" s="930"/>
      <c r="CV102" s="973"/>
      <c r="CW102" s="972">
        <v>70</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437</v>
      </c>
      <c r="AB109" s="975"/>
      <c r="AC109" s="975"/>
      <c r="AD109" s="975"/>
      <c r="AE109" s="976"/>
      <c r="AF109" s="974" t="s">
        <v>310</v>
      </c>
      <c r="AG109" s="975"/>
      <c r="AH109" s="975"/>
      <c r="AI109" s="975"/>
      <c r="AJ109" s="976"/>
      <c r="AK109" s="974" t="s">
        <v>309</v>
      </c>
      <c r="AL109" s="975"/>
      <c r="AM109" s="975"/>
      <c r="AN109" s="975"/>
      <c r="AO109" s="976"/>
      <c r="AP109" s="974" t="s">
        <v>438</v>
      </c>
      <c r="AQ109" s="975"/>
      <c r="AR109" s="975"/>
      <c r="AS109" s="975"/>
      <c r="AT109" s="977"/>
      <c r="AU109" s="994" t="s">
        <v>436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437</v>
      </c>
      <c r="BR109" s="975"/>
      <c r="BS109" s="975"/>
      <c r="BT109" s="975"/>
      <c r="BU109" s="976"/>
      <c r="BV109" s="974" t="s">
        <v>310</v>
      </c>
      <c r="BW109" s="975"/>
      <c r="BX109" s="975"/>
      <c r="BY109" s="975"/>
      <c r="BZ109" s="976"/>
      <c r="CA109" s="974" t="s">
        <v>309</v>
      </c>
      <c r="CB109" s="975"/>
      <c r="CC109" s="975"/>
      <c r="CD109" s="975"/>
      <c r="CE109" s="976"/>
      <c r="CF109" s="995" t="s">
        <v>438</v>
      </c>
      <c r="CG109" s="995"/>
      <c r="CH109" s="995"/>
      <c r="CI109" s="995"/>
      <c r="CJ109" s="995"/>
      <c r="CK109" s="974" t="s">
        <v>439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437</v>
      </c>
      <c r="DH109" s="975"/>
      <c r="DI109" s="975"/>
      <c r="DJ109" s="975"/>
      <c r="DK109" s="976"/>
      <c r="DL109" s="974" t="s">
        <v>310</v>
      </c>
      <c r="DM109" s="975"/>
      <c r="DN109" s="975"/>
      <c r="DO109" s="975"/>
      <c r="DP109" s="976"/>
      <c r="DQ109" s="974" t="s">
        <v>309</v>
      </c>
      <c r="DR109" s="975"/>
      <c r="DS109" s="975"/>
      <c r="DT109" s="975"/>
      <c r="DU109" s="976"/>
      <c r="DV109" s="974" t="s">
        <v>438</v>
      </c>
      <c r="DW109" s="975"/>
      <c r="DX109" s="975"/>
      <c r="DY109" s="975"/>
      <c r="DZ109" s="977"/>
    </row>
    <row r="110" spans="1:131" s="246" customFormat="1" ht="26.25" customHeight="1" x14ac:dyDescent="0.15">
      <c r="A110" s="978" t="s">
        <v>440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1335525</v>
      </c>
      <c r="AB110" s="982"/>
      <c r="AC110" s="982"/>
      <c r="AD110" s="982"/>
      <c r="AE110" s="983"/>
      <c r="AF110" s="984">
        <v>1277370</v>
      </c>
      <c r="AG110" s="982"/>
      <c r="AH110" s="982"/>
      <c r="AI110" s="982"/>
      <c r="AJ110" s="983"/>
      <c r="AK110" s="984">
        <v>1293784</v>
      </c>
      <c r="AL110" s="982"/>
      <c r="AM110" s="982"/>
      <c r="AN110" s="982"/>
      <c r="AO110" s="983"/>
      <c r="AP110" s="985">
        <v>26.5</v>
      </c>
      <c r="AQ110" s="986"/>
      <c r="AR110" s="986"/>
      <c r="AS110" s="986"/>
      <c r="AT110" s="987"/>
      <c r="AU110" s="988" t="s">
        <v>72</v>
      </c>
      <c r="AV110" s="989"/>
      <c r="AW110" s="989"/>
      <c r="AX110" s="989"/>
      <c r="AY110" s="989"/>
      <c r="AZ110" s="1030" t="s">
        <v>441</v>
      </c>
      <c r="BA110" s="979"/>
      <c r="BB110" s="979"/>
      <c r="BC110" s="979"/>
      <c r="BD110" s="979"/>
      <c r="BE110" s="979"/>
      <c r="BF110" s="979"/>
      <c r="BG110" s="979"/>
      <c r="BH110" s="979"/>
      <c r="BI110" s="979"/>
      <c r="BJ110" s="979"/>
      <c r="BK110" s="979"/>
      <c r="BL110" s="979"/>
      <c r="BM110" s="979"/>
      <c r="BN110" s="979"/>
      <c r="BO110" s="979"/>
      <c r="BP110" s="980"/>
      <c r="BQ110" s="1016">
        <v>12939573</v>
      </c>
      <c r="BR110" s="1017"/>
      <c r="BS110" s="1017"/>
      <c r="BT110" s="1017"/>
      <c r="BU110" s="1017"/>
      <c r="BV110" s="1017">
        <v>13831391</v>
      </c>
      <c r="BW110" s="1017"/>
      <c r="BX110" s="1017"/>
      <c r="BY110" s="1017"/>
      <c r="BZ110" s="1017"/>
      <c r="CA110" s="1017">
        <v>14035384</v>
      </c>
      <c r="CB110" s="1017"/>
      <c r="CC110" s="1017"/>
      <c r="CD110" s="1017"/>
      <c r="CE110" s="1017"/>
      <c r="CF110" s="1031">
        <v>287.10000000000002</v>
      </c>
      <c r="CG110" s="1032"/>
      <c r="CH110" s="1032"/>
      <c r="CI110" s="1032"/>
      <c r="CJ110" s="1032"/>
      <c r="CK110" s="1033" t="s">
        <v>442</v>
      </c>
      <c r="CL110" s="1034"/>
      <c r="CM110" s="1013" t="s">
        <v>443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129</v>
      </c>
      <c r="DH110" s="1017"/>
      <c r="DI110" s="1017"/>
      <c r="DJ110" s="1017"/>
      <c r="DK110" s="1017"/>
      <c r="DL110" s="1017" t="s">
        <v>416</v>
      </c>
      <c r="DM110" s="1017"/>
      <c r="DN110" s="1017"/>
      <c r="DO110" s="1017"/>
      <c r="DP110" s="1017"/>
      <c r="DQ110" s="1017" t="s">
        <v>444</v>
      </c>
      <c r="DR110" s="1017"/>
      <c r="DS110" s="1017"/>
      <c r="DT110" s="1017"/>
      <c r="DU110" s="1017"/>
      <c r="DV110" s="1018" t="s">
        <v>129</v>
      </c>
      <c r="DW110" s="1018"/>
      <c r="DX110" s="1018"/>
      <c r="DY110" s="1018"/>
      <c r="DZ110" s="1019"/>
    </row>
    <row r="111" spans="1:131" s="246" customFormat="1" ht="26.25" customHeight="1" x14ac:dyDescent="0.15">
      <c r="A111" s="1020" t="s">
        <v>445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416</v>
      </c>
      <c r="AB111" s="1024"/>
      <c r="AC111" s="1024"/>
      <c r="AD111" s="1024"/>
      <c r="AE111" s="1025"/>
      <c r="AF111" s="1026" t="s">
        <v>416</v>
      </c>
      <c r="AG111" s="1024"/>
      <c r="AH111" s="1024"/>
      <c r="AI111" s="1024"/>
      <c r="AJ111" s="1025"/>
      <c r="AK111" s="1026" t="s">
        <v>416</v>
      </c>
      <c r="AL111" s="1024"/>
      <c r="AM111" s="1024"/>
      <c r="AN111" s="1024"/>
      <c r="AO111" s="1025"/>
      <c r="AP111" s="1027" t="s">
        <v>416</v>
      </c>
      <c r="AQ111" s="1028"/>
      <c r="AR111" s="1028"/>
      <c r="AS111" s="1028"/>
      <c r="AT111" s="1029"/>
      <c r="AU111" s="990"/>
      <c r="AV111" s="991"/>
      <c r="AW111" s="991"/>
      <c r="AX111" s="991"/>
      <c r="AY111" s="991"/>
      <c r="AZ111" s="1039" t="s">
        <v>446</v>
      </c>
      <c r="BA111" s="1040"/>
      <c r="BB111" s="1040"/>
      <c r="BC111" s="1040"/>
      <c r="BD111" s="1040"/>
      <c r="BE111" s="1040"/>
      <c r="BF111" s="1040"/>
      <c r="BG111" s="1040"/>
      <c r="BH111" s="1040"/>
      <c r="BI111" s="1040"/>
      <c r="BJ111" s="1040"/>
      <c r="BK111" s="1040"/>
      <c r="BL111" s="1040"/>
      <c r="BM111" s="1040"/>
      <c r="BN111" s="1040"/>
      <c r="BO111" s="1040"/>
      <c r="BP111" s="1041"/>
      <c r="BQ111" s="1009" t="s">
        <v>413</v>
      </c>
      <c r="BR111" s="1010"/>
      <c r="BS111" s="1010"/>
      <c r="BT111" s="1010"/>
      <c r="BU111" s="1010"/>
      <c r="BV111" s="1010" t="s">
        <v>447</v>
      </c>
      <c r="BW111" s="1010"/>
      <c r="BX111" s="1010"/>
      <c r="BY111" s="1010"/>
      <c r="BZ111" s="1010"/>
      <c r="CA111" s="1010" t="s">
        <v>129</v>
      </c>
      <c r="CB111" s="1010"/>
      <c r="CC111" s="1010"/>
      <c r="CD111" s="1010"/>
      <c r="CE111" s="1010"/>
      <c r="CF111" s="1004" t="s">
        <v>129</v>
      </c>
      <c r="CG111" s="1005"/>
      <c r="CH111" s="1005"/>
      <c r="CI111" s="1005"/>
      <c r="CJ111" s="1005"/>
      <c r="CK111" s="1035"/>
      <c r="CL111" s="1036"/>
      <c r="CM111" s="1006" t="s">
        <v>448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129</v>
      </c>
      <c r="DH111" s="1010"/>
      <c r="DI111" s="1010"/>
      <c r="DJ111" s="1010"/>
      <c r="DK111" s="1010"/>
      <c r="DL111" s="1010" t="s">
        <v>447</v>
      </c>
      <c r="DM111" s="1010"/>
      <c r="DN111" s="1010"/>
      <c r="DO111" s="1010"/>
      <c r="DP111" s="1010"/>
      <c r="DQ111" s="1010" t="s">
        <v>129</v>
      </c>
      <c r="DR111" s="1010"/>
      <c r="DS111" s="1010"/>
      <c r="DT111" s="1010"/>
      <c r="DU111" s="1010"/>
      <c r="DV111" s="1011" t="s">
        <v>129</v>
      </c>
      <c r="DW111" s="1011"/>
      <c r="DX111" s="1011"/>
      <c r="DY111" s="1011"/>
      <c r="DZ111" s="1012"/>
    </row>
    <row r="112" spans="1:131" s="246" customFormat="1" ht="26.25" customHeight="1" x14ac:dyDescent="0.15">
      <c r="A112" s="1042" t="s">
        <v>449</v>
      </c>
      <c r="B112" s="1043"/>
      <c r="C112" s="1040" t="s">
        <v>450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129</v>
      </c>
      <c r="AB112" s="1049"/>
      <c r="AC112" s="1049"/>
      <c r="AD112" s="1049"/>
      <c r="AE112" s="1050"/>
      <c r="AF112" s="1051" t="s">
        <v>129</v>
      </c>
      <c r="AG112" s="1049"/>
      <c r="AH112" s="1049"/>
      <c r="AI112" s="1049"/>
      <c r="AJ112" s="1050"/>
      <c r="AK112" s="1051" t="s">
        <v>129</v>
      </c>
      <c r="AL112" s="1049"/>
      <c r="AM112" s="1049"/>
      <c r="AN112" s="1049"/>
      <c r="AO112" s="1050"/>
      <c r="AP112" s="1052" t="s">
        <v>129</v>
      </c>
      <c r="AQ112" s="1053"/>
      <c r="AR112" s="1053"/>
      <c r="AS112" s="1053"/>
      <c r="AT112" s="1054"/>
      <c r="AU112" s="990"/>
      <c r="AV112" s="991"/>
      <c r="AW112" s="991"/>
      <c r="AX112" s="991"/>
      <c r="AY112" s="991"/>
      <c r="AZ112" s="1039" t="s">
        <v>451</v>
      </c>
      <c r="BA112" s="1040"/>
      <c r="BB112" s="1040"/>
      <c r="BC112" s="1040"/>
      <c r="BD112" s="1040"/>
      <c r="BE112" s="1040"/>
      <c r="BF112" s="1040"/>
      <c r="BG112" s="1040"/>
      <c r="BH112" s="1040"/>
      <c r="BI112" s="1040"/>
      <c r="BJ112" s="1040"/>
      <c r="BK112" s="1040"/>
      <c r="BL112" s="1040"/>
      <c r="BM112" s="1040"/>
      <c r="BN112" s="1040"/>
      <c r="BO112" s="1040"/>
      <c r="BP112" s="1041"/>
      <c r="BQ112" s="1009">
        <v>3605823</v>
      </c>
      <c r="BR112" s="1010"/>
      <c r="BS112" s="1010"/>
      <c r="BT112" s="1010"/>
      <c r="BU112" s="1010"/>
      <c r="BV112" s="1010">
        <v>3861314</v>
      </c>
      <c r="BW112" s="1010"/>
      <c r="BX112" s="1010"/>
      <c r="BY112" s="1010"/>
      <c r="BZ112" s="1010"/>
      <c r="CA112" s="1010">
        <v>4083758</v>
      </c>
      <c r="CB112" s="1010"/>
      <c r="CC112" s="1010"/>
      <c r="CD112" s="1010"/>
      <c r="CE112" s="1010"/>
      <c r="CF112" s="1004">
        <v>83.5</v>
      </c>
      <c r="CG112" s="1005"/>
      <c r="CH112" s="1005"/>
      <c r="CI112" s="1005"/>
      <c r="CJ112" s="1005"/>
      <c r="CK112" s="1035"/>
      <c r="CL112" s="1036"/>
      <c r="CM112" s="1006" t="s">
        <v>452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129</v>
      </c>
      <c r="DM112" s="1010"/>
      <c r="DN112" s="1010"/>
      <c r="DO112" s="1010"/>
      <c r="DP112" s="1010"/>
      <c r="DQ112" s="1010" t="s">
        <v>129</v>
      </c>
      <c r="DR112" s="1010"/>
      <c r="DS112" s="1010"/>
      <c r="DT112" s="1010"/>
      <c r="DU112" s="1010"/>
      <c r="DV112" s="1011" t="s">
        <v>129</v>
      </c>
      <c r="DW112" s="1011"/>
      <c r="DX112" s="1011"/>
      <c r="DY112" s="1011"/>
      <c r="DZ112" s="1012"/>
    </row>
    <row r="113" spans="1:130" s="246" customFormat="1" ht="26.25" customHeight="1" x14ac:dyDescent="0.15">
      <c r="A113" s="1044"/>
      <c r="B113" s="1045"/>
      <c r="C113" s="1040" t="s">
        <v>453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217058</v>
      </c>
      <c r="AB113" s="1024"/>
      <c r="AC113" s="1024"/>
      <c r="AD113" s="1024"/>
      <c r="AE113" s="1025"/>
      <c r="AF113" s="1026">
        <v>224634</v>
      </c>
      <c r="AG113" s="1024"/>
      <c r="AH113" s="1024"/>
      <c r="AI113" s="1024"/>
      <c r="AJ113" s="1025"/>
      <c r="AK113" s="1026">
        <v>245977</v>
      </c>
      <c r="AL113" s="1024"/>
      <c r="AM113" s="1024"/>
      <c r="AN113" s="1024"/>
      <c r="AO113" s="1025"/>
      <c r="AP113" s="1027">
        <v>5</v>
      </c>
      <c r="AQ113" s="1028"/>
      <c r="AR113" s="1028"/>
      <c r="AS113" s="1028"/>
      <c r="AT113" s="1029"/>
      <c r="AU113" s="990"/>
      <c r="AV113" s="991"/>
      <c r="AW113" s="991"/>
      <c r="AX113" s="991"/>
      <c r="AY113" s="991"/>
      <c r="AZ113" s="1039" t="s">
        <v>454</v>
      </c>
      <c r="BA113" s="1040"/>
      <c r="BB113" s="1040"/>
      <c r="BC113" s="1040"/>
      <c r="BD113" s="1040"/>
      <c r="BE113" s="1040"/>
      <c r="BF113" s="1040"/>
      <c r="BG113" s="1040"/>
      <c r="BH113" s="1040"/>
      <c r="BI113" s="1040"/>
      <c r="BJ113" s="1040"/>
      <c r="BK113" s="1040"/>
      <c r="BL113" s="1040"/>
      <c r="BM113" s="1040"/>
      <c r="BN113" s="1040"/>
      <c r="BO113" s="1040"/>
      <c r="BP113" s="1041"/>
      <c r="BQ113" s="1009">
        <v>152109</v>
      </c>
      <c r="BR113" s="1010"/>
      <c r="BS113" s="1010"/>
      <c r="BT113" s="1010"/>
      <c r="BU113" s="1010"/>
      <c r="BV113" s="1010">
        <v>139512</v>
      </c>
      <c r="BW113" s="1010"/>
      <c r="BX113" s="1010"/>
      <c r="BY113" s="1010"/>
      <c r="BZ113" s="1010"/>
      <c r="CA113" s="1010">
        <v>121733</v>
      </c>
      <c r="CB113" s="1010"/>
      <c r="CC113" s="1010"/>
      <c r="CD113" s="1010"/>
      <c r="CE113" s="1010"/>
      <c r="CF113" s="1004">
        <v>2.5</v>
      </c>
      <c r="CG113" s="1005"/>
      <c r="CH113" s="1005"/>
      <c r="CI113" s="1005"/>
      <c r="CJ113" s="1005"/>
      <c r="CK113" s="1035"/>
      <c r="CL113" s="1036"/>
      <c r="CM113" s="1006" t="s">
        <v>455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129</v>
      </c>
      <c r="DH113" s="1049"/>
      <c r="DI113" s="1049"/>
      <c r="DJ113" s="1049"/>
      <c r="DK113" s="1050"/>
      <c r="DL113" s="1051" t="s">
        <v>129</v>
      </c>
      <c r="DM113" s="1049"/>
      <c r="DN113" s="1049"/>
      <c r="DO113" s="1049"/>
      <c r="DP113" s="1050"/>
      <c r="DQ113" s="1051" t="s">
        <v>129</v>
      </c>
      <c r="DR113" s="1049"/>
      <c r="DS113" s="1049"/>
      <c r="DT113" s="1049"/>
      <c r="DU113" s="1050"/>
      <c r="DV113" s="1052" t="s">
        <v>129</v>
      </c>
      <c r="DW113" s="1053"/>
      <c r="DX113" s="1053"/>
      <c r="DY113" s="1053"/>
      <c r="DZ113" s="1054"/>
    </row>
    <row r="114" spans="1:130" s="246" customFormat="1" ht="26.25" customHeight="1" x14ac:dyDescent="0.15">
      <c r="A114" s="1044"/>
      <c r="B114" s="1045"/>
      <c r="C114" s="1040" t="s">
        <v>456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33654</v>
      </c>
      <c r="AB114" s="1049"/>
      <c r="AC114" s="1049"/>
      <c r="AD114" s="1049"/>
      <c r="AE114" s="1050"/>
      <c r="AF114" s="1051">
        <v>33886</v>
      </c>
      <c r="AG114" s="1049"/>
      <c r="AH114" s="1049"/>
      <c r="AI114" s="1049"/>
      <c r="AJ114" s="1050"/>
      <c r="AK114" s="1051">
        <v>34164</v>
      </c>
      <c r="AL114" s="1049"/>
      <c r="AM114" s="1049"/>
      <c r="AN114" s="1049"/>
      <c r="AO114" s="1050"/>
      <c r="AP114" s="1052">
        <v>0.7</v>
      </c>
      <c r="AQ114" s="1053"/>
      <c r="AR114" s="1053"/>
      <c r="AS114" s="1053"/>
      <c r="AT114" s="1054"/>
      <c r="AU114" s="990"/>
      <c r="AV114" s="991"/>
      <c r="AW114" s="991"/>
      <c r="AX114" s="991"/>
      <c r="AY114" s="991"/>
      <c r="AZ114" s="1039" t="s">
        <v>457</v>
      </c>
      <c r="BA114" s="1040"/>
      <c r="BB114" s="1040"/>
      <c r="BC114" s="1040"/>
      <c r="BD114" s="1040"/>
      <c r="BE114" s="1040"/>
      <c r="BF114" s="1040"/>
      <c r="BG114" s="1040"/>
      <c r="BH114" s="1040"/>
      <c r="BI114" s="1040"/>
      <c r="BJ114" s="1040"/>
      <c r="BK114" s="1040"/>
      <c r="BL114" s="1040"/>
      <c r="BM114" s="1040"/>
      <c r="BN114" s="1040"/>
      <c r="BO114" s="1040"/>
      <c r="BP114" s="1041"/>
      <c r="BQ114" s="1009">
        <v>1894888</v>
      </c>
      <c r="BR114" s="1010"/>
      <c r="BS114" s="1010"/>
      <c r="BT114" s="1010"/>
      <c r="BU114" s="1010"/>
      <c r="BV114" s="1010">
        <v>1845039</v>
      </c>
      <c r="BW114" s="1010"/>
      <c r="BX114" s="1010"/>
      <c r="BY114" s="1010"/>
      <c r="BZ114" s="1010"/>
      <c r="CA114" s="1010">
        <v>1755363</v>
      </c>
      <c r="CB114" s="1010"/>
      <c r="CC114" s="1010"/>
      <c r="CD114" s="1010"/>
      <c r="CE114" s="1010"/>
      <c r="CF114" s="1004">
        <v>35.9</v>
      </c>
      <c r="CG114" s="1005"/>
      <c r="CH114" s="1005"/>
      <c r="CI114" s="1005"/>
      <c r="CJ114" s="1005"/>
      <c r="CK114" s="1035"/>
      <c r="CL114" s="1036"/>
      <c r="CM114" s="1006" t="s">
        <v>458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129</v>
      </c>
      <c r="DM114" s="1049"/>
      <c r="DN114" s="1049"/>
      <c r="DO114" s="1049"/>
      <c r="DP114" s="1050"/>
      <c r="DQ114" s="1051" t="s">
        <v>129</v>
      </c>
      <c r="DR114" s="1049"/>
      <c r="DS114" s="1049"/>
      <c r="DT114" s="1049"/>
      <c r="DU114" s="1050"/>
      <c r="DV114" s="1052" t="s">
        <v>129</v>
      </c>
      <c r="DW114" s="1053"/>
      <c r="DX114" s="1053"/>
      <c r="DY114" s="1053"/>
      <c r="DZ114" s="1054"/>
    </row>
    <row r="115" spans="1:130" s="246" customFormat="1" ht="26.25" customHeight="1" x14ac:dyDescent="0.15">
      <c r="A115" s="1044"/>
      <c r="B115" s="1045"/>
      <c r="C115" s="1040" t="s">
        <v>459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24</v>
      </c>
      <c r="AB115" s="1024"/>
      <c r="AC115" s="1024"/>
      <c r="AD115" s="1024"/>
      <c r="AE115" s="1025"/>
      <c r="AF115" s="1026">
        <v>6</v>
      </c>
      <c r="AG115" s="1024"/>
      <c r="AH115" s="1024"/>
      <c r="AI115" s="1024"/>
      <c r="AJ115" s="1025"/>
      <c r="AK115" s="1026" t="s">
        <v>129</v>
      </c>
      <c r="AL115" s="1024"/>
      <c r="AM115" s="1024"/>
      <c r="AN115" s="1024"/>
      <c r="AO115" s="1025"/>
      <c r="AP115" s="1027" t="s">
        <v>129</v>
      </c>
      <c r="AQ115" s="1028"/>
      <c r="AR115" s="1028"/>
      <c r="AS115" s="1028"/>
      <c r="AT115" s="1029"/>
      <c r="AU115" s="990"/>
      <c r="AV115" s="991"/>
      <c r="AW115" s="991"/>
      <c r="AX115" s="991"/>
      <c r="AY115" s="991"/>
      <c r="AZ115" s="1039" t="s">
        <v>460</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461</v>
      </c>
      <c r="BW115" s="1010"/>
      <c r="BX115" s="1010"/>
      <c r="BY115" s="1010"/>
      <c r="BZ115" s="1010"/>
      <c r="CA115" s="1010" t="s">
        <v>462</v>
      </c>
      <c r="CB115" s="1010"/>
      <c r="CC115" s="1010"/>
      <c r="CD115" s="1010"/>
      <c r="CE115" s="1010"/>
      <c r="CF115" s="1004" t="s">
        <v>129</v>
      </c>
      <c r="CG115" s="1005"/>
      <c r="CH115" s="1005"/>
      <c r="CI115" s="1005"/>
      <c r="CJ115" s="1005"/>
      <c r="CK115" s="1035"/>
      <c r="CL115" s="1036"/>
      <c r="CM115" s="1039" t="s">
        <v>463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129</v>
      </c>
      <c r="DH115" s="1049"/>
      <c r="DI115" s="1049"/>
      <c r="DJ115" s="1049"/>
      <c r="DK115" s="1050"/>
      <c r="DL115" s="1051" t="s">
        <v>413</v>
      </c>
      <c r="DM115" s="1049"/>
      <c r="DN115" s="1049"/>
      <c r="DO115" s="1049"/>
      <c r="DP115" s="1050"/>
      <c r="DQ115" s="1051" t="s">
        <v>391</v>
      </c>
      <c r="DR115" s="1049"/>
      <c r="DS115" s="1049"/>
      <c r="DT115" s="1049"/>
      <c r="DU115" s="1050"/>
      <c r="DV115" s="1052" t="s">
        <v>129</v>
      </c>
      <c r="DW115" s="1053"/>
      <c r="DX115" s="1053"/>
      <c r="DY115" s="1053"/>
      <c r="DZ115" s="1054"/>
    </row>
    <row r="116" spans="1:130" s="246" customFormat="1" ht="26.25" customHeight="1" x14ac:dyDescent="0.15">
      <c r="A116" s="1046"/>
      <c r="B116" s="1047"/>
      <c r="C116" s="1055" t="s">
        <v>464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129</v>
      </c>
      <c r="AB116" s="1049"/>
      <c r="AC116" s="1049"/>
      <c r="AD116" s="1049"/>
      <c r="AE116" s="1050"/>
      <c r="AF116" s="1051">
        <v>9</v>
      </c>
      <c r="AG116" s="1049"/>
      <c r="AH116" s="1049"/>
      <c r="AI116" s="1049"/>
      <c r="AJ116" s="1050"/>
      <c r="AK116" s="1051" t="s">
        <v>447</v>
      </c>
      <c r="AL116" s="1049"/>
      <c r="AM116" s="1049"/>
      <c r="AN116" s="1049"/>
      <c r="AO116" s="1050"/>
      <c r="AP116" s="1052" t="s">
        <v>129</v>
      </c>
      <c r="AQ116" s="1053"/>
      <c r="AR116" s="1053"/>
      <c r="AS116" s="1053"/>
      <c r="AT116" s="1054"/>
      <c r="AU116" s="990"/>
      <c r="AV116" s="991"/>
      <c r="AW116" s="991"/>
      <c r="AX116" s="991"/>
      <c r="AY116" s="991"/>
      <c r="AZ116" s="1057" t="s">
        <v>465</v>
      </c>
      <c r="BA116" s="1058"/>
      <c r="BB116" s="1058"/>
      <c r="BC116" s="1058"/>
      <c r="BD116" s="1058"/>
      <c r="BE116" s="1058"/>
      <c r="BF116" s="1058"/>
      <c r="BG116" s="1058"/>
      <c r="BH116" s="1058"/>
      <c r="BI116" s="1058"/>
      <c r="BJ116" s="1058"/>
      <c r="BK116" s="1058"/>
      <c r="BL116" s="1058"/>
      <c r="BM116" s="1058"/>
      <c r="BN116" s="1058"/>
      <c r="BO116" s="1058"/>
      <c r="BP116" s="1059"/>
      <c r="BQ116" s="1009" t="s">
        <v>413</v>
      </c>
      <c r="BR116" s="1010"/>
      <c r="BS116" s="1010"/>
      <c r="BT116" s="1010"/>
      <c r="BU116" s="1010"/>
      <c r="BV116" s="1010" t="s">
        <v>413</v>
      </c>
      <c r="BW116" s="1010"/>
      <c r="BX116" s="1010"/>
      <c r="BY116" s="1010"/>
      <c r="BZ116" s="1010"/>
      <c r="CA116" s="1010" t="s">
        <v>447</v>
      </c>
      <c r="CB116" s="1010"/>
      <c r="CC116" s="1010"/>
      <c r="CD116" s="1010"/>
      <c r="CE116" s="1010"/>
      <c r="CF116" s="1004" t="s">
        <v>129</v>
      </c>
      <c r="CG116" s="1005"/>
      <c r="CH116" s="1005"/>
      <c r="CI116" s="1005"/>
      <c r="CJ116" s="1005"/>
      <c r="CK116" s="1035"/>
      <c r="CL116" s="1036"/>
      <c r="CM116" s="1006" t="s">
        <v>466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447</v>
      </c>
      <c r="DM116" s="1049"/>
      <c r="DN116" s="1049"/>
      <c r="DO116" s="1049"/>
      <c r="DP116" s="1050"/>
      <c r="DQ116" s="1051" t="s">
        <v>129</v>
      </c>
      <c r="DR116" s="1049"/>
      <c r="DS116" s="1049"/>
      <c r="DT116" s="1049"/>
      <c r="DU116" s="1050"/>
      <c r="DV116" s="1052" t="s">
        <v>447</v>
      </c>
      <c r="DW116" s="1053"/>
      <c r="DX116" s="1053"/>
      <c r="DY116" s="1053"/>
      <c r="DZ116" s="1054"/>
    </row>
    <row r="117" spans="1:130" s="246" customFormat="1" ht="26.25" customHeight="1" x14ac:dyDescent="0.15">
      <c r="A117" s="994" t="s">
        <v>192</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467</v>
      </c>
      <c r="Z117" s="976"/>
      <c r="AA117" s="1066">
        <v>1586261</v>
      </c>
      <c r="AB117" s="1067"/>
      <c r="AC117" s="1067"/>
      <c r="AD117" s="1067"/>
      <c r="AE117" s="1068"/>
      <c r="AF117" s="1069">
        <v>1535905</v>
      </c>
      <c r="AG117" s="1067"/>
      <c r="AH117" s="1067"/>
      <c r="AI117" s="1067"/>
      <c r="AJ117" s="1068"/>
      <c r="AK117" s="1069">
        <v>1573925</v>
      </c>
      <c r="AL117" s="1067"/>
      <c r="AM117" s="1067"/>
      <c r="AN117" s="1067"/>
      <c r="AO117" s="1068"/>
      <c r="AP117" s="1070"/>
      <c r="AQ117" s="1071"/>
      <c r="AR117" s="1071"/>
      <c r="AS117" s="1071"/>
      <c r="AT117" s="1072"/>
      <c r="AU117" s="990"/>
      <c r="AV117" s="991"/>
      <c r="AW117" s="991"/>
      <c r="AX117" s="991"/>
      <c r="AY117" s="991"/>
      <c r="AZ117" s="1057" t="s">
        <v>468</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413</v>
      </c>
      <c r="BW117" s="1010"/>
      <c r="BX117" s="1010"/>
      <c r="BY117" s="1010"/>
      <c r="BZ117" s="1010"/>
      <c r="CA117" s="1010" t="s">
        <v>461</v>
      </c>
      <c r="CB117" s="1010"/>
      <c r="CC117" s="1010"/>
      <c r="CD117" s="1010"/>
      <c r="CE117" s="1010"/>
      <c r="CF117" s="1004" t="s">
        <v>129</v>
      </c>
      <c r="CG117" s="1005"/>
      <c r="CH117" s="1005"/>
      <c r="CI117" s="1005"/>
      <c r="CJ117" s="1005"/>
      <c r="CK117" s="1035"/>
      <c r="CL117" s="1036"/>
      <c r="CM117" s="1006" t="s">
        <v>469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391</v>
      </c>
      <c r="DH117" s="1049"/>
      <c r="DI117" s="1049"/>
      <c r="DJ117" s="1049"/>
      <c r="DK117" s="1050"/>
      <c r="DL117" s="1051" t="s">
        <v>129</v>
      </c>
      <c r="DM117" s="1049"/>
      <c r="DN117" s="1049"/>
      <c r="DO117" s="1049"/>
      <c r="DP117" s="1050"/>
      <c r="DQ117" s="1051" t="s">
        <v>413</v>
      </c>
      <c r="DR117" s="1049"/>
      <c r="DS117" s="1049"/>
      <c r="DT117" s="1049"/>
      <c r="DU117" s="1050"/>
      <c r="DV117" s="1052" t="s">
        <v>129</v>
      </c>
      <c r="DW117" s="1053"/>
      <c r="DX117" s="1053"/>
      <c r="DY117" s="1053"/>
      <c r="DZ117" s="1054"/>
    </row>
    <row r="118" spans="1:130" s="246" customFormat="1" ht="26.25" customHeight="1" x14ac:dyDescent="0.15">
      <c r="A118" s="994" t="s">
        <v>439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437</v>
      </c>
      <c r="AB118" s="975"/>
      <c r="AC118" s="975"/>
      <c r="AD118" s="975"/>
      <c r="AE118" s="976"/>
      <c r="AF118" s="974" t="s">
        <v>310</v>
      </c>
      <c r="AG118" s="975"/>
      <c r="AH118" s="975"/>
      <c r="AI118" s="975"/>
      <c r="AJ118" s="976"/>
      <c r="AK118" s="974" t="s">
        <v>309</v>
      </c>
      <c r="AL118" s="975"/>
      <c r="AM118" s="975"/>
      <c r="AN118" s="975"/>
      <c r="AO118" s="976"/>
      <c r="AP118" s="1061" t="s">
        <v>438</v>
      </c>
      <c r="AQ118" s="1062"/>
      <c r="AR118" s="1062"/>
      <c r="AS118" s="1062"/>
      <c r="AT118" s="1063"/>
      <c r="AU118" s="990"/>
      <c r="AV118" s="991"/>
      <c r="AW118" s="991"/>
      <c r="AX118" s="991"/>
      <c r="AY118" s="991"/>
      <c r="AZ118" s="1064" t="s">
        <v>470</v>
      </c>
      <c r="BA118" s="1055"/>
      <c r="BB118" s="1055"/>
      <c r="BC118" s="1055"/>
      <c r="BD118" s="1055"/>
      <c r="BE118" s="1055"/>
      <c r="BF118" s="1055"/>
      <c r="BG118" s="1055"/>
      <c r="BH118" s="1055"/>
      <c r="BI118" s="1055"/>
      <c r="BJ118" s="1055"/>
      <c r="BK118" s="1055"/>
      <c r="BL118" s="1055"/>
      <c r="BM118" s="1055"/>
      <c r="BN118" s="1055"/>
      <c r="BO118" s="1055"/>
      <c r="BP118" s="1056"/>
      <c r="BQ118" s="1087" t="s">
        <v>447</v>
      </c>
      <c r="BR118" s="1088"/>
      <c r="BS118" s="1088"/>
      <c r="BT118" s="1088"/>
      <c r="BU118" s="1088"/>
      <c r="BV118" s="1088" t="s">
        <v>391</v>
      </c>
      <c r="BW118" s="1088"/>
      <c r="BX118" s="1088"/>
      <c r="BY118" s="1088"/>
      <c r="BZ118" s="1088"/>
      <c r="CA118" s="1088" t="s">
        <v>461</v>
      </c>
      <c r="CB118" s="1088"/>
      <c r="CC118" s="1088"/>
      <c r="CD118" s="1088"/>
      <c r="CE118" s="1088"/>
      <c r="CF118" s="1004" t="s">
        <v>447</v>
      </c>
      <c r="CG118" s="1005"/>
      <c r="CH118" s="1005"/>
      <c r="CI118" s="1005"/>
      <c r="CJ118" s="1005"/>
      <c r="CK118" s="1035"/>
      <c r="CL118" s="1036"/>
      <c r="CM118" s="1006" t="s">
        <v>471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391</v>
      </c>
      <c r="DH118" s="1049"/>
      <c r="DI118" s="1049"/>
      <c r="DJ118" s="1049"/>
      <c r="DK118" s="1050"/>
      <c r="DL118" s="1051" t="s">
        <v>129</v>
      </c>
      <c r="DM118" s="1049"/>
      <c r="DN118" s="1049"/>
      <c r="DO118" s="1049"/>
      <c r="DP118" s="1050"/>
      <c r="DQ118" s="1051" t="s">
        <v>461</v>
      </c>
      <c r="DR118" s="1049"/>
      <c r="DS118" s="1049"/>
      <c r="DT118" s="1049"/>
      <c r="DU118" s="1050"/>
      <c r="DV118" s="1052" t="s">
        <v>129</v>
      </c>
      <c r="DW118" s="1053"/>
      <c r="DX118" s="1053"/>
      <c r="DY118" s="1053"/>
      <c r="DZ118" s="1054"/>
    </row>
    <row r="119" spans="1:130" s="246" customFormat="1" ht="26.25" customHeight="1" x14ac:dyDescent="0.15">
      <c r="A119" s="1148" t="s">
        <v>442</v>
      </c>
      <c r="B119" s="1034"/>
      <c r="C119" s="1013" t="s">
        <v>443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461</v>
      </c>
      <c r="AB119" s="982"/>
      <c r="AC119" s="982"/>
      <c r="AD119" s="982"/>
      <c r="AE119" s="983"/>
      <c r="AF119" s="984" t="s">
        <v>413</v>
      </c>
      <c r="AG119" s="982"/>
      <c r="AH119" s="982"/>
      <c r="AI119" s="982"/>
      <c r="AJ119" s="983"/>
      <c r="AK119" s="984" t="s">
        <v>413</v>
      </c>
      <c r="AL119" s="982"/>
      <c r="AM119" s="982"/>
      <c r="AN119" s="982"/>
      <c r="AO119" s="983"/>
      <c r="AP119" s="985" t="s">
        <v>129</v>
      </c>
      <c r="AQ119" s="986"/>
      <c r="AR119" s="986"/>
      <c r="AS119" s="986"/>
      <c r="AT119" s="987"/>
      <c r="AU119" s="992"/>
      <c r="AV119" s="993"/>
      <c r="AW119" s="993"/>
      <c r="AX119" s="993"/>
      <c r="AY119" s="993"/>
      <c r="AZ119" s="277" t="s">
        <v>192</v>
      </c>
      <c r="BA119" s="277"/>
      <c r="BB119" s="277"/>
      <c r="BC119" s="277"/>
      <c r="BD119" s="277"/>
      <c r="BE119" s="277"/>
      <c r="BF119" s="277"/>
      <c r="BG119" s="277"/>
      <c r="BH119" s="277"/>
      <c r="BI119" s="277"/>
      <c r="BJ119" s="277"/>
      <c r="BK119" s="277"/>
      <c r="BL119" s="277"/>
      <c r="BM119" s="277"/>
      <c r="BN119" s="277"/>
      <c r="BO119" s="1065" t="s">
        <v>472</v>
      </c>
      <c r="BP119" s="1096"/>
      <c r="BQ119" s="1087">
        <v>18592393</v>
      </c>
      <c r="BR119" s="1088"/>
      <c r="BS119" s="1088"/>
      <c r="BT119" s="1088"/>
      <c r="BU119" s="1088"/>
      <c r="BV119" s="1088">
        <v>19677256</v>
      </c>
      <c r="BW119" s="1088"/>
      <c r="BX119" s="1088"/>
      <c r="BY119" s="1088"/>
      <c r="BZ119" s="1088"/>
      <c r="CA119" s="1088">
        <v>19996238</v>
      </c>
      <c r="CB119" s="1088"/>
      <c r="CC119" s="1088"/>
      <c r="CD119" s="1088"/>
      <c r="CE119" s="1088"/>
      <c r="CF119" s="1089"/>
      <c r="CG119" s="1090"/>
      <c r="CH119" s="1090"/>
      <c r="CI119" s="1090"/>
      <c r="CJ119" s="1091"/>
      <c r="CK119" s="1037"/>
      <c r="CL119" s="1038"/>
      <c r="CM119" s="1092" t="s">
        <v>473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447</v>
      </c>
      <c r="DH119" s="1074"/>
      <c r="DI119" s="1074"/>
      <c r="DJ119" s="1074"/>
      <c r="DK119" s="1075"/>
      <c r="DL119" s="1073" t="s">
        <v>461</v>
      </c>
      <c r="DM119" s="1074"/>
      <c r="DN119" s="1074"/>
      <c r="DO119" s="1074"/>
      <c r="DP119" s="1075"/>
      <c r="DQ119" s="1073" t="s">
        <v>413</v>
      </c>
      <c r="DR119" s="1074"/>
      <c r="DS119" s="1074"/>
      <c r="DT119" s="1074"/>
      <c r="DU119" s="1075"/>
      <c r="DV119" s="1076" t="s">
        <v>447</v>
      </c>
      <c r="DW119" s="1077"/>
      <c r="DX119" s="1077"/>
      <c r="DY119" s="1077"/>
      <c r="DZ119" s="1078"/>
    </row>
    <row r="120" spans="1:130" s="246" customFormat="1" ht="26.25" customHeight="1" x14ac:dyDescent="0.15">
      <c r="A120" s="1149"/>
      <c r="B120" s="1036"/>
      <c r="C120" s="1006" t="s">
        <v>448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447</v>
      </c>
      <c r="AG120" s="1049"/>
      <c r="AH120" s="1049"/>
      <c r="AI120" s="1049"/>
      <c r="AJ120" s="1050"/>
      <c r="AK120" s="1051" t="s">
        <v>129</v>
      </c>
      <c r="AL120" s="1049"/>
      <c r="AM120" s="1049"/>
      <c r="AN120" s="1049"/>
      <c r="AO120" s="1050"/>
      <c r="AP120" s="1052" t="s">
        <v>129</v>
      </c>
      <c r="AQ120" s="1053"/>
      <c r="AR120" s="1053"/>
      <c r="AS120" s="1053"/>
      <c r="AT120" s="1054"/>
      <c r="AU120" s="1079" t="s">
        <v>474</v>
      </c>
      <c r="AV120" s="1080"/>
      <c r="AW120" s="1080"/>
      <c r="AX120" s="1080"/>
      <c r="AY120" s="1081"/>
      <c r="AZ120" s="1030" t="s">
        <v>475</v>
      </c>
      <c r="BA120" s="979"/>
      <c r="BB120" s="979"/>
      <c r="BC120" s="979"/>
      <c r="BD120" s="979"/>
      <c r="BE120" s="979"/>
      <c r="BF120" s="979"/>
      <c r="BG120" s="979"/>
      <c r="BH120" s="979"/>
      <c r="BI120" s="979"/>
      <c r="BJ120" s="979"/>
      <c r="BK120" s="979"/>
      <c r="BL120" s="979"/>
      <c r="BM120" s="979"/>
      <c r="BN120" s="979"/>
      <c r="BO120" s="979"/>
      <c r="BP120" s="980"/>
      <c r="BQ120" s="1016">
        <v>8930411</v>
      </c>
      <c r="BR120" s="1017"/>
      <c r="BS120" s="1017"/>
      <c r="BT120" s="1017"/>
      <c r="BU120" s="1017"/>
      <c r="BV120" s="1017">
        <v>9219849</v>
      </c>
      <c r="BW120" s="1017"/>
      <c r="BX120" s="1017"/>
      <c r="BY120" s="1017"/>
      <c r="BZ120" s="1017"/>
      <c r="CA120" s="1017">
        <v>8644297</v>
      </c>
      <c r="CB120" s="1017"/>
      <c r="CC120" s="1017"/>
      <c r="CD120" s="1017"/>
      <c r="CE120" s="1017"/>
      <c r="CF120" s="1031">
        <v>176.8</v>
      </c>
      <c r="CG120" s="1032"/>
      <c r="CH120" s="1032"/>
      <c r="CI120" s="1032"/>
      <c r="CJ120" s="1032"/>
      <c r="CK120" s="1097" t="s">
        <v>476</v>
      </c>
      <c r="CL120" s="1098"/>
      <c r="CM120" s="1098"/>
      <c r="CN120" s="1098"/>
      <c r="CO120" s="1099"/>
      <c r="CP120" s="1105" t="s">
        <v>477</v>
      </c>
      <c r="CQ120" s="1106"/>
      <c r="CR120" s="1106"/>
      <c r="CS120" s="1106"/>
      <c r="CT120" s="1106"/>
      <c r="CU120" s="1106"/>
      <c r="CV120" s="1106"/>
      <c r="CW120" s="1106"/>
      <c r="CX120" s="1106"/>
      <c r="CY120" s="1106"/>
      <c r="CZ120" s="1106"/>
      <c r="DA120" s="1106"/>
      <c r="DB120" s="1106"/>
      <c r="DC120" s="1106"/>
      <c r="DD120" s="1106"/>
      <c r="DE120" s="1106"/>
      <c r="DF120" s="1107"/>
      <c r="DG120" s="1016">
        <v>2832145</v>
      </c>
      <c r="DH120" s="1017"/>
      <c r="DI120" s="1017"/>
      <c r="DJ120" s="1017"/>
      <c r="DK120" s="1017"/>
      <c r="DL120" s="1017">
        <v>2930567</v>
      </c>
      <c r="DM120" s="1017"/>
      <c r="DN120" s="1017"/>
      <c r="DO120" s="1017"/>
      <c r="DP120" s="1017"/>
      <c r="DQ120" s="1017">
        <v>3020520</v>
      </c>
      <c r="DR120" s="1017"/>
      <c r="DS120" s="1017"/>
      <c r="DT120" s="1017"/>
      <c r="DU120" s="1017"/>
      <c r="DV120" s="1018">
        <v>61.8</v>
      </c>
      <c r="DW120" s="1018"/>
      <c r="DX120" s="1018"/>
      <c r="DY120" s="1018"/>
      <c r="DZ120" s="1019"/>
    </row>
    <row r="121" spans="1:130" s="246" customFormat="1" ht="26.25" customHeight="1" x14ac:dyDescent="0.15">
      <c r="A121" s="1149"/>
      <c r="B121" s="1036"/>
      <c r="C121" s="1057" t="s">
        <v>478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447</v>
      </c>
      <c r="AB121" s="1049"/>
      <c r="AC121" s="1049"/>
      <c r="AD121" s="1049"/>
      <c r="AE121" s="1050"/>
      <c r="AF121" s="1051" t="s">
        <v>129</v>
      </c>
      <c r="AG121" s="1049"/>
      <c r="AH121" s="1049"/>
      <c r="AI121" s="1049"/>
      <c r="AJ121" s="1050"/>
      <c r="AK121" s="1051" t="s">
        <v>413</v>
      </c>
      <c r="AL121" s="1049"/>
      <c r="AM121" s="1049"/>
      <c r="AN121" s="1049"/>
      <c r="AO121" s="1050"/>
      <c r="AP121" s="1052" t="s">
        <v>447</v>
      </c>
      <c r="AQ121" s="1053"/>
      <c r="AR121" s="1053"/>
      <c r="AS121" s="1053"/>
      <c r="AT121" s="1054"/>
      <c r="AU121" s="1082"/>
      <c r="AV121" s="1083"/>
      <c r="AW121" s="1083"/>
      <c r="AX121" s="1083"/>
      <c r="AY121" s="1084"/>
      <c r="AZ121" s="1039" t="s">
        <v>479</v>
      </c>
      <c r="BA121" s="1040"/>
      <c r="BB121" s="1040"/>
      <c r="BC121" s="1040"/>
      <c r="BD121" s="1040"/>
      <c r="BE121" s="1040"/>
      <c r="BF121" s="1040"/>
      <c r="BG121" s="1040"/>
      <c r="BH121" s="1040"/>
      <c r="BI121" s="1040"/>
      <c r="BJ121" s="1040"/>
      <c r="BK121" s="1040"/>
      <c r="BL121" s="1040"/>
      <c r="BM121" s="1040"/>
      <c r="BN121" s="1040"/>
      <c r="BO121" s="1040"/>
      <c r="BP121" s="1041"/>
      <c r="BQ121" s="1009">
        <v>598853</v>
      </c>
      <c r="BR121" s="1010"/>
      <c r="BS121" s="1010"/>
      <c r="BT121" s="1010"/>
      <c r="BU121" s="1010"/>
      <c r="BV121" s="1010">
        <v>555766</v>
      </c>
      <c r="BW121" s="1010"/>
      <c r="BX121" s="1010"/>
      <c r="BY121" s="1010"/>
      <c r="BZ121" s="1010"/>
      <c r="CA121" s="1010">
        <v>488168</v>
      </c>
      <c r="CB121" s="1010"/>
      <c r="CC121" s="1010"/>
      <c r="CD121" s="1010"/>
      <c r="CE121" s="1010"/>
      <c r="CF121" s="1004">
        <v>10</v>
      </c>
      <c r="CG121" s="1005"/>
      <c r="CH121" s="1005"/>
      <c r="CI121" s="1005"/>
      <c r="CJ121" s="1005"/>
      <c r="CK121" s="1100"/>
      <c r="CL121" s="1101"/>
      <c r="CM121" s="1101"/>
      <c r="CN121" s="1101"/>
      <c r="CO121" s="1102"/>
      <c r="CP121" s="1110" t="s">
        <v>408</v>
      </c>
      <c r="CQ121" s="1111"/>
      <c r="CR121" s="1111"/>
      <c r="CS121" s="1111"/>
      <c r="CT121" s="1111"/>
      <c r="CU121" s="1111"/>
      <c r="CV121" s="1111"/>
      <c r="CW121" s="1111"/>
      <c r="CX121" s="1111"/>
      <c r="CY121" s="1111"/>
      <c r="CZ121" s="1111"/>
      <c r="DA121" s="1111"/>
      <c r="DB121" s="1111"/>
      <c r="DC121" s="1111"/>
      <c r="DD121" s="1111"/>
      <c r="DE121" s="1111"/>
      <c r="DF121" s="1112"/>
      <c r="DG121" s="1009">
        <v>239243</v>
      </c>
      <c r="DH121" s="1010"/>
      <c r="DI121" s="1010"/>
      <c r="DJ121" s="1010"/>
      <c r="DK121" s="1010"/>
      <c r="DL121" s="1010">
        <v>377194</v>
      </c>
      <c r="DM121" s="1010"/>
      <c r="DN121" s="1010"/>
      <c r="DO121" s="1010"/>
      <c r="DP121" s="1010"/>
      <c r="DQ121" s="1010">
        <v>482131</v>
      </c>
      <c r="DR121" s="1010"/>
      <c r="DS121" s="1010"/>
      <c r="DT121" s="1010"/>
      <c r="DU121" s="1010"/>
      <c r="DV121" s="1011">
        <v>9.9</v>
      </c>
      <c r="DW121" s="1011"/>
      <c r="DX121" s="1011"/>
      <c r="DY121" s="1011"/>
      <c r="DZ121" s="1012"/>
    </row>
    <row r="122" spans="1:130" s="246" customFormat="1" ht="26.25" customHeight="1" x14ac:dyDescent="0.15">
      <c r="A122" s="1149"/>
      <c r="B122" s="1036"/>
      <c r="C122" s="1006" t="s">
        <v>458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129</v>
      </c>
      <c r="AL122" s="1049"/>
      <c r="AM122" s="1049"/>
      <c r="AN122" s="1049"/>
      <c r="AO122" s="1050"/>
      <c r="AP122" s="1052" t="s">
        <v>391</v>
      </c>
      <c r="AQ122" s="1053"/>
      <c r="AR122" s="1053"/>
      <c r="AS122" s="1053"/>
      <c r="AT122" s="1054"/>
      <c r="AU122" s="1082"/>
      <c r="AV122" s="1083"/>
      <c r="AW122" s="1083"/>
      <c r="AX122" s="1083"/>
      <c r="AY122" s="1084"/>
      <c r="AZ122" s="1064" t="s">
        <v>480</v>
      </c>
      <c r="BA122" s="1055"/>
      <c r="BB122" s="1055"/>
      <c r="BC122" s="1055"/>
      <c r="BD122" s="1055"/>
      <c r="BE122" s="1055"/>
      <c r="BF122" s="1055"/>
      <c r="BG122" s="1055"/>
      <c r="BH122" s="1055"/>
      <c r="BI122" s="1055"/>
      <c r="BJ122" s="1055"/>
      <c r="BK122" s="1055"/>
      <c r="BL122" s="1055"/>
      <c r="BM122" s="1055"/>
      <c r="BN122" s="1055"/>
      <c r="BO122" s="1055"/>
      <c r="BP122" s="1056"/>
      <c r="BQ122" s="1087">
        <v>10558539</v>
      </c>
      <c r="BR122" s="1088"/>
      <c r="BS122" s="1088"/>
      <c r="BT122" s="1088"/>
      <c r="BU122" s="1088"/>
      <c r="BV122" s="1088">
        <v>11275210</v>
      </c>
      <c r="BW122" s="1088"/>
      <c r="BX122" s="1088"/>
      <c r="BY122" s="1088"/>
      <c r="BZ122" s="1088"/>
      <c r="CA122" s="1088">
        <v>11384970</v>
      </c>
      <c r="CB122" s="1088"/>
      <c r="CC122" s="1088"/>
      <c r="CD122" s="1088"/>
      <c r="CE122" s="1088"/>
      <c r="CF122" s="1108">
        <v>232.9</v>
      </c>
      <c r="CG122" s="1109"/>
      <c r="CH122" s="1109"/>
      <c r="CI122" s="1109"/>
      <c r="CJ122" s="1109"/>
      <c r="CK122" s="1100"/>
      <c r="CL122" s="1101"/>
      <c r="CM122" s="1101"/>
      <c r="CN122" s="1101"/>
      <c r="CO122" s="1102"/>
      <c r="CP122" s="1110" t="s">
        <v>481</v>
      </c>
      <c r="CQ122" s="1111"/>
      <c r="CR122" s="1111"/>
      <c r="CS122" s="1111"/>
      <c r="CT122" s="1111"/>
      <c r="CU122" s="1111"/>
      <c r="CV122" s="1111"/>
      <c r="CW122" s="1111"/>
      <c r="CX122" s="1111"/>
      <c r="CY122" s="1111"/>
      <c r="CZ122" s="1111"/>
      <c r="DA122" s="1111"/>
      <c r="DB122" s="1111"/>
      <c r="DC122" s="1111"/>
      <c r="DD122" s="1111"/>
      <c r="DE122" s="1111"/>
      <c r="DF122" s="1112"/>
      <c r="DG122" s="1009">
        <v>386380</v>
      </c>
      <c r="DH122" s="1010"/>
      <c r="DI122" s="1010"/>
      <c r="DJ122" s="1010"/>
      <c r="DK122" s="1010"/>
      <c r="DL122" s="1010">
        <v>404177</v>
      </c>
      <c r="DM122" s="1010"/>
      <c r="DN122" s="1010"/>
      <c r="DO122" s="1010"/>
      <c r="DP122" s="1010"/>
      <c r="DQ122" s="1010">
        <v>397283</v>
      </c>
      <c r="DR122" s="1010"/>
      <c r="DS122" s="1010"/>
      <c r="DT122" s="1010"/>
      <c r="DU122" s="1010"/>
      <c r="DV122" s="1011">
        <v>8.1</v>
      </c>
      <c r="DW122" s="1011"/>
      <c r="DX122" s="1011"/>
      <c r="DY122" s="1011"/>
      <c r="DZ122" s="1012"/>
    </row>
    <row r="123" spans="1:130" s="246" customFormat="1" ht="26.25" customHeight="1" x14ac:dyDescent="0.15">
      <c r="A123" s="1149"/>
      <c r="B123" s="1036"/>
      <c r="C123" s="1006" t="s">
        <v>466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447</v>
      </c>
      <c r="AB123" s="1049"/>
      <c r="AC123" s="1049"/>
      <c r="AD123" s="1049"/>
      <c r="AE123" s="1050"/>
      <c r="AF123" s="1051" t="s">
        <v>391</v>
      </c>
      <c r="AG123" s="1049"/>
      <c r="AH123" s="1049"/>
      <c r="AI123" s="1049"/>
      <c r="AJ123" s="1050"/>
      <c r="AK123" s="1051" t="s">
        <v>129</v>
      </c>
      <c r="AL123" s="1049"/>
      <c r="AM123" s="1049"/>
      <c r="AN123" s="1049"/>
      <c r="AO123" s="1050"/>
      <c r="AP123" s="1052" t="s">
        <v>129</v>
      </c>
      <c r="AQ123" s="1053"/>
      <c r="AR123" s="1053"/>
      <c r="AS123" s="1053"/>
      <c r="AT123" s="1054"/>
      <c r="AU123" s="1085"/>
      <c r="AV123" s="1086"/>
      <c r="AW123" s="1086"/>
      <c r="AX123" s="1086"/>
      <c r="AY123" s="1086"/>
      <c r="AZ123" s="277" t="s">
        <v>192</v>
      </c>
      <c r="BA123" s="277"/>
      <c r="BB123" s="277"/>
      <c r="BC123" s="277"/>
      <c r="BD123" s="277"/>
      <c r="BE123" s="277"/>
      <c r="BF123" s="277"/>
      <c r="BG123" s="277"/>
      <c r="BH123" s="277"/>
      <c r="BI123" s="277"/>
      <c r="BJ123" s="277"/>
      <c r="BK123" s="277"/>
      <c r="BL123" s="277"/>
      <c r="BM123" s="277"/>
      <c r="BN123" s="277"/>
      <c r="BO123" s="1065" t="s">
        <v>482</v>
      </c>
      <c r="BP123" s="1096"/>
      <c r="BQ123" s="1155">
        <v>20087803</v>
      </c>
      <c r="BR123" s="1156"/>
      <c r="BS123" s="1156"/>
      <c r="BT123" s="1156"/>
      <c r="BU123" s="1156"/>
      <c r="BV123" s="1156">
        <v>21050825</v>
      </c>
      <c r="BW123" s="1156"/>
      <c r="BX123" s="1156"/>
      <c r="BY123" s="1156"/>
      <c r="BZ123" s="1156"/>
      <c r="CA123" s="1156">
        <v>20517435</v>
      </c>
      <c r="CB123" s="1156"/>
      <c r="CC123" s="1156"/>
      <c r="CD123" s="1156"/>
      <c r="CE123" s="1156"/>
      <c r="CF123" s="1089"/>
      <c r="CG123" s="1090"/>
      <c r="CH123" s="1090"/>
      <c r="CI123" s="1090"/>
      <c r="CJ123" s="1091"/>
      <c r="CK123" s="1100"/>
      <c r="CL123" s="1101"/>
      <c r="CM123" s="1101"/>
      <c r="CN123" s="1101"/>
      <c r="CO123" s="1102"/>
      <c r="CP123" s="1110" t="s">
        <v>410</v>
      </c>
      <c r="CQ123" s="1111"/>
      <c r="CR123" s="1111"/>
      <c r="CS123" s="1111"/>
      <c r="CT123" s="1111"/>
      <c r="CU123" s="1111"/>
      <c r="CV123" s="1111"/>
      <c r="CW123" s="1111"/>
      <c r="CX123" s="1111"/>
      <c r="CY123" s="1111"/>
      <c r="CZ123" s="1111"/>
      <c r="DA123" s="1111"/>
      <c r="DB123" s="1111"/>
      <c r="DC123" s="1111"/>
      <c r="DD123" s="1111"/>
      <c r="DE123" s="1111"/>
      <c r="DF123" s="1112"/>
      <c r="DG123" s="1048">
        <v>148055</v>
      </c>
      <c r="DH123" s="1049"/>
      <c r="DI123" s="1049"/>
      <c r="DJ123" s="1049"/>
      <c r="DK123" s="1050"/>
      <c r="DL123" s="1051">
        <v>149376</v>
      </c>
      <c r="DM123" s="1049"/>
      <c r="DN123" s="1049"/>
      <c r="DO123" s="1049"/>
      <c r="DP123" s="1050"/>
      <c r="DQ123" s="1051">
        <v>167088</v>
      </c>
      <c r="DR123" s="1049"/>
      <c r="DS123" s="1049"/>
      <c r="DT123" s="1049"/>
      <c r="DU123" s="1050"/>
      <c r="DV123" s="1052">
        <v>3.4</v>
      </c>
      <c r="DW123" s="1053"/>
      <c r="DX123" s="1053"/>
      <c r="DY123" s="1053"/>
      <c r="DZ123" s="1054"/>
    </row>
    <row r="124" spans="1:130" s="246" customFormat="1" ht="26.25" customHeight="1" thickBot="1" x14ac:dyDescent="0.2">
      <c r="A124" s="1149"/>
      <c r="B124" s="1036"/>
      <c r="C124" s="1006" t="s">
        <v>469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129</v>
      </c>
      <c r="AL124" s="1049"/>
      <c r="AM124" s="1049"/>
      <c r="AN124" s="1049"/>
      <c r="AO124" s="1050"/>
      <c r="AP124" s="1052" t="s">
        <v>129</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129</v>
      </c>
      <c r="BR124" s="1118"/>
      <c r="BS124" s="1118"/>
      <c r="BT124" s="1118"/>
      <c r="BU124" s="1118"/>
      <c r="BV124" s="1118" t="s">
        <v>129</v>
      </c>
      <c r="BW124" s="1118"/>
      <c r="BX124" s="1118"/>
      <c r="BY124" s="1118"/>
      <c r="BZ124" s="1118"/>
      <c r="CA124" s="1118" t="s">
        <v>129</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129</v>
      </c>
      <c r="DM124" s="1074"/>
      <c r="DN124" s="1074"/>
      <c r="DO124" s="1074"/>
      <c r="DP124" s="1075"/>
      <c r="DQ124" s="1073">
        <v>16736</v>
      </c>
      <c r="DR124" s="1074"/>
      <c r="DS124" s="1074"/>
      <c r="DT124" s="1074"/>
      <c r="DU124" s="1075"/>
      <c r="DV124" s="1076">
        <v>0.3</v>
      </c>
      <c r="DW124" s="1077"/>
      <c r="DX124" s="1077"/>
      <c r="DY124" s="1077"/>
      <c r="DZ124" s="1078"/>
    </row>
    <row r="125" spans="1:130" s="246" customFormat="1" ht="26.25" customHeight="1" x14ac:dyDescent="0.15">
      <c r="A125" s="1149"/>
      <c r="B125" s="1036"/>
      <c r="C125" s="1006" t="s">
        <v>471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447</v>
      </c>
      <c r="AB125" s="1049"/>
      <c r="AC125" s="1049"/>
      <c r="AD125" s="1049"/>
      <c r="AE125" s="1050"/>
      <c r="AF125" s="1051" t="s">
        <v>447</v>
      </c>
      <c r="AG125" s="1049"/>
      <c r="AH125" s="1049"/>
      <c r="AI125" s="1049"/>
      <c r="AJ125" s="1050"/>
      <c r="AK125" s="1051" t="s">
        <v>447</v>
      </c>
      <c r="AL125" s="1049"/>
      <c r="AM125" s="1049"/>
      <c r="AN125" s="1049"/>
      <c r="AO125" s="1050"/>
      <c r="AP125" s="1052" t="s">
        <v>447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447</v>
      </c>
      <c r="DH125" s="1017"/>
      <c r="DI125" s="1017"/>
      <c r="DJ125" s="1017"/>
      <c r="DK125" s="1017"/>
      <c r="DL125" s="1017" t="s">
        <v>461</v>
      </c>
      <c r="DM125" s="1017"/>
      <c r="DN125" s="1017"/>
      <c r="DO125" s="1017"/>
      <c r="DP125" s="1017"/>
      <c r="DQ125" s="1017" t="s">
        <v>447</v>
      </c>
      <c r="DR125" s="1017"/>
      <c r="DS125" s="1017"/>
      <c r="DT125" s="1017"/>
      <c r="DU125" s="1017"/>
      <c r="DV125" s="1018" t="s">
        <v>129</v>
      </c>
      <c r="DW125" s="1018"/>
      <c r="DX125" s="1018"/>
      <c r="DY125" s="1018"/>
      <c r="DZ125" s="1019"/>
    </row>
    <row r="126" spans="1:130" s="246" customFormat="1" ht="26.25" customHeight="1" thickBot="1" x14ac:dyDescent="0.2">
      <c r="A126" s="1149"/>
      <c r="B126" s="1036"/>
      <c r="C126" s="1006" t="s">
        <v>473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447</v>
      </c>
      <c r="AB126" s="1049"/>
      <c r="AC126" s="1049"/>
      <c r="AD126" s="1049"/>
      <c r="AE126" s="1050"/>
      <c r="AF126" s="1051" t="s">
        <v>129</v>
      </c>
      <c r="AG126" s="1049"/>
      <c r="AH126" s="1049"/>
      <c r="AI126" s="1049"/>
      <c r="AJ126" s="1050"/>
      <c r="AK126" s="1051" t="s">
        <v>461</v>
      </c>
      <c r="AL126" s="1049"/>
      <c r="AM126" s="1049"/>
      <c r="AN126" s="1049"/>
      <c r="AO126" s="1050"/>
      <c r="AP126" s="1052" t="s">
        <v>447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129</v>
      </c>
      <c r="DR126" s="1010"/>
      <c r="DS126" s="1010"/>
      <c r="DT126" s="1010"/>
      <c r="DU126" s="1010"/>
      <c r="DV126" s="1011" t="s">
        <v>461</v>
      </c>
      <c r="DW126" s="1011"/>
      <c r="DX126" s="1011"/>
      <c r="DY126" s="1011"/>
      <c r="DZ126" s="1012"/>
    </row>
    <row r="127" spans="1:130" s="246" customFormat="1" ht="26.25" customHeight="1" x14ac:dyDescent="0.15">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24</v>
      </c>
      <c r="AB127" s="1049"/>
      <c r="AC127" s="1049"/>
      <c r="AD127" s="1049"/>
      <c r="AE127" s="1050"/>
      <c r="AF127" s="1051">
        <v>6</v>
      </c>
      <c r="AG127" s="1049"/>
      <c r="AH127" s="1049"/>
      <c r="AI127" s="1049"/>
      <c r="AJ127" s="1050"/>
      <c r="AK127" s="1051" t="s">
        <v>129</v>
      </c>
      <c r="AL127" s="1049"/>
      <c r="AM127" s="1049"/>
      <c r="AN127" s="1049"/>
      <c r="AO127" s="1050"/>
      <c r="AP127" s="1052" t="s">
        <v>447</v>
      </c>
      <c r="AQ127" s="1053"/>
      <c r="AR127" s="1053"/>
      <c r="AS127" s="1053"/>
      <c r="AT127" s="1054"/>
      <c r="AU127" s="282"/>
      <c r="AV127" s="282"/>
      <c r="AW127" s="282"/>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461</v>
      </c>
      <c r="DH127" s="1010"/>
      <c r="DI127" s="1010"/>
      <c r="DJ127" s="1010"/>
      <c r="DK127" s="1010"/>
      <c r="DL127" s="1010" t="s">
        <v>129</v>
      </c>
      <c r="DM127" s="1010"/>
      <c r="DN127" s="1010"/>
      <c r="DO127" s="1010"/>
      <c r="DP127" s="1010"/>
      <c r="DQ127" s="1010" t="s">
        <v>129</v>
      </c>
      <c r="DR127" s="1010"/>
      <c r="DS127" s="1010"/>
      <c r="DT127" s="1010"/>
      <c r="DU127" s="1010"/>
      <c r="DV127" s="1011" t="s">
        <v>129</v>
      </c>
      <c r="DW127" s="1011"/>
      <c r="DX127" s="1011"/>
      <c r="DY127" s="1011"/>
      <c r="DZ127" s="1012"/>
    </row>
    <row r="128" spans="1:130" s="246" customFormat="1" ht="26.25" customHeight="1" thickBot="1" x14ac:dyDescent="0.2">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55568</v>
      </c>
      <c r="AB128" s="1138"/>
      <c r="AC128" s="1138"/>
      <c r="AD128" s="1138"/>
      <c r="AE128" s="1139"/>
      <c r="AF128" s="1140">
        <v>53519</v>
      </c>
      <c r="AG128" s="1138"/>
      <c r="AH128" s="1138"/>
      <c r="AI128" s="1138"/>
      <c r="AJ128" s="1139"/>
      <c r="AK128" s="1140">
        <v>49362</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129</v>
      </c>
      <c r="BG128" s="1145"/>
      <c r="BH128" s="1145"/>
      <c r="BI128" s="1145"/>
      <c r="BJ128" s="1145"/>
      <c r="BK128" s="1145"/>
      <c r="BL128" s="1146"/>
      <c r="BM128" s="1144">
        <v>14.5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t="s">
        <v>447</v>
      </c>
      <c r="DM128" s="1130"/>
      <c r="DN128" s="1130"/>
      <c r="DO128" s="1130"/>
      <c r="DP128" s="1130"/>
      <c r="DQ128" s="1130" t="s">
        <v>129</v>
      </c>
      <c r="DR128" s="1130"/>
      <c r="DS128" s="1130"/>
      <c r="DT128" s="1130"/>
      <c r="DU128" s="1130"/>
      <c r="DV128" s="1131" t="s">
        <v>129</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498</v>
      </c>
      <c r="X129" s="1164"/>
      <c r="Y129" s="1164"/>
      <c r="Z129" s="1165"/>
      <c r="AA129" s="1048">
        <v>6000938</v>
      </c>
      <c r="AB129" s="1049"/>
      <c r="AC129" s="1049"/>
      <c r="AD129" s="1049"/>
      <c r="AE129" s="1050"/>
      <c r="AF129" s="1051">
        <v>5934338</v>
      </c>
      <c r="AG129" s="1049"/>
      <c r="AH129" s="1049"/>
      <c r="AI129" s="1049"/>
      <c r="AJ129" s="1050"/>
      <c r="AK129" s="1051">
        <v>5872525</v>
      </c>
      <c r="AL129" s="1049"/>
      <c r="AM129" s="1049"/>
      <c r="AN129" s="1049"/>
      <c r="AO129" s="1050"/>
      <c r="AP129" s="1166"/>
      <c r="AQ129" s="1167"/>
      <c r="AR129" s="1167"/>
      <c r="AS129" s="1167"/>
      <c r="AT129" s="1168"/>
      <c r="AU129" s="284"/>
      <c r="AV129" s="284"/>
      <c r="AW129" s="284"/>
      <c r="AX129" s="1157" t="s">
        <v>499</v>
      </c>
      <c r="AY129" s="1040"/>
      <c r="AZ129" s="1040"/>
      <c r="BA129" s="1040"/>
      <c r="BB129" s="1040"/>
      <c r="BC129" s="1040"/>
      <c r="BD129" s="1040"/>
      <c r="BE129" s="1041"/>
      <c r="BF129" s="1158" t="s">
        <v>129</v>
      </c>
      <c r="BG129" s="1159"/>
      <c r="BH129" s="1159"/>
      <c r="BI129" s="1159"/>
      <c r="BJ129" s="1159"/>
      <c r="BK129" s="1159"/>
      <c r="BL129" s="1160"/>
      <c r="BM129" s="1158">
        <v>19.5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501</v>
      </c>
      <c r="X130" s="1164"/>
      <c r="Y130" s="1164"/>
      <c r="Z130" s="1165"/>
      <c r="AA130" s="1048">
        <v>929075</v>
      </c>
      <c r="AB130" s="1049"/>
      <c r="AC130" s="1049"/>
      <c r="AD130" s="1049"/>
      <c r="AE130" s="1050"/>
      <c r="AF130" s="1051">
        <v>975334</v>
      </c>
      <c r="AG130" s="1049"/>
      <c r="AH130" s="1049"/>
      <c r="AI130" s="1049"/>
      <c r="AJ130" s="1050"/>
      <c r="AK130" s="1051">
        <v>983251</v>
      </c>
      <c r="AL130" s="1049"/>
      <c r="AM130" s="1049"/>
      <c r="AN130" s="1049"/>
      <c r="AO130" s="1050"/>
      <c r="AP130" s="1166"/>
      <c r="AQ130" s="1167"/>
      <c r="AR130" s="1167"/>
      <c r="AS130" s="1167"/>
      <c r="AT130" s="1168"/>
      <c r="AU130" s="284"/>
      <c r="AV130" s="284"/>
      <c r="AW130" s="284"/>
      <c r="AX130" s="1157" t="s">
        <v>502</v>
      </c>
      <c r="AY130" s="1040"/>
      <c r="AZ130" s="1040"/>
      <c r="BA130" s="1040"/>
      <c r="BB130" s="1040"/>
      <c r="BC130" s="1040"/>
      <c r="BD130" s="1040"/>
      <c r="BE130" s="1041"/>
      <c r="BF130" s="1194">
        <v>11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503</v>
      </c>
      <c r="X131" s="1202"/>
      <c r="Y131" s="1202"/>
      <c r="Z131" s="1203"/>
      <c r="AA131" s="1095">
        <v>5071863</v>
      </c>
      <c r="AB131" s="1074"/>
      <c r="AC131" s="1074"/>
      <c r="AD131" s="1074"/>
      <c r="AE131" s="1075"/>
      <c r="AF131" s="1073">
        <v>4959004</v>
      </c>
      <c r="AG131" s="1074"/>
      <c r="AH131" s="1074"/>
      <c r="AI131" s="1074"/>
      <c r="AJ131" s="1075"/>
      <c r="AK131" s="1073">
        <v>4889274</v>
      </c>
      <c r="AL131" s="1074"/>
      <c r="AM131" s="1074"/>
      <c r="AN131" s="1074"/>
      <c r="AO131" s="1075"/>
      <c r="AP131" s="1204"/>
      <c r="AQ131" s="1205"/>
      <c r="AR131" s="1205"/>
      <c r="AS131" s="1205"/>
      <c r="AT131" s="1206"/>
      <c r="AU131" s="284"/>
      <c r="AV131" s="284"/>
      <c r="AW131" s="284"/>
      <c r="AX131" s="1176" t="s">
        <v>504</v>
      </c>
      <c r="AY131" s="1127"/>
      <c r="AZ131" s="1127"/>
      <c r="BA131" s="1127"/>
      <c r="BB131" s="1127"/>
      <c r="BC131" s="1127"/>
      <c r="BD131" s="1127"/>
      <c r="BE131" s="1128"/>
      <c r="BF131" s="1177" t="s">
        <v>129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506</v>
      </c>
      <c r="W132" s="1187"/>
      <c r="X132" s="1187"/>
      <c r="Y132" s="1187"/>
      <c r="Z132" s="1188"/>
      <c r="AA132" s="1189">
        <v>11.861874029999999</v>
      </c>
      <c r="AB132" s="1190"/>
      <c r="AC132" s="1190"/>
      <c r="AD132" s="1190"/>
      <c r="AE132" s="1191"/>
      <c r="AF132" s="1192">
        <v>10.2248758</v>
      </c>
      <c r="AG132" s="1190"/>
      <c r="AH132" s="1190"/>
      <c r="AI132" s="1190"/>
      <c r="AJ132" s="1191"/>
      <c r="AK132" s="1192">
        <v>11.07141878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507</v>
      </c>
      <c r="W133" s="1170"/>
      <c r="X133" s="1170"/>
      <c r="Y133" s="1170"/>
      <c r="Z133" s="1171"/>
      <c r="AA133" s="1172">
        <v>11.4</v>
      </c>
      <c r="AB133" s="1173"/>
      <c r="AC133" s="1173"/>
      <c r="AD133" s="1173"/>
      <c r="AE133" s="1174"/>
      <c r="AF133" s="1172">
        <v>10.9</v>
      </c>
      <c r="AG133" s="1173"/>
      <c r="AH133" s="1173"/>
      <c r="AI133" s="1173"/>
      <c r="AJ133" s="1174"/>
      <c r="AK133" s="1172">
        <v>11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0qOvvIHMHyQMELdUr7jsFhLlekfh2M+fMArFTNd57pVDUWgdzJP29iCR3ZKK7vFACQR3JEad36+dRIHleWJsA==" saltValue="fsuq1CeoiYShurVJSxJJ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W3GrcQkfQIoR4sksVnTNX8mERtRF5lLSX/4G+lFRfmKTuMPKSzKsx6JKbbV1Xfum3qUXihnsENOxTlsk4gEuQ==" saltValue="SdiGS2m7G9W6cSDgKD+7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c0lpywpAQJ04+fuEetbgdwDMTG5tfZY82babjqZg6PZq4tTtw1acHX5cohiVquT6AM0kqIb483vRKYh0I3Wpg==" saltValue="fhcWWu8r995/YnOmFrL7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516</v>
      </c>
      <c r="AL9" s="1213"/>
      <c r="AM9" s="1213"/>
      <c r="AN9" s="1214"/>
      <c r="AO9" s="312">
        <v>1702069</v>
      </c>
      <c r="AP9" s="312">
        <v>87994</v>
      </c>
      <c r="AQ9" s="313">
        <v>69548</v>
      </c>
      <c r="AR9" s="314">
        <v>26.5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517</v>
      </c>
      <c r="AL10" s="1213"/>
      <c r="AM10" s="1213"/>
      <c r="AN10" s="1214"/>
      <c r="AO10" s="315">
        <v>167087</v>
      </c>
      <c r="AP10" s="315">
        <v>8638</v>
      </c>
      <c r="AQ10" s="316">
        <v>8149</v>
      </c>
      <c r="AR10" s="317">
        <v>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518</v>
      </c>
      <c r="AL11" s="1213"/>
      <c r="AM11" s="1213"/>
      <c r="AN11" s="1214"/>
      <c r="AO11" s="315">
        <v>266008</v>
      </c>
      <c r="AP11" s="315">
        <v>13752</v>
      </c>
      <c r="AQ11" s="316">
        <v>8204</v>
      </c>
      <c r="AR11" s="317">
        <v>67.599999999999994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519</v>
      </c>
      <c r="AL12" s="1213"/>
      <c r="AM12" s="1213"/>
      <c r="AN12" s="1214"/>
      <c r="AO12" s="315" t="s">
        <v>520</v>
      </c>
      <c r="AP12" s="315" t="s">
        <v>520</v>
      </c>
      <c r="AQ12" s="316">
        <v>1139</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521</v>
      </c>
      <c r="AL13" s="1213"/>
      <c r="AM13" s="1213"/>
      <c r="AN13" s="1214"/>
      <c r="AO13" s="315" t="s">
        <v>520</v>
      </c>
      <c r="AP13" s="315" t="s">
        <v>520</v>
      </c>
      <c r="AQ13" s="316">
        <v>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522</v>
      </c>
      <c r="AL14" s="1213"/>
      <c r="AM14" s="1213"/>
      <c r="AN14" s="1214"/>
      <c r="AO14" s="315">
        <v>103318</v>
      </c>
      <c r="AP14" s="315">
        <v>5341</v>
      </c>
      <c r="AQ14" s="316">
        <v>3114</v>
      </c>
      <c r="AR14" s="317">
        <v>71.5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523</v>
      </c>
      <c r="AL15" s="1213"/>
      <c r="AM15" s="1213"/>
      <c r="AN15" s="1214"/>
      <c r="AO15" s="315">
        <v>33149</v>
      </c>
      <c r="AP15" s="315">
        <v>1714</v>
      </c>
      <c r="AQ15" s="316">
        <v>1605</v>
      </c>
      <c r="AR15" s="317">
        <v>6.8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524</v>
      </c>
      <c r="AL16" s="1216"/>
      <c r="AM16" s="1216"/>
      <c r="AN16" s="1217"/>
      <c r="AO16" s="315">
        <v>-167082</v>
      </c>
      <c r="AP16" s="315">
        <v>-8638</v>
      </c>
      <c r="AQ16" s="316">
        <v>-6253</v>
      </c>
      <c r="AR16" s="317">
        <v>38.1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192</v>
      </c>
      <c r="AL17" s="1216"/>
      <c r="AM17" s="1216"/>
      <c r="AN17" s="1217"/>
      <c r="AO17" s="315">
        <v>2104549</v>
      </c>
      <c r="AP17" s="315">
        <v>108802</v>
      </c>
      <c r="AQ17" s="316">
        <v>85527</v>
      </c>
      <c r="AR17" s="317">
        <v>27.2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529</v>
      </c>
      <c r="AL21" s="1208"/>
      <c r="AM21" s="1208"/>
      <c r="AN21" s="1209"/>
      <c r="AO21" s="327">
        <v>9.6199999999999992</v>
      </c>
      <c r="AP21" s="328">
        <v>8.08</v>
      </c>
      <c r="AQ21" s="329">
        <v>1.54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530</v>
      </c>
      <c r="AL22" s="1208"/>
      <c r="AM22" s="1208"/>
      <c r="AN22" s="1209"/>
      <c r="AO22" s="332">
        <v>99.3</v>
      </c>
      <c r="AP22" s="333">
        <v>97.7</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534</v>
      </c>
      <c r="AL32" s="1224"/>
      <c r="AM32" s="1224"/>
      <c r="AN32" s="1225"/>
      <c r="AO32" s="342">
        <v>1293784</v>
      </c>
      <c r="AP32" s="342">
        <v>66886</v>
      </c>
      <c r="AQ32" s="343">
        <v>49196</v>
      </c>
      <c r="AR32" s="344">
        <v>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535</v>
      </c>
      <c r="AL33" s="1224"/>
      <c r="AM33" s="1224"/>
      <c r="AN33" s="1225"/>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536</v>
      </c>
      <c r="AL34" s="1224"/>
      <c r="AM34" s="1224"/>
      <c r="AN34" s="1225"/>
      <c r="AO34" s="342" t="s">
        <v>520</v>
      </c>
      <c r="AP34" s="342" t="s">
        <v>520</v>
      </c>
      <c r="AQ34" s="343">
        <v>53</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537</v>
      </c>
      <c r="AL35" s="1224"/>
      <c r="AM35" s="1224"/>
      <c r="AN35" s="1225"/>
      <c r="AO35" s="342">
        <v>245977</v>
      </c>
      <c r="AP35" s="342">
        <v>12717</v>
      </c>
      <c r="AQ35" s="343">
        <v>20035</v>
      </c>
      <c r="AR35" s="344">
        <v>-36.5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538</v>
      </c>
      <c r="AL36" s="1224"/>
      <c r="AM36" s="1224"/>
      <c r="AN36" s="1225"/>
      <c r="AO36" s="342">
        <v>34164</v>
      </c>
      <c r="AP36" s="342">
        <v>1766</v>
      </c>
      <c r="AQ36" s="343">
        <v>2549</v>
      </c>
      <c r="AR36" s="344">
        <v>-30.7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539</v>
      </c>
      <c r="AL37" s="1224"/>
      <c r="AM37" s="1224"/>
      <c r="AN37" s="1225"/>
      <c r="AO37" s="342" t="s">
        <v>520</v>
      </c>
      <c r="AP37" s="342" t="s">
        <v>520</v>
      </c>
      <c r="AQ37" s="343">
        <v>540</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540</v>
      </c>
      <c r="AL38" s="1227"/>
      <c r="AM38" s="1227"/>
      <c r="AN38" s="1228"/>
      <c r="AO38" s="345" t="s">
        <v>520</v>
      </c>
      <c r="AP38" s="345" t="s">
        <v>520</v>
      </c>
      <c r="AQ38" s="346">
        <v>3</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541</v>
      </c>
      <c r="AL39" s="1227"/>
      <c r="AM39" s="1227"/>
      <c r="AN39" s="1228"/>
      <c r="AO39" s="342">
        <v>-49362</v>
      </c>
      <c r="AP39" s="342">
        <v>-2552</v>
      </c>
      <c r="AQ39" s="343">
        <v>-4452</v>
      </c>
      <c r="AR39" s="344">
        <v>-42.7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542</v>
      </c>
      <c r="AL40" s="1224"/>
      <c r="AM40" s="1224"/>
      <c r="AN40" s="1225"/>
      <c r="AO40" s="342">
        <v>-983251</v>
      </c>
      <c r="AP40" s="342">
        <v>-50832</v>
      </c>
      <c r="AQ40" s="343">
        <v>-46845</v>
      </c>
      <c r="AR40" s="344">
        <v>8.5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304</v>
      </c>
      <c r="AL41" s="1230"/>
      <c r="AM41" s="1230"/>
      <c r="AN41" s="1231"/>
      <c r="AO41" s="342">
        <v>541312</v>
      </c>
      <c r="AP41" s="342">
        <v>27985</v>
      </c>
      <c r="AQ41" s="343">
        <v>21079</v>
      </c>
      <c r="AR41" s="344">
        <v>32.799999999999997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511</v>
      </c>
      <c r="AN49" s="1220" t="s">
        <v>546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1965194</v>
      </c>
      <c r="AN51" s="364">
        <v>95774</v>
      </c>
      <c r="AO51" s="365">
        <v>9.1</v>
      </c>
      <c r="AP51" s="366">
        <v>106614</v>
      </c>
      <c r="AQ51" s="367">
        <v>17.2</v>
      </c>
      <c r="AR51" s="368">
        <v>-8.1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611978</v>
      </c>
      <c r="AN52" s="372">
        <v>29825</v>
      </c>
      <c r="AO52" s="373">
        <v>-45.1</v>
      </c>
      <c r="AP52" s="374">
        <v>45545</v>
      </c>
      <c r="AQ52" s="375">
        <v>20.7</v>
      </c>
      <c r="AR52" s="376">
        <v>-65.8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1114315</v>
      </c>
      <c r="AN53" s="364">
        <v>55200</v>
      </c>
      <c r="AO53" s="365">
        <v>-42.4</v>
      </c>
      <c r="AP53" s="366">
        <v>85459</v>
      </c>
      <c r="AQ53" s="367">
        <v>-19.8</v>
      </c>
      <c r="AR53" s="368">
        <v>-22.6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389999</v>
      </c>
      <c r="AN54" s="372">
        <v>19319</v>
      </c>
      <c r="AO54" s="373">
        <v>-35.200000000000003</v>
      </c>
      <c r="AP54" s="374">
        <v>44378</v>
      </c>
      <c r="AQ54" s="375">
        <v>-2.6</v>
      </c>
      <c r="AR54" s="376">
        <v>-32.6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2111692</v>
      </c>
      <c r="AN55" s="364">
        <v>105961</v>
      </c>
      <c r="AO55" s="365">
        <v>92</v>
      </c>
      <c r="AP55" s="366">
        <v>65876</v>
      </c>
      <c r="AQ55" s="367">
        <v>-22.9</v>
      </c>
      <c r="AR55" s="368">
        <v>114.9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1144578</v>
      </c>
      <c r="AN56" s="372">
        <v>57433</v>
      </c>
      <c r="AO56" s="373">
        <v>197.3</v>
      </c>
      <c r="AP56" s="374">
        <v>36484</v>
      </c>
      <c r="AQ56" s="375">
        <v>-17.8</v>
      </c>
      <c r="AR56" s="376">
        <v>215.1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2347008</v>
      </c>
      <c r="AN57" s="364">
        <v>119459</v>
      </c>
      <c r="AO57" s="365">
        <v>12.7</v>
      </c>
      <c r="AP57" s="366">
        <v>68468</v>
      </c>
      <c r="AQ57" s="367">
        <v>3.9</v>
      </c>
      <c r="AR57" s="368">
        <v>8.8000000000000007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1836972</v>
      </c>
      <c r="AN58" s="372">
        <v>93499</v>
      </c>
      <c r="AO58" s="373">
        <v>62.8</v>
      </c>
      <c r="AP58" s="374">
        <v>34140</v>
      </c>
      <c r="AQ58" s="375">
        <v>-6.4</v>
      </c>
      <c r="AR58" s="376">
        <v>69.2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1599850</v>
      </c>
      <c r="AN59" s="364">
        <v>82710</v>
      </c>
      <c r="AO59" s="365">
        <v>-30.8</v>
      </c>
      <c r="AP59" s="366">
        <v>69729</v>
      </c>
      <c r="AQ59" s="367">
        <v>1.8</v>
      </c>
      <c r="AR59" s="368">
        <v>-32.6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638045</v>
      </c>
      <c r="AN60" s="372">
        <v>32986</v>
      </c>
      <c r="AO60" s="373">
        <v>-64.7</v>
      </c>
      <c r="AP60" s="374">
        <v>38908</v>
      </c>
      <c r="AQ60" s="375">
        <v>14</v>
      </c>
      <c r="AR60" s="376">
        <v>-78.7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1827612</v>
      </c>
      <c r="AN61" s="379">
        <v>91821</v>
      </c>
      <c r="AO61" s="380">
        <v>8.1</v>
      </c>
      <c r="AP61" s="381">
        <v>79229</v>
      </c>
      <c r="AQ61" s="382">
        <v>-4</v>
      </c>
      <c r="AR61" s="368">
        <v>12.1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924314</v>
      </c>
      <c r="AN62" s="372">
        <v>46612</v>
      </c>
      <c r="AO62" s="373">
        <v>23</v>
      </c>
      <c r="AP62" s="374">
        <v>39891</v>
      </c>
      <c r="AQ62" s="375">
        <v>1.6</v>
      </c>
      <c r="AR62" s="376">
        <v>21.4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03aFysOqTgVTigqfTWIxYsTpuWuKkDnNazvH48f7POqmSWVWucySUspv3pC2Taiwr25Pt9aX3BIG8MZuKU9Nw==" saltValue="3rla+4d6S1LaEsQF2+j3+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1wmRL5Z5jN0I0meAFiQrdq2rThYMdBjULph/jjyXGCbxY9/Uy4r6Exr64fwE9ODwKjCLhWDTAbOqLAPKFM5mA==" saltValue="oySJu/1pxj+y84dezKJF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amT7+iXPcbCy0YHAj9MtsEWgxyxu+kQm3Cn0uv1Pe6D7S/mF3s10XI5m7dbira9r6D924Ovtm+mhvfP+JAvAw==" saltValue="YBzpAVSEFdJ+tFxchYc7X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19.34</v>
      </c>
      <c r="G47" s="12">
        <v>20.57</v>
      </c>
      <c r="H47" s="12">
        <v>21.63</v>
      </c>
      <c r="I47" s="12">
        <v>19.399999999999999</v>
      </c>
      <c r="J47" s="13">
        <v>13.86</v>
      </c>
    </row>
    <row r="48" spans="2:10" ht="57.75" customHeight="1" x14ac:dyDescent="0.15">
      <c r="B48" s="14"/>
      <c r="C48" s="1234" t="s">
        <v>4</v>
      </c>
      <c r="D48" s="1234"/>
      <c r="E48" s="1235"/>
      <c r="F48" s="15">
        <v>5</v>
      </c>
      <c r="G48" s="16">
        <v>14.73</v>
      </c>
      <c r="H48" s="16">
        <v>5.0599999999999996</v>
      </c>
      <c r="I48" s="16">
        <v>4.9000000000000004</v>
      </c>
      <c r="J48" s="17">
        <v>8.14</v>
      </c>
    </row>
    <row r="49" spans="2:10" ht="57.75" customHeight="1" thickBot="1" x14ac:dyDescent="0.2">
      <c r="B49" s="18"/>
      <c r="C49" s="1236" t="s">
        <v>5</v>
      </c>
      <c r="D49" s="1236"/>
      <c r="E49" s="1237"/>
      <c r="F49" s="19" t="s">
        <v>567</v>
      </c>
      <c r="G49" s="20">
        <v>11.58</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JE/l21G3J5Qa7z/Q+UVPjeNp7IwE5gCQBV8uW/6/WpCmjjGYBSjKk/C8zUpLyHedBDsj1DvoM2OQ+XPYAhmP/Q==" saltValue="I3gtNLXx1BMmbXUst2CM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2020-02-28T06:02:42Z</cp:lastPrinted>
  <dcterms:created xsi:type="dcterms:W3CDTF">2020-02-10T06:00:53Z</dcterms:created>
  <dcterms:modified xsi:type="dcterms:W3CDTF">2020-09-29T04:33:00Z</dcterms:modified>
  <cp:category/>
</cp:coreProperties>
</file>