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dh17112390\E\財政担当共有フォルダー\12 普通会計決算統計\財政状況資料集\H30財政状況資料集\10　→総務省・市町\公表データ\"/>
    </mc:Choice>
  </mc:AlternateContent>
  <xr:revisionPtr revIDLastSave="0" documentId="13_ncr:1_{1300C1CA-118F-44C9-813D-14C27100C91A}" xr6:coauthVersionLast="44" xr6:coauthVersionMax="44"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AM36" i="10"/>
  <c r="U36" i="10"/>
  <c r="CO35" i="10"/>
  <c r="AM35" i="10"/>
  <c r="C34" i="10"/>
  <c r="C35" i="10" l="1"/>
  <c r="C36" i="10" s="1"/>
  <c r="C37" i="10" s="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BE34" i="10"/>
  <c r="BE35" i="10" s="1"/>
  <c r="BE36" i="10" s="1"/>
  <c r="AM34" i="10"/>
  <c r="BW34" i="10"/>
  <c r="BW35" i="10" s="1"/>
  <c r="BW36" i="10" s="1"/>
  <c r="BW37" i="10" s="1"/>
  <c r="BW38" i="10" s="1"/>
  <c r="BW39" i="10" s="1"/>
  <c r="BW40" i="10" s="1"/>
  <c r="BW41" i="10" s="1"/>
  <c r="BW42" i="10" s="1"/>
  <c r="CO34" i="10" l="1"/>
</calcChain>
</file>

<file path=xl/sharedStrings.xml><?xml version="1.0" encoding="utf-8"?>
<sst xmlns="http://schemas.openxmlformats.org/spreadsheetml/2006/main" count="1100" uniqueCount="613">
  <si>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</si>
  <si>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</si>
  <si>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</si>
  <si>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</si>
  <si>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</si>
  <si>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</si>
  <si>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</si>
  <si>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</si>
  <si>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</si>
  <si>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</si>
  <si>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</si>
  <si>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</si>
  <si>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</si>
  <si>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</si>
  <si>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</si>
  <si>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</si>
  <si>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</si>
  <si>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</si>
  <si>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</si>
  <si>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</si>
  <si>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</si>
  <si>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</si>
  <si>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</si>
  <si>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</si>
  <si>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</si>
  <si>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</si>
  <si>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</si>
  <si>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</si>
  <si>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</si>
  <si>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</si>
  <si>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</si>
  <si>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</si>
  <si>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</si>
  <si>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</si>
  <si>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</si>
  <si>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</si>
  <si>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</si>
  <si>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</si>
  <si>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</si>
  <si>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</si>
  <si>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</si>
  <si>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</si>
  <si>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</si>
  <si>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</si>
  <si>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</si>
  <si>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</si>
  <si>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</si>
  <si>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</si>
  <si>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</si>
  <si>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</si>
  <si>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</si>
  <si>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</si>
  <si>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</si>
  <si>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</si>
  <si>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</si>
  <si>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</si>
  <si>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</si>
  <si>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</si>
  <si>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</si>
  <si>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</si>
  <si>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</si>
  <si>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</si>
  <si>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</si>
  <si>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</si>
  <si>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</si>
  <si>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</si>
  <si>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</si>
  <si>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</si>
  <si>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</si>
  <si>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</si>
  <si>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</si>
  <si>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</si>
  <si>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</si>
  <si>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</si>
  <si>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</si>
  <si>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</si>
  <si>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</si>
  <si>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</si>
  <si>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</si>
  <si>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</si>
  <si>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</si>
  <si>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</si>
  <si>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</si>
  <si>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</si>
  <si>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</si>
  <si>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</si>
  <si>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</si>
  <si>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</si>
  <si>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</si>
  <si>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</si>
  <si>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</si>
  <si>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</si>
  <si>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</si>
  <si>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</si>
  <si>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</si>
  <si>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</si>
  <si>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</si>
  <si>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</si>
  <si>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嬉野市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</si>
  <si>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</si>
  <si>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</si>
  <si>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</si>
  <si>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</si>
  <si>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</si>
  <si>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</si>
  <si>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</si>
  <si>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</si>
  <si>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</si>
  <si>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</si>
  <si>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</si>
  <si>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</si>
  <si>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</si>
  <si>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</si>
  <si>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</si>
  <si>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</si>
  <si>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</si>
  <si>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</si>
  <si>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</si>
  <si>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</si>
  <si>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</si>
  <si>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</si>
  <si>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</si>
  <si>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</si>
  <si>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</si>
  <si>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</si>
  <si>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</si>
  <si>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</si>
  <si>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</si>
  <si>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</si>
  <si>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</si>
  <si>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</si>
  <si>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</si>
  <si>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</si>
  <si>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</si>
  <si>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</si>
  <si>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</si>
  <si>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</si>
  <si>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</si>
  <si>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</si>
  <si>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</si>
  <si>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</si>
  <si>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</si>
  <si>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</si>
  <si>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</si>
  <si>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</si>
  <si>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</si>
  <si>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</si>
  <si>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</si>
  <si>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</si>
  <si>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</si>
  <si>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</si>
  <si>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</si>
  <si>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</si>
  <si>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</si>
  <si>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</si>
  <si>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</si>
  <si>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</si>
  <si>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</si>
  <si>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</si>
  <si>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</si>
  <si>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</si>
  <si>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</si>
  <si>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</si>
  <si>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</si>
  <si>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</si>
  <si>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</si>
  <si>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</si>
  <si>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</si>
  <si>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</si>
  <si>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</si>
  <si>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</si>
  <si>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</si>
  <si>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</si>
  <si>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</si>
  <si>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</si>
  <si>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</si>
  <si>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</si>
  <si>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</si>
  <si>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</si>
  <si>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</si>
  <si>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</si>
  <si>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</si>
  <si>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</si>
  <si>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</si>
  <si>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</si>
  <si>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</si>
  <si>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</si>
  <si>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</si>
  <si>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</si>
  <si>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</si>
  <si>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</si>
  <si>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</si>
  <si>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</si>
  <si>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</si>
  <si>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</si>
  <si>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</si>
  <si>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</si>
  <si>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</si>
  <si>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</si>
  <si>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</si>
  <si>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</si>
  <si>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</si>
  <si>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</si>
  <si>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</si>
  <si>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</si>
  <si>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</si>
  <si>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</si>
  <si>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</si>
  <si>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</si>
  <si>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</si>
  <si>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</si>
  <si>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</si>
  <si>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</si>
  <si>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</si>
  <si>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佐賀県嬉野市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</si>
  <si>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</si>
  <si>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</si>
  <si>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</si>
  <si>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</si>
  <si>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</si>
  <si>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</si>
  <si>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</si>
  <si>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</si>
  <si>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</si>
  <si>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</si>
  <si>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</si>
  <si>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</si>
  <si>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</si>
  <si>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</si>
  <si>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</si>
  <si>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</si>
  <si>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</si>
  <si>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</si>
  <si>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</si>
  <si>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</si>
  <si>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</si>
  <si>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</si>
  <si>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</si>
  <si>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</si>
  <si>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</si>
  <si>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</si>
  <si>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</si>
  <si>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</si>
  <si>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</si>
  <si>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</si>
  <si>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</si>
  <si>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</si>
  <si>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</si>
  <si>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</si>
  <si>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</si>
  <si>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</si>
  <si>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</si>
  <si>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</si>
  <si>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</si>
  <si>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</si>
  <si>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</si>
  <si>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</si>
  <si>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</si>
  <si>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</si>
  <si>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</si>
  <si>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</si>
  <si>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</si>
  <si>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</si>
  <si>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</si>
  <si>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</si>
  <si>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</si>
  <si>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</si>
  <si>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</si>
  <si>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</si>
  <si>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</si>
  <si>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</si>
  <si>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</si>
  <si>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</si>
  <si>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</si>
  <si>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</si>
  <si>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</si>
  <si>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</si>
  <si>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</si>
  <si>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</si>
  <si>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</si>
  <si>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</si>
  <si>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</si>
  <si>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</si>
  <si>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</si>
  <si>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</si>
  <si>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</si>
  <si>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</si>
  <si>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</si>
  <si>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</si>
  <si>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</si>
  <si>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</si>
  <si>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</si>
  <si>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</si>
  <si>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</si>
  <si>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</si>
  <si>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</si>
  <si>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</si>
  <si>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</si>
  <si>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</si>
  <si>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</si>
  <si>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</si>
  <si>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</si>
  <si>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</si>
  <si>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</si>
  <si>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</si>
  <si>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</si>
  <si>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</si>
  <si>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</si>
  <si>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</si>
  <si>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</si>
  <si>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</si>
  <si>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</si>
  <si>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</si>
  <si>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</si>
  <si>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</si>
  <si>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</si>
  <si>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</si>
  <si>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</si>
  <si>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</si>
  <si>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</si>
  <si>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</si>
  <si>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</si>
  <si>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</si>
  <si>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</si>
  <si>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</si>
  <si>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</si>
  <si>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</si>
  <si>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</si>
  <si>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</si>
  <si>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</si>
  <si>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</si>
  <si>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</si>
  <si>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</si>
  <si>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</si>
  <si>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</si>
  <si>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</si>
  <si>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</si>
  <si>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</si>
  <si>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</si>
  <si>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</si>
  <si>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</si>
  <si>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</si>
  <si>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</si>
  <si>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</si>
  <si>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</si>
  <si>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</si>
  <si>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</si>
  <si>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</si>
  <si>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</si>
  <si>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</si>
  <si>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</si>
  <si>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</si>
  <si>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</si>
  <si>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</si>
  <si>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</si>
  <si>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</si>
  <si>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</si>
  <si>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</si>
  <si>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</si>
  <si>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</si>
  <si>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</si>
  <si>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</si>
  <si>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</si>
  <si>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</si>
  <si>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</si>
  <si>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佐賀県嬉野市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</si>
  <si>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</si>
  <si>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</si>
  <si>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</si>
  <si>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</si>
  <si>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</si>
  <si>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</si>
  <si>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</si>
  <si>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</si>
  <si>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</si>
  <si>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</si>
  <si>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</si>
  <si>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</si>
  <si>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</si>
  <si>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</si>
  <si>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</si>
  <si>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</si>
  <si>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</si>
  <si>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</si>
  <si>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</si>
  <si>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</si>
  <si>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嬉野市嬉野都市計画事業嬉野第七土地区画整理事業費特別会計</t>
    <phoneticPr fontId="5"/>
  </si>
  <si>
    <t>嬉野市嬉野都市計画事業嬉野第八土地区画整理事業費特別会計</t>
    <phoneticPr fontId="5"/>
  </si>
  <si>
    <t>嬉野市嬉野都市計画事業嬉野温泉駅周辺土地区画整理事業費特別会計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</si>
  <si>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</si>
  <si>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</si>
  <si>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</si>
  <si>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</si>
  <si>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</si>
  <si>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</si>
  <si>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</si>
  <si>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</si>
  <si>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</si>
  <si>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</si>
  <si>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</si>
  <si>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</si>
  <si>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</si>
  <si>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嬉野市国民健康保険特別会計</t>
    <phoneticPr fontId="5"/>
  </si>
  <si>
    <t>嬉野市後期高齢者医療特別会計</t>
    <phoneticPr fontId="5"/>
  </si>
  <si>
    <t>嬉野市水道事業会計</t>
    <phoneticPr fontId="5"/>
  </si>
  <si>
    <t>法適用企業</t>
    <phoneticPr fontId="5"/>
  </si>
  <si>
    <t>嬉野市農業集落排水特別会計</t>
    <phoneticPr fontId="5"/>
  </si>
  <si>
    <t>法非適用企業</t>
    <phoneticPr fontId="5"/>
  </si>
  <si>
    <t>嬉野都市計画下水道事業嬉野市公共下水道事業費特別会計</t>
    <phoneticPr fontId="5"/>
  </si>
  <si>
    <t>嬉野市浄化槽特別会計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</si>
  <si>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</si>
  <si>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</si>
  <si>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</si>
  <si>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</si>
  <si>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</si>
  <si>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</si>
  <si>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</si>
  <si>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</si>
  <si>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</si>
  <si>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</si>
  <si>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</si>
  <si>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</si>
  <si>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</si>
  <si>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</si>
  <si>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</si>
  <si>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</si>
  <si>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</si>
  <si>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</si>
  <si>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</si>
  <si>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</si>
  <si>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</si>
  <si>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</si>
  <si>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</si>
  <si>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</si>
  <si>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</si>
  <si>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</si>
  <si>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</si>
  <si>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</si>
  <si>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</si>
  <si>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</si>
  <si>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</si>
  <si>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</si>
  <si>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</si>
  <si>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</si>
  <si>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</si>
  <si>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</si>
  <si>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</si>
  <si>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</si>
  <si>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</si>
  <si>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</si>
  <si>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</si>
  <si>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</si>
  <si>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</si>
  <si>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</si>
  <si>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</si>
  <si>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</si>
  <si>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</si>
  <si>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</si>
  <si>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</si>
  <si>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</si>
  <si>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</si>
  <si>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</si>
  <si>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</si>
  <si>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</si>
  <si>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</si>
  <si>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</si>
  <si>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</si>
  <si>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</si>
  <si>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嬉野都市計画下水道事業嬉野市公共下水道事業費特別会計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</si>
  <si>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</si>
  <si>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嬉野市水道事業会計</t>
    <phoneticPr fontId="5"/>
  </si>
  <si>
    <t>(Ｆ)</t>
    <phoneticPr fontId="5"/>
  </si>
  <si>
    <t>嬉野市浄化槽特別会計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</si>
  <si>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</si>
  <si>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</si>
  <si>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</si>
  <si>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</si>
  <si>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</si>
  <si>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</si>
  <si>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</si>
  <si>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</si>
  <si>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</si>
  <si>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</si>
  <si>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</si>
  <si>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</si>
  <si>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</si>
  <si>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</si>
  <si>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</si>
  <si>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</si>
  <si>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</si>
  <si>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</si>
  <si>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</si>
  <si>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</si>
  <si>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</si>
  <si>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</si>
  <si>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</si>
  <si>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</si>
  <si>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</si>
  <si>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</si>
  <si>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</si>
  <si>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</si>
  <si>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</si>
  <si>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</si>
  <si>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</si>
  <si>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</si>
  <si>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</si>
  <si>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</si>
  <si>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</si>
  <si>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</si>
  <si>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</si>
  <si>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</si>
  <si>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</si>
  <si>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</si>
  <si>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</si>
  <si>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</si>
  <si>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</si>
  <si>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</si>
  <si>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</si>
  <si>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</si>
  <si>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</si>
  <si>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</si>
  <si>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</si>
  <si>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</si>
  <si>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</si>
  <si>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</si>
  <si>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</si>
  <si>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</si>
  <si>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</si>
  <si>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</si>
  <si>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</si>
  <si>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</si>
  <si>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</si>
  <si>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</si>
  <si>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</si>
  <si>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</si>
  <si>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</si>
  <si>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</si>
  <si>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</si>
  <si>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</si>
  <si>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</si>
  <si>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</si>
  <si>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</si>
  <si>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</si>
  <si>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</si>
  <si>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</si>
  <si>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</si>
  <si>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</si>
  <si>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</si>
  <si>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</si>
  <si>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</si>
  <si>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</si>
  <si>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</si>
  <si>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</si>
  <si>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</si>
  <si>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</si>
  <si>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</si>
  <si>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</si>
  <si>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2.52</t>
  </si>
  <si>
    <t>▲ 2.33</t>
  </si>
  <si>
    <t>嬉野市水道事業会計</t>
  </si>
  <si>
    <t>一般会計</t>
  </si>
  <si>
    <t>嬉野市国民健康保険特別会計</t>
  </si>
  <si>
    <t>▲ 3.70</t>
  </si>
  <si>
    <t>▲ 3.64</t>
  </si>
  <si>
    <t>▲ 3.11</t>
  </si>
  <si>
    <t>嬉野市嬉野都市計画事業嬉野第七土地区画整理事業費特別会計</t>
  </si>
  <si>
    <t>嬉野市浄化槽特別会計</t>
  </si>
  <si>
    <t>嬉野市農業集落排水特別会計</t>
  </si>
  <si>
    <t>嬉野都市計画下水道事業嬉野市公共下水道事業費特別会計</t>
  </si>
  <si>
    <t>嬉野市後期高齢者医療特別会計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</si>
  <si>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</si>
  <si>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</si>
  <si>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</si>
  <si>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</si>
  <si>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</si>
  <si>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</si>
  <si>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</si>
  <si>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</si>
  <si>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</si>
  <si>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鹿島・藤津地区衛生施設組合</t>
  </si>
  <si>
    <t>杵藤地区広域市町村圏組合</t>
  </si>
  <si>
    <t>杵藤地区広域市町村圏組合(特別会計)</t>
    <rPh sb="13" eb="15">
      <t>トクベツ</t>
    </rPh>
    <rPh sb="15" eb="17">
      <t>カイケイ</t>
    </rPh>
    <phoneticPr fontId="2"/>
  </si>
  <si>
    <t>佐賀県後期高齢者医療広域連合</t>
  </si>
  <si>
    <t>佐賀県後期高齢者医療広域連合(特別会計)</t>
    <rPh sb="15" eb="17">
      <t>トクベツ</t>
    </rPh>
    <rPh sb="17" eb="19">
      <t>カイケイ</t>
    </rPh>
    <phoneticPr fontId="2"/>
  </si>
  <si>
    <t>佐賀県市町総合事務組合</t>
  </si>
  <si>
    <t>佐賀県市町総合事務組合（交通災害）</t>
  </si>
  <si>
    <t>佐賀県西部広域環境組合</t>
  </si>
  <si>
    <t>佐賀西部広域水道企業団</t>
    <rPh sb="0" eb="2">
      <t>サガ</t>
    </rPh>
    <rPh sb="2" eb="4">
      <t>セイブ</t>
    </rPh>
    <rPh sb="4" eb="6">
      <t>コウイキ</t>
    </rPh>
    <rPh sb="6" eb="8">
      <t>スイドウ</t>
    </rPh>
    <rPh sb="8" eb="10">
      <t>キギョウ</t>
    </rPh>
    <rPh sb="10" eb="11">
      <t>ダン</t>
    </rPh>
    <phoneticPr fontId="2"/>
  </si>
  <si>
    <t>‐</t>
    <phoneticPr fontId="2"/>
  </si>
  <si>
    <t>‐</t>
    <phoneticPr fontId="2"/>
  </si>
  <si>
    <t>嬉野市土地開発公社</t>
    <rPh sb="0" eb="3">
      <t>ウレシノシ</t>
    </rPh>
    <rPh sb="3" eb="5">
      <t>トチ</t>
    </rPh>
    <rPh sb="5" eb="7">
      <t>カイハツ</t>
    </rPh>
    <rPh sb="7" eb="9">
      <t>コウシャ</t>
    </rPh>
    <phoneticPr fontId="2"/>
  </si>
  <si>
    <t>‐</t>
    <phoneticPr fontId="2"/>
  </si>
  <si>
    <t>合併振興基金</t>
  </si>
  <si>
    <t>ふるさと応援寄附金基金</t>
  </si>
  <si>
    <t>地域づくり推進事業基金</t>
  </si>
  <si>
    <t>公共施設建設基金</t>
  </si>
  <si>
    <t>地域福祉基金</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</si>
  <si>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</si>
  <si>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</si>
  <si>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</si>
  <si>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</si>
  <si>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</si>
  <si>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</si>
  <si>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駅周辺区画整理事業用地取得に係る債務負担額が主な要因で、類似団体と比較すると高い水準にある。平成30年度は地方債残高が中央体育館及び市民センター等の建設に伴う地方債借入により残高が増加したが、公営企業債等繰入見込額等の減少により比率は低下した。今後は、嬉野温泉駅周辺整備事業といった大型事業が控えており、相当の起債発行が予定されているため、改善に向けて努力を継続していく。
有形固定資産減価償却率については、類似団体と比較し低水準である。平成28年度に策定した公共施設等総合管理計画において、この先40年間で公共施設等の延べ床面積を1.5万㎡削減する目標を掲げており、今後は個別施設計画を策定し、更新時期や更新費用について留意しながら長寿命化保全等の具体的な実施計画の検討を含め、大規模改修や施設の建替え、集約化・複合化を計画的に推進していく。</t>
    <rPh sb="5" eb="7">
      <t>ヒリツ</t>
    </rPh>
    <rPh sb="35" eb="36">
      <t>オモ</t>
    </rPh>
    <rPh sb="37" eb="39">
      <t>ヨウイン</t>
    </rPh>
    <rPh sb="41" eb="43">
      <t>ルイジ</t>
    </rPh>
    <rPh sb="59" eb="61">
      <t>ヘイセイ</t>
    </rPh>
    <rPh sb="63" eb="64">
      <t>ネン</t>
    </rPh>
    <rPh sb="64" eb="65">
      <t>ド</t>
    </rPh>
    <rPh sb="66" eb="69">
      <t>チホウサイ</t>
    </rPh>
    <rPh sb="69" eb="71">
      <t>ザンダカ</t>
    </rPh>
    <rPh sb="72" eb="74">
      <t>チュウオウ</t>
    </rPh>
    <rPh sb="74" eb="77">
      <t>タイイクカン</t>
    </rPh>
    <rPh sb="77" eb="78">
      <t>オヨ</t>
    </rPh>
    <rPh sb="79" eb="81">
      <t>シミン</t>
    </rPh>
    <rPh sb="85" eb="86">
      <t>トウ</t>
    </rPh>
    <rPh sb="87" eb="89">
      <t>ケンセツ</t>
    </rPh>
    <rPh sb="90" eb="91">
      <t>トモナ</t>
    </rPh>
    <rPh sb="92" eb="95">
      <t>チホウサイ</t>
    </rPh>
    <rPh sb="95" eb="97">
      <t>カリイレ</t>
    </rPh>
    <rPh sb="103" eb="105">
      <t>ゾウカ</t>
    </rPh>
    <rPh sb="109" eb="111">
      <t>コウエイ</t>
    </rPh>
    <rPh sb="111" eb="113">
      <t>キギョウ</t>
    </rPh>
    <rPh sb="113" eb="114">
      <t>サイ</t>
    </rPh>
    <rPh sb="114" eb="115">
      <t>トウ</t>
    </rPh>
    <rPh sb="115" eb="117">
      <t>クリイレ</t>
    </rPh>
    <rPh sb="117" eb="119">
      <t>ミコミ</t>
    </rPh>
    <rPh sb="119" eb="120">
      <t>ガク</t>
    </rPh>
    <rPh sb="120" eb="121">
      <t>トウ</t>
    </rPh>
    <rPh sb="122" eb="124">
      <t>ゲンショウ</t>
    </rPh>
    <rPh sb="127" eb="129">
      <t>ヒリツ</t>
    </rPh>
    <rPh sb="130" eb="132">
      <t>テイカ</t>
    </rPh>
    <rPh sb="135" eb="137">
      <t>コンゴ</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</si>
  <si>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</si>
  <si>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</si>
  <si>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</si>
  <si>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</si>
  <si>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</si>
  <si>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</si>
  <si>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</si>
  <si>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</si>
  <si>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r>
      <t>　平成30年度の実質公債費比率については、元利償還金等は減少したが、普通交付税の減等により標準財政規模も減となったことにより、若干の</t>
    </r>
    <r>
      <rPr>
        <sz val="11"/>
        <color rgb="FFFF0000"/>
        <rFont val="ＭＳ Ｐゴシック"/>
        <family val="3"/>
        <charset val="128"/>
      </rPr>
      <t>増加</t>
    </r>
    <r>
      <rPr>
        <sz val="11"/>
        <color indexed="8"/>
        <rFont val="ＭＳ Ｐゴシック"/>
        <family val="3"/>
        <charset val="128"/>
      </rPr>
      <t xml:space="preserve">となった。また、将来負担比率については、平成26年度に駅周辺区画整理事業用地取得に係る債務負担額及び一部事務組合の起債額の増加により上昇したが、平成27年度からは地方債残高の減少や基金の増加などにより減少傾向にある。今後も新幹線嬉野温泉駅周辺整備事業などの大型事業も予定されており、減債基金の確保と計画的な起債の発行により指標の改善に努める。
</t>
    </r>
    <rPh sb="1" eb="3">
      <t>ヘイセイ</t>
    </rPh>
    <rPh sb="5" eb="6">
      <t>ネン</t>
    </rPh>
    <rPh sb="6" eb="7">
      <t>ド</t>
    </rPh>
    <rPh sb="8" eb="10">
      <t>ジッシツ</t>
    </rPh>
    <rPh sb="10" eb="13">
      <t>コウサイヒ</t>
    </rPh>
    <rPh sb="13" eb="15">
      <t>ヒリツ</t>
    </rPh>
    <rPh sb="21" eb="23">
      <t>ガンリ</t>
    </rPh>
    <rPh sb="23" eb="26">
      <t>ショウカンキン</t>
    </rPh>
    <rPh sb="26" eb="27">
      <t>トウ</t>
    </rPh>
    <rPh sb="28" eb="30">
      <t>ゲンショウ</t>
    </rPh>
    <rPh sb="34" eb="36">
      <t>フツウ</t>
    </rPh>
    <rPh sb="36" eb="39">
      <t>コウフゼイ</t>
    </rPh>
    <rPh sb="40" eb="41">
      <t>ゲン</t>
    </rPh>
    <rPh sb="41" eb="42">
      <t>トウ</t>
    </rPh>
    <rPh sb="45" eb="47">
      <t>ヒョウジュン</t>
    </rPh>
    <rPh sb="47" eb="49">
      <t>ザイセイ</t>
    </rPh>
    <rPh sb="49" eb="51">
      <t>キボ</t>
    </rPh>
    <rPh sb="52" eb="53">
      <t>ゲン</t>
    </rPh>
    <rPh sb="63" eb="65">
      <t>ジャッカン</t>
    </rPh>
    <rPh sb="66" eb="68">
      <t>ゾウカ</t>
    </rPh>
    <rPh sb="88" eb="90">
      <t>ヘイセイ</t>
    </rPh>
    <rPh sb="92" eb="93">
      <t>ネン</t>
    </rPh>
    <rPh sb="93" eb="94">
      <t>ド</t>
    </rPh>
    <rPh sb="129" eb="130">
      <t>ゾウ</t>
    </rPh>
    <rPh sb="130" eb="131">
      <t>カ</t>
    </rPh>
    <rPh sb="134" eb="136">
      <t>ジョウショウ</t>
    </rPh>
    <rPh sb="170" eb="172">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</si>
</sst>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7" fillId="0" borderId="41" xfId="16" applyFont="1" applyBorder="1" applyAlignment="1" applyProtection="1">
      <alignment horizontal="left" vertical="top" wrapText="1"/>
      <protection locked="0"/>
    </xf>
    <xf numFmtId="0" fontId="17" fillId="0" borderId="12" xfId="16" applyFont="1" applyBorder="1" applyAlignment="1" applyProtection="1">
      <alignment horizontal="left" vertical="top" wrapText="1"/>
      <protection locked="0"/>
    </xf>
    <xf numFmtId="0" fontId="17" fillId="0" borderId="48" xfId="16" applyFont="1" applyBorder="1" applyAlignment="1" applyProtection="1">
      <alignment horizontal="left" vertical="top" wrapText="1"/>
      <protection locked="0"/>
    </xf>
    <xf numFmtId="0" fontId="17" fillId="0" borderId="64" xfId="16" applyFont="1" applyBorder="1" applyAlignment="1" applyProtection="1">
      <alignment horizontal="left" vertical="top" wrapText="1"/>
      <protection locked="0"/>
    </xf>
    <xf numFmtId="0" fontId="17" fillId="0" borderId="0" xfId="16" applyFont="1" applyAlignment="1" applyProtection="1">
      <alignment horizontal="left" vertical="top" wrapText="1"/>
      <protection locked="0"/>
    </xf>
    <xf numFmtId="0" fontId="17" fillId="0" borderId="38" xfId="16" applyFont="1" applyBorder="1" applyAlignment="1" applyProtection="1">
      <alignment horizontal="left" vertical="top" wrapText="1"/>
      <protection locked="0"/>
    </xf>
    <xf numFmtId="0" fontId="17" fillId="0" borderId="37" xfId="16" applyFont="1" applyBorder="1" applyAlignment="1" applyProtection="1">
      <alignment horizontal="left" vertical="top" wrapText="1"/>
      <protection locked="0"/>
    </xf>
    <xf numFmtId="0" fontId="17" fillId="0" borderId="54" xfId="16" applyFont="1" applyBorder="1" applyAlignment="1" applyProtection="1">
      <alignment horizontal="left" vertical="top" wrapText="1"/>
      <protection locked="0"/>
    </xf>
    <xf numFmtId="0" fontId="17"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94B1-40AC-8C59-F32F13D0BE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117163</c:v>
                </c:pt>
                <c:pt idx="1">
                  <c:v>77298</c:v>
                </c:pt>
                <c:pt idx="2">
                  <c:v>87830</c:v>
                </c:pt>
                <c:pt idx="3">
                  <c:v>82358</c:v>
                </c:pt>
                <c:pt idx="4">
                  <c:v>103012</c:v>
                </c:pt>
              </c:numCache>
            </c:numRef>
          </c:val>
          <c:smooth val="0"/>
          <c:extLst>
            <c:ext xmlns:c16="http://schemas.microsoft.com/office/drawing/2014/chart" uri="{C3380CC4-5D6E-409C-BE32-E72D297353CC}">
              <c16:uniqueId val="{00000001-94B1-40AC-8C59-F32F13D0BE9E}"/>
            </c:ext>
          </c:extLst>
        </c:ser>
        <c:dLbls>
          <c:showLegendKey val="0"/>
          <c:showVal val="0"/>
          <c:showCatName val="0"/>
          <c:showSerName val="0"/>
          <c:showPercent val="0"/>
          <c:showBubbleSize val="0"/>
        </c:dLbls>
        <c:marker val="1"/>
        <c:smooth val="0"/>
        <c:axId val="131237984"/>
        <c:axId val="403881328"/>
      </c:lineChart>
      <c:catAx>
        <c:axId val="131237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881328"/>
        <c:crosses val="autoZero"/>
        <c:auto val="1"/>
        <c:lblAlgn val="ctr"/>
        <c:lblOffset val="100"/>
        <c:tickLblSkip val="1"/>
        <c:tickMarkSkip val="1"/>
        <c:noMultiLvlLbl val="0"/>
      </c:catAx>
      <c:valAx>
        <c:axId val="4038813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237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5.73</c:v>
                </c:pt>
                <c:pt idx="1">
                  <c:v>5.76</c:v>
                </c:pt>
                <c:pt idx="2">
                  <c:v>6.87</c:v>
                </c:pt>
                <c:pt idx="3">
                  <c:v>5.56</c:v>
                </c:pt>
                <c:pt idx="4">
                  <c:v>4.76</c:v>
                </c:pt>
              </c:numCache>
            </c:numRef>
          </c:val>
          <c:extLst>
            <c:ext xmlns:c16="http://schemas.microsoft.com/office/drawing/2014/chart" uri="{C3380CC4-5D6E-409C-BE32-E72D297353CC}">
              <c16:uniqueId val="{00000000-DD79-4396-9E75-07AC6DC7A2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25.65</c:v>
                </c:pt>
                <c:pt idx="1">
                  <c:v>22.49</c:v>
                </c:pt>
                <c:pt idx="2">
                  <c:v>33.840000000000003</c:v>
                </c:pt>
                <c:pt idx="3">
                  <c:v>37.840000000000003</c:v>
                </c:pt>
                <c:pt idx="4">
                  <c:v>40.82</c:v>
                </c:pt>
              </c:numCache>
            </c:numRef>
          </c:val>
          <c:extLst>
            <c:ext xmlns:c16="http://schemas.microsoft.com/office/drawing/2014/chart" uri="{C3380CC4-5D6E-409C-BE32-E72D297353CC}">
              <c16:uniqueId val="{00000001-DD79-4396-9E75-07AC6DC7A24F}"/>
            </c:ext>
          </c:extLst>
        </c:ser>
        <c:dLbls>
          <c:showLegendKey val="0"/>
          <c:showVal val="0"/>
          <c:showCatName val="0"/>
          <c:showSerName val="0"/>
          <c:showPercent val="0"/>
          <c:showBubbleSize val="0"/>
        </c:dLbls>
        <c:gapWidth val="250"/>
        <c:overlap val="100"/>
        <c:axId val="408090848"/>
        <c:axId val="405186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-2.52</c:v>
                </c:pt>
                <c:pt idx="1">
                  <c:v>-2.33</c:v>
                </c:pt>
                <c:pt idx="2">
                  <c:v>12.42</c:v>
                </c:pt>
                <c:pt idx="3">
                  <c:v>2.2400000000000002</c:v>
                </c:pt>
                <c:pt idx="4">
                  <c:v>2.02</c:v>
                </c:pt>
              </c:numCache>
            </c:numRef>
          </c:val>
          <c:smooth val="0"/>
          <c:extLst>
            <c:ext xmlns:c16="http://schemas.microsoft.com/office/drawing/2014/chart" uri="{C3380CC4-5D6E-409C-BE32-E72D297353CC}">
              <c16:uniqueId val="{00000002-DD79-4396-9E75-07AC6DC7A24F}"/>
            </c:ext>
          </c:extLst>
        </c:ser>
        <c:dLbls>
          <c:showLegendKey val="0"/>
          <c:showVal val="0"/>
          <c:showCatName val="0"/>
          <c:showSerName val="0"/>
          <c:showPercent val="0"/>
          <c:showBubbleSize val="0"/>
        </c:dLbls>
        <c:marker val="1"/>
        <c:smooth val="0"/>
        <c:axId val="408090848"/>
        <c:axId val="405186920"/>
      </c:lineChart>
      <c:catAx>
        <c:axId val="40809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5186920"/>
        <c:crosses val="autoZero"/>
        <c:auto val="1"/>
        <c:lblAlgn val="ctr"/>
        <c:lblOffset val="100"/>
        <c:tickLblSkip val="1"/>
        <c:tickMarkSkip val="1"/>
        <c:noMultiLvlLbl val="0"/>
      </c:catAx>
      <c:valAx>
        <c:axId val="405186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09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0.27</c:v>
                </c:pt>
                <c:pt idx="2">
                  <c:v>#N/A</c:v>
                </c:pt>
                <c:pt idx="3">
                  <c:v>0.48</c:v>
                </c:pt>
                <c:pt idx="4">
                  <c:v>#N/A</c:v>
                </c:pt>
                <c:pt idx="5">
                  <c:v>0.31</c:v>
                </c:pt>
                <c:pt idx="6">
                  <c:v>#N/A</c:v>
                </c:pt>
                <c:pt idx="7">
                  <c:v>0.04</c:v>
                </c:pt>
                <c:pt idx="8">
                  <c:v>#N/A</c:v>
                </c:pt>
                <c:pt idx="9">
                  <c:v>0.03</c:v>
                </c:pt>
              </c:numCache>
            </c:numRef>
          </c:val>
          <c:extLst>
            <c:ext xmlns:c16="http://schemas.microsoft.com/office/drawing/2014/chart" uri="{C3380CC4-5D6E-409C-BE32-E72D297353CC}">
              <c16:uniqueId val="{00000000-AD30-4E3D-A13A-1777D894E6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30-4E3D-A13A-1777D894E68C}"/>
            </c:ext>
          </c:extLst>
        </c:ser>
        <c:ser>
          <c:idx val="2"/>
          <c:order val="2"/>
          <c:tx>
            <c:strRef>
              <c:f>データシート!$A$29</c:f>
              <c:strCache>
                <c:ptCount val="1"/>
                <c:pt idx="0">
                  <c:v>嬉野市後期高齢者医療特別会計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0.03</c:v>
                </c:pt>
              </c:numCache>
            </c:numRef>
          </c:val>
          <c:extLst>
            <c:ext xmlns:c16="http://schemas.microsoft.com/office/drawing/2014/chart" uri="{C3380CC4-5D6E-409C-BE32-E72D297353CC}">
              <c16:uniqueId val="{00000002-AD30-4E3D-A13A-1777D894E68C}"/>
            </c:ext>
          </c:extLst>
        </c:ser>
        <c:ser>
          <c:idx val="3"/>
          <c:order val="3"/>
          <c:tx>
            <c:strRef>
              <c:f>データシート!$A$30</c:f>
              <c:strCache>
                <c:ptCount val="1"/>
                <c:pt idx="0">
                  <c:v>嬉野都市計画下水道事業嬉野市公共下水道事業費特別会計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1.55</c:v>
                </c:pt>
                <c:pt idx="2">
                  <c:v>#N/A</c:v>
                </c:pt>
                <c:pt idx="3">
                  <c:v>0.14000000000000001</c:v>
                </c:pt>
                <c:pt idx="4">
                  <c:v>#N/A</c:v>
                </c:pt>
                <c:pt idx="5">
                  <c:v>0.11</c:v>
                </c:pt>
                <c:pt idx="6">
                  <c:v>#N/A</c:v>
                </c:pt>
                <c:pt idx="7">
                  <c:v>0.16</c:v>
                </c:pt>
                <c:pt idx="8">
                  <c:v>#N/A</c:v>
                </c:pt>
                <c:pt idx="9">
                  <c:v>0.04</c:v>
                </c:pt>
              </c:numCache>
            </c:numRef>
          </c:val>
          <c:extLst>
            <c:ext xmlns:c16="http://schemas.microsoft.com/office/drawing/2014/chart" uri="{C3380CC4-5D6E-409C-BE32-E72D297353CC}">
              <c16:uniqueId val="{00000003-AD30-4E3D-A13A-1777D894E68C}"/>
            </c:ext>
          </c:extLst>
        </c:ser>
        <c:ser>
          <c:idx val="4"/>
          <c:order val="4"/>
          <c:tx>
            <c:strRef>
              <c:f>データシート!$A$31</c:f>
              <c:strCache>
                <c:ptCount val="1"/>
                <c:pt idx="0">
                  <c:v>嬉野市農業集落排水特別会計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0.12</c:v>
                </c:pt>
                <c:pt idx="4">
                  <c:v>#N/A</c:v>
                </c:pt>
                <c:pt idx="5">
                  <c:v>0.12</c:v>
                </c:pt>
                <c:pt idx="6">
                  <c:v>#N/A</c:v>
                </c:pt>
                <c:pt idx="7">
                  <c:v>0.11</c:v>
                </c:pt>
                <c:pt idx="8">
                  <c:v>#N/A</c:v>
                </c:pt>
                <c:pt idx="9">
                  <c:v>0.06</c:v>
                </c:pt>
              </c:numCache>
            </c:numRef>
          </c:val>
          <c:extLst>
            <c:ext xmlns:c16="http://schemas.microsoft.com/office/drawing/2014/chart" uri="{C3380CC4-5D6E-409C-BE32-E72D297353CC}">
              <c16:uniqueId val="{00000004-AD30-4E3D-A13A-1777D894E68C}"/>
            </c:ext>
          </c:extLst>
        </c:ser>
        <c:ser>
          <c:idx val="5"/>
          <c:order val="5"/>
          <c:tx>
            <c:strRef>
              <c:f>データシート!$A$32</c:f>
              <c:strCache>
                <c:ptCount val="1"/>
                <c:pt idx="0">
                  <c:v>嬉野市浄化槽特別会計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#N/A</c:v>
                </c:pt>
                <c:pt idx="3">
                  <c:v>0.03</c:v>
                </c:pt>
                <c:pt idx="4">
                  <c:v>#N/A</c:v>
                </c:pt>
                <c:pt idx="5">
                  <c:v>0.03</c:v>
                </c:pt>
                <c:pt idx="6">
                  <c:v>#N/A</c:v>
                </c:pt>
                <c:pt idx="7">
                  <c:v>0.08</c:v>
                </c:pt>
                <c:pt idx="8">
                  <c:v>#N/A</c:v>
                </c:pt>
                <c:pt idx="9">
                  <c:v>7.0000000000000007E-2</c:v>
                </c:pt>
              </c:numCache>
            </c:numRef>
          </c:val>
          <c:extLst>
            <c:ext xmlns:c16="http://schemas.microsoft.com/office/drawing/2014/chart" uri="{C3380CC4-5D6E-409C-BE32-E72D297353CC}">
              <c16:uniqueId val="{00000005-AD30-4E3D-A13A-1777D894E68C}"/>
            </c:ext>
          </c:extLst>
        </c:ser>
        <c:ser>
          <c:idx val="6"/>
          <c:order val="6"/>
          <c:tx>
            <c:strRef>
              <c:f>データシート!$A$33</c:f>
              <c:strCache>
                <c:ptCount val="1"/>
                <c:pt idx="0">
                  <c:v>嬉野市嬉野都市計画事業嬉野第七土地区画整理事業費特別会計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0.35</c:v>
                </c:pt>
                <c:pt idx="2">
                  <c:v>#N/A</c:v>
                </c:pt>
                <c:pt idx="3">
                  <c:v>0.09</c:v>
                </c:pt>
                <c:pt idx="4">
                  <c:v>#N/A</c:v>
                </c:pt>
                <c:pt idx="5">
                  <c:v>0</c:v>
                </c:pt>
                <c:pt idx="6">
                  <c:v>#N/A</c:v>
                </c:pt>
                <c:pt idx="7">
                  <c:v>0.16</c:v>
                </c:pt>
                <c:pt idx="8">
                  <c:v>#N/A</c:v>
                </c:pt>
                <c:pt idx="9">
                  <c:v>0.38</c:v>
                </c:pt>
              </c:numCache>
            </c:numRef>
          </c:val>
          <c:extLst>
            <c:ext xmlns:c16="http://schemas.microsoft.com/office/drawing/2014/chart" uri="{C3380CC4-5D6E-409C-BE32-E72D297353CC}">
              <c16:uniqueId val="{00000006-AD30-4E3D-A13A-1777D894E68C}"/>
            </c:ext>
          </c:extLst>
        </c:ser>
        <c:ser>
          <c:idx val="7"/>
          <c:order val="7"/>
          <c:tx>
            <c:strRef>
              <c:f>データシート!$A$34</c:f>
              <c:strCache>
                <c:ptCount val="1"/>
                <c:pt idx="0">
                  <c:v>嬉野市国民健康保険特別会計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3.7</c:v>
                </c:pt>
                <c:pt idx="1">
                  <c:v>#N/A</c:v>
                </c:pt>
                <c:pt idx="2">
                  <c:v>3.64</c:v>
                </c:pt>
                <c:pt idx="3">
                  <c:v>#N/A</c:v>
                </c:pt>
                <c:pt idx="4">
                  <c:v>3.11</c:v>
                </c:pt>
                <c:pt idx="5">
                  <c:v>#N/A</c:v>
                </c:pt>
                <c:pt idx="6">
                  <c:v>#N/A</c:v>
                </c:pt>
                <c:pt idx="7">
                  <c:v>0.87</c:v>
                </c:pt>
                <c:pt idx="8">
                  <c:v>#N/A</c:v>
                </c:pt>
                <c:pt idx="9">
                  <c:v>1.79</c:v>
                </c:pt>
              </c:numCache>
            </c:numRef>
          </c:val>
          <c:extLst>
            <c:ext xmlns:c16="http://schemas.microsoft.com/office/drawing/2014/chart" uri="{C3380CC4-5D6E-409C-BE32-E72D297353CC}">
              <c16:uniqueId val="{00000007-AD30-4E3D-A13A-1777D894E68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5.6</c:v>
                </c:pt>
                <c:pt idx="2">
                  <c:v>#N/A</c:v>
                </c:pt>
                <c:pt idx="3">
                  <c:v>5.4</c:v>
                </c:pt>
                <c:pt idx="4">
                  <c:v>#N/A</c:v>
                </c:pt>
                <c:pt idx="5">
                  <c:v>6.68</c:v>
                </c:pt>
                <c:pt idx="6">
                  <c:v>#N/A</c:v>
                </c:pt>
                <c:pt idx="7">
                  <c:v>5.5</c:v>
                </c:pt>
                <c:pt idx="8">
                  <c:v>#N/A</c:v>
                </c:pt>
                <c:pt idx="9">
                  <c:v>4.71</c:v>
                </c:pt>
              </c:numCache>
            </c:numRef>
          </c:val>
          <c:extLst>
            <c:ext xmlns:c16="http://schemas.microsoft.com/office/drawing/2014/chart" uri="{C3380CC4-5D6E-409C-BE32-E72D297353CC}">
              <c16:uniqueId val="{00000008-AD30-4E3D-A13A-1777D894E68C}"/>
            </c:ext>
          </c:extLst>
        </c:ser>
        <c:ser>
          <c:idx val="9"/>
          <c:order val="9"/>
          <c:tx>
            <c:strRef>
              <c:f>データシート!$A$36</c:f>
              <c:strCache>
                <c:ptCount val="1"/>
                <c:pt idx="0">
                  <c:v>嬉野市水道事業会計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14.12</c:v>
                </c:pt>
                <c:pt idx="2">
                  <c:v>#N/A</c:v>
                </c:pt>
                <c:pt idx="3">
                  <c:v>15.66</c:v>
                </c:pt>
                <c:pt idx="4">
                  <c:v>#N/A</c:v>
                </c:pt>
                <c:pt idx="5">
                  <c:v>16.96</c:v>
                </c:pt>
                <c:pt idx="6">
                  <c:v>#N/A</c:v>
                </c:pt>
                <c:pt idx="7">
                  <c:v>17.690000000000001</c:v>
                </c:pt>
                <c:pt idx="8">
                  <c:v>#N/A</c:v>
                </c:pt>
                <c:pt idx="9">
                  <c:v>16.28</c:v>
                </c:pt>
              </c:numCache>
            </c:numRef>
          </c:val>
          <c:extLst>
            <c:ext xmlns:c16="http://schemas.microsoft.com/office/drawing/2014/chart" uri="{C3380CC4-5D6E-409C-BE32-E72D297353CC}">
              <c16:uniqueId val="{00000009-AD30-4E3D-A13A-1777D894E68C}"/>
            </c:ext>
          </c:extLst>
        </c:ser>
        <c:dLbls>
          <c:showLegendKey val="0"/>
          <c:showVal val="0"/>
          <c:showCatName val="0"/>
          <c:showSerName val="0"/>
          <c:showPercent val="0"/>
          <c:showBubbleSize val="0"/>
        </c:dLbls>
        <c:gapWidth val="150"/>
        <c:overlap val="100"/>
        <c:axId val="411106912"/>
        <c:axId val="406919056"/>
      </c:barChart>
      <c:catAx>
        <c:axId val="41110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6919056"/>
        <c:crosses val="autoZero"/>
        <c:auto val="1"/>
        <c:lblAlgn val="ctr"/>
        <c:lblOffset val="100"/>
        <c:tickLblSkip val="1"/>
        <c:tickMarkSkip val="1"/>
        <c:noMultiLvlLbl val="0"/>
      </c:catAx>
      <c:valAx>
        <c:axId val="406919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106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1200</c:v>
                </c:pt>
                <c:pt idx="5">
                  <c:v>1274</c:v>
                </c:pt>
                <c:pt idx="8">
                  <c:v>1410</c:v>
                </c:pt>
                <c:pt idx="11">
                  <c:v>1407</c:v>
                </c:pt>
                <c:pt idx="14">
                  <c:v>1400</c:v>
                </c:pt>
              </c:numCache>
            </c:numRef>
          </c:val>
          <c:extLst>
            <c:ext xmlns:c16="http://schemas.microsoft.com/office/drawing/2014/chart" uri="{C3380CC4-5D6E-409C-BE32-E72D297353CC}">
              <c16:uniqueId val="{00000000-49E0-468A-8FDD-7DD83A9255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9E0-468A-8FDD-7DD83A9255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9E0-468A-8FDD-7DD83A9255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c:v>
                </c:pt>
                <c:pt idx="3">
                  <c:v>9</c:v>
                </c:pt>
                <c:pt idx="6">
                  <c:v>27</c:v>
                </c:pt>
                <c:pt idx="9">
                  <c:v>43</c:v>
                </c:pt>
                <c:pt idx="12">
                  <c:v>94</c:v>
                </c:pt>
              </c:numCache>
            </c:numRef>
          </c:val>
          <c:extLst>
            <c:ext xmlns:c16="http://schemas.microsoft.com/office/drawing/2014/chart" uri="{C3380CC4-5D6E-409C-BE32-E72D297353CC}">
              <c16:uniqueId val="{00000003-49E0-468A-8FDD-7DD83A9255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446</c:v>
                </c:pt>
                <c:pt idx="3">
                  <c:v>408</c:v>
                </c:pt>
                <c:pt idx="6">
                  <c:v>415</c:v>
                </c:pt>
                <c:pt idx="9">
                  <c:v>437</c:v>
                </c:pt>
                <c:pt idx="12">
                  <c:v>423</c:v>
                </c:pt>
              </c:numCache>
            </c:numRef>
          </c:val>
          <c:extLst>
            <c:ext xmlns:c16="http://schemas.microsoft.com/office/drawing/2014/chart" uri="{C3380CC4-5D6E-409C-BE32-E72D297353CC}">
              <c16:uniqueId val="{00000004-49E0-468A-8FDD-7DD83A9255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E0-468A-8FDD-7DD83A9255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9E0-468A-8FDD-7DD83A9255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1257</c:v>
                </c:pt>
                <c:pt idx="3">
                  <c:v>1340</c:v>
                </c:pt>
                <c:pt idx="6">
                  <c:v>1498</c:v>
                </c:pt>
                <c:pt idx="9">
                  <c:v>1540</c:v>
                </c:pt>
                <c:pt idx="12">
                  <c:v>1492</c:v>
                </c:pt>
              </c:numCache>
            </c:numRef>
          </c:val>
          <c:extLst>
            <c:ext xmlns:c16="http://schemas.microsoft.com/office/drawing/2014/chart" uri="{C3380CC4-5D6E-409C-BE32-E72D297353CC}">
              <c16:uniqueId val="{00000007-49E0-468A-8FDD-7DD83A92558F}"/>
            </c:ext>
          </c:extLst>
        </c:ser>
        <c:dLbls>
          <c:showLegendKey val="0"/>
          <c:showVal val="0"/>
          <c:showCatName val="0"/>
          <c:showSerName val="0"/>
          <c:showPercent val="0"/>
          <c:showBubbleSize val="0"/>
        </c:dLbls>
        <c:gapWidth val="100"/>
        <c:overlap val="100"/>
        <c:axId val="446954152"/>
        <c:axId val="446954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513</c:v>
                </c:pt>
                <c:pt idx="2">
                  <c:v>#N/A</c:v>
                </c:pt>
                <c:pt idx="3">
                  <c:v>#N/A</c:v>
                </c:pt>
                <c:pt idx="4">
                  <c:v>483</c:v>
                </c:pt>
                <c:pt idx="5">
                  <c:v>#N/A</c:v>
                </c:pt>
                <c:pt idx="6">
                  <c:v>#N/A</c:v>
                </c:pt>
                <c:pt idx="7">
                  <c:v>530</c:v>
                </c:pt>
                <c:pt idx="8">
                  <c:v>#N/A</c:v>
                </c:pt>
                <c:pt idx="9">
                  <c:v>#N/A</c:v>
                </c:pt>
                <c:pt idx="10">
                  <c:v>613</c:v>
                </c:pt>
                <c:pt idx="11">
                  <c:v>#N/A</c:v>
                </c:pt>
                <c:pt idx="12">
                  <c:v>#N/A</c:v>
                </c:pt>
                <c:pt idx="13">
                  <c:v>609</c:v>
                </c:pt>
                <c:pt idx="14">
                  <c:v>#N/A</c:v>
                </c:pt>
              </c:numCache>
            </c:numRef>
          </c:val>
          <c:smooth val="0"/>
          <c:extLst>
            <c:ext xmlns:c16="http://schemas.microsoft.com/office/drawing/2014/chart" uri="{C3380CC4-5D6E-409C-BE32-E72D297353CC}">
              <c16:uniqueId val="{00000008-49E0-468A-8FDD-7DD83A92558F}"/>
            </c:ext>
          </c:extLst>
        </c:ser>
        <c:dLbls>
          <c:showLegendKey val="0"/>
          <c:showVal val="0"/>
          <c:showCatName val="0"/>
          <c:showSerName val="0"/>
          <c:showPercent val="0"/>
          <c:showBubbleSize val="0"/>
        </c:dLbls>
        <c:marker val="1"/>
        <c:smooth val="0"/>
        <c:axId val="446954152"/>
        <c:axId val="446954544"/>
      </c:lineChart>
      <c:catAx>
        <c:axId val="446954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6954544"/>
        <c:crosses val="autoZero"/>
        <c:auto val="1"/>
        <c:lblAlgn val="ctr"/>
        <c:lblOffset val="100"/>
        <c:tickLblSkip val="1"/>
        <c:tickMarkSkip val="1"/>
        <c:noMultiLvlLbl val="0"/>
      </c:catAx>
      <c:valAx>
        <c:axId val="446954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6954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13987</c:v>
                </c:pt>
                <c:pt idx="5">
                  <c:v>13903</c:v>
                </c:pt>
                <c:pt idx="8">
                  <c:v>13527</c:v>
                </c:pt>
                <c:pt idx="11">
                  <c:v>13263</c:v>
                </c:pt>
                <c:pt idx="14">
                  <c:v>12978</c:v>
                </c:pt>
              </c:numCache>
            </c:numRef>
          </c:val>
          <c:extLst>
            <c:ext xmlns:c16="http://schemas.microsoft.com/office/drawing/2014/chart" uri="{C3380CC4-5D6E-409C-BE32-E72D297353CC}">
              <c16:uniqueId val="{00000000-62C7-4FEF-9207-9538FF709E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455</c:v>
                </c:pt>
                <c:pt idx="5">
                  <c:v>262</c:v>
                </c:pt>
                <c:pt idx="8">
                  <c:v>195</c:v>
                </c:pt>
                <c:pt idx="11">
                  <c:v>158</c:v>
                </c:pt>
                <c:pt idx="14">
                  <c:v>127</c:v>
                </c:pt>
              </c:numCache>
            </c:numRef>
          </c:val>
          <c:extLst>
            <c:ext xmlns:c16="http://schemas.microsoft.com/office/drawing/2014/chart" uri="{C3380CC4-5D6E-409C-BE32-E72D297353CC}">
              <c16:uniqueId val="{00000001-62C7-4FEF-9207-9538FF709E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4848</c:v>
                </c:pt>
                <c:pt idx="5">
                  <c:v>5410</c:v>
                </c:pt>
                <c:pt idx="8">
                  <c:v>5814</c:v>
                </c:pt>
                <c:pt idx="11">
                  <c:v>6037</c:v>
                </c:pt>
                <c:pt idx="14">
                  <c:v>6052</c:v>
                </c:pt>
              </c:numCache>
            </c:numRef>
          </c:val>
          <c:extLst>
            <c:ext xmlns:c16="http://schemas.microsoft.com/office/drawing/2014/chart" uri="{C3380CC4-5D6E-409C-BE32-E72D297353CC}">
              <c16:uniqueId val="{00000002-62C7-4FEF-9207-9538FF709E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C7-4FEF-9207-9538FF709E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C7-4FEF-9207-9538FF709E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C7-4FEF-9207-9538FF709E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2364</c:v>
                </c:pt>
                <c:pt idx="3">
                  <c:v>2094</c:v>
                </c:pt>
                <c:pt idx="6">
                  <c:v>1994</c:v>
                </c:pt>
                <c:pt idx="9">
                  <c:v>1964</c:v>
                </c:pt>
                <c:pt idx="12">
                  <c:v>1844</c:v>
                </c:pt>
              </c:numCache>
            </c:numRef>
          </c:val>
          <c:extLst>
            <c:ext xmlns:c16="http://schemas.microsoft.com/office/drawing/2014/chart" uri="{C3380CC4-5D6E-409C-BE32-E72D297353CC}">
              <c16:uniqueId val="{00000006-62C7-4FEF-9207-9538FF709E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1059</c:v>
                </c:pt>
                <c:pt idx="3">
                  <c:v>1662</c:v>
                </c:pt>
                <c:pt idx="6">
                  <c:v>1607</c:v>
                </c:pt>
                <c:pt idx="9">
                  <c:v>1542</c:v>
                </c:pt>
                <c:pt idx="12">
                  <c:v>1508</c:v>
                </c:pt>
              </c:numCache>
            </c:numRef>
          </c:val>
          <c:extLst>
            <c:ext xmlns:c16="http://schemas.microsoft.com/office/drawing/2014/chart" uri="{C3380CC4-5D6E-409C-BE32-E72D297353CC}">
              <c16:uniqueId val="{00000007-62C7-4FEF-9207-9538FF709E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6384</c:v>
                </c:pt>
                <c:pt idx="3">
                  <c:v>6165</c:v>
                </c:pt>
                <c:pt idx="6">
                  <c:v>6067</c:v>
                </c:pt>
                <c:pt idx="9">
                  <c:v>6071</c:v>
                </c:pt>
                <c:pt idx="12">
                  <c:v>5749</c:v>
                </c:pt>
              </c:numCache>
            </c:numRef>
          </c:val>
          <c:extLst>
            <c:ext xmlns:c16="http://schemas.microsoft.com/office/drawing/2014/chart" uri="{C3380CC4-5D6E-409C-BE32-E72D297353CC}">
              <c16:uniqueId val="{00000008-62C7-4FEF-9207-9538FF709E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1599</c:v>
                </c:pt>
                <c:pt idx="3">
                  <c:v>1767</c:v>
                </c:pt>
                <c:pt idx="6">
                  <c:v>1720</c:v>
                </c:pt>
                <c:pt idx="9">
                  <c:v>1803</c:v>
                </c:pt>
                <c:pt idx="12">
                  <c:v>1765</c:v>
                </c:pt>
              </c:numCache>
            </c:numRef>
          </c:val>
          <c:extLst>
            <c:ext xmlns:c16="http://schemas.microsoft.com/office/drawing/2014/chart" uri="{C3380CC4-5D6E-409C-BE32-E72D297353CC}">
              <c16:uniqueId val="{00000009-62C7-4FEF-9207-9538FF709E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13398</c:v>
                </c:pt>
                <c:pt idx="3">
                  <c:v>13098</c:v>
                </c:pt>
                <c:pt idx="6">
                  <c:v>12744</c:v>
                </c:pt>
                <c:pt idx="9">
                  <c:v>12527</c:v>
                </c:pt>
                <c:pt idx="12">
                  <c:v>12672</c:v>
                </c:pt>
              </c:numCache>
            </c:numRef>
          </c:val>
          <c:extLst>
            <c:ext xmlns:c16="http://schemas.microsoft.com/office/drawing/2014/chart" uri="{C3380CC4-5D6E-409C-BE32-E72D297353CC}">
              <c16:uniqueId val="{0000000A-62C7-4FEF-9207-9538FF709EA4}"/>
            </c:ext>
          </c:extLst>
        </c:ser>
        <c:dLbls>
          <c:showLegendKey val="0"/>
          <c:showVal val="0"/>
          <c:showCatName val="0"/>
          <c:showSerName val="0"/>
          <c:showPercent val="0"/>
          <c:showBubbleSize val="0"/>
        </c:dLbls>
        <c:gapWidth val="100"/>
        <c:overlap val="100"/>
        <c:axId val="446953760"/>
        <c:axId val="446954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5514</c:v>
                </c:pt>
                <c:pt idx="2">
                  <c:v>#N/A</c:v>
                </c:pt>
                <c:pt idx="3">
                  <c:v>#N/A</c:v>
                </c:pt>
                <c:pt idx="4">
                  <c:v>5211</c:v>
                </c:pt>
                <c:pt idx="5">
                  <c:v>#N/A</c:v>
                </c:pt>
                <c:pt idx="6">
                  <c:v>#N/A</c:v>
                </c:pt>
                <c:pt idx="7">
                  <c:v>4596</c:v>
                </c:pt>
                <c:pt idx="8">
                  <c:v>#N/A</c:v>
                </c:pt>
                <c:pt idx="9">
                  <c:v>#N/A</c:v>
                </c:pt>
                <c:pt idx="10">
                  <c:v>4448</c:v>
                </c:pt>
                <c:pt idx="11">
                  <c:v>#N/A</c:v>
                </c:pt>
                <c:pt idx="12">
                  <c:v>#N/A</c:v>
                </c:pt>
                <c:pt idx="13">
                  <c:v>4382</c:v>
                </c:pt>
                <c:pt idx="14">
                  <c:v>#N/A</c:v>
                </c:pt>
              </c:numCache>
            </c:numRef>
          </c:val>
          <c:smooth val="0"/>
          <c:extLst>
            <c:ext xmlns:c16="http://schemas.microsoft.com/office/drawing/2014/chart" uri="{C3380CC4-5D6E-409C-BE32-E72D297353CC}">
              <c16:uniqueId val="{0000000B-62C7-4FEF-9207-9538FF709EA4}"/>
            </c:ext>
          </c:extLst>
        </c:ser>
        <c:dLbls>
          <c:showLegendKey val="0"/>
          <c:showVal val="0"/>
          <c:showCatName val="0"/>
          <c:showSerName val="0"/>
          <c:showPercent val="0"/>
          <c:showBubbleSize val="0"/>
        </c:dLbls>
        <c:marker val="1"/>
        <c:smooth val="0"/>
        <c:axId val="446953760"/>
        <c:axId val="446954936"/>
      </c:lineChart>
      <c:catAx>
        <c:axId val="44695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6954936"/>
        <c:crosses val="autoZero"/>
        <c:auto val="1"/>
        <c:lblAlgn val="ctr"/>
        <c:lblOffset val="100"/>
        <c:tickLblSkip val="1"/>
        <c:tickMarkSkip val="1"/>
        <c:noMultiLvlLbl val="0"/>
      </c:catAx>
      <c:valAx>
        <c:axId val="446954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695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2670</c:v>
                </c:pt>
                <c:pt idx="1">
                  <c:v>2953</c:v>
                </c:pt>
                <c:pt idx="2">
                  <c:v>3174</c:v>
                </c:pt>
              </c:numCache>
            </c:numRef>
          </c:val>
          <c:extLst>
            <c:ext xmlns:c16="http://schemas.microsoft.com/office/drawing/2014/chart" uri="{C3380CC4-5D6E-409C-BE32-E72D297353CC}">
              <c16:uniqueId val="{00000000-9C87-4510-832D-57C6F0EE7D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1159</c:v>
                </c:pt>
                <c:pt idx="1">
                  <c:v>1271</c:v>
                </c:pt>
                <c:pt idx="2">
                  <c:v>1259</c:v>
                </c:pt>
              </c:numCache>
            </c:numRef>
          </c:val>
          <c:extLst>
            <c:ext xmlns:c16="http://schemas.microsoft.com/office/drawing/2014/chart" uri="{C3380CC4-5D6E-409C-BE32-E72D297353CC}">
              <c16:uniqueId val="{00000001-9C87-4510-832D-57C6F0EE7D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3240</c:v>
                </c:pt>
                <c:pt idx="1">
                  <c:v>3073</c:v>
                </c:pt>
                <c:pt idx="2">
                  <c:v>2876</c:v>
                </c:pt>
              </c:numCache>
            </c:numRef>
          </c:val>
          <c:extLst>
            <c:ext xmlns:c16="http://schemas.microsoft.com/office/drawing/2014/chart" uri="{C3380CC4-5D6E-409C-BE32-E72D297353CC}">
              <c16:uniqueId val="{00000002-9C87-4510-832D-57C6F0EE7D98}"/>
            </c:ext>
          </c:extLst>
        </c:ser>
        <c:dLbls>
          <c:showLegendKey val="0"/>
          <c:showVal val="0"/>
          <c:showCatName val="0"/>
          <c:showSerName val="0"/>
          <c:showPercent val="0"/>
          <c:showBubbleSize val="0"/>
        </c:dLbls>
        <c:gapWidth val="120"/>
        <c:overlap val="100"/>
        <c:axId val="446956504"/>
        <c:axId val="446956896"/>
      </c:barChart>
      <c:catAx>
        <c:axId val="446956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6956896"/>
        <c:crosses val="autoZero"/>
        <c:auto val="1"/>
        <c:lblAlgn val="ctr"/>
        <c:lblOffset val="100"/>
        <c:tickLblSkip val="1"/>
        <c:tickMarkSkip val="1"/>
        <c:noMultiLvlLbl val="0"/>
      </c:catAx>
      <c:valAx>
        <c:axId val="446956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6956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{C32A559E-D0C2-44CB-89AB-7933E42BD0B3}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AD6-4720-8D21-7B230FDD4D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{D139BAA7-86B6-41EB-815B-A0879F815781}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D6-4720-8D21-7B230FDD4D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{C6AF3F1A-2674-4E3E-A05A-26CDB9508673}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D6-4720-8D21-7B230FDD4D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{F7788D6C-309A-4D21-B063-BB6AAEA8543B}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D6-4720-8D21-7B230FDD4D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{BD333CBB-6348-4E85-A408-75B391BB459E}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D6-4720-8D21-7B230FDD4D3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{613A2906-51D0-45D8-A922-78205A7A2BCB}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AD6-4720-8D21-7B230FDD4D3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{546226DA-0BC3-479F-A6FE-FBA2DF737D57}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AD6-4720-8D21-7B230FDD4D37}"/>
                </c:ext>
              </c:extLst>
            </c:dLbl>
            <c:dLbl>
              <c:idx val="24"/>
              <c:layout>
                <c:manualLayout>
                  <c:x val="-4.5797569605124239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{DBD482A5-B1D9-41E5-A408-93463682C216}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AD6-4720-8D21-7B230FDD4D37}"/>
                </c:ext>
              </c:extLst>
            </c:dLbl>
            <c:dLbl>
              <c:idx val="32"/>
              <c:layout>
                <c:manualLayout>
                  <c:x val="-1.8492831334020431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{A9891919-56A6-4C38-B73C-5D30D7A7A277}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AD6-4720-8D21-7B230FDD4D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56.5</c:v>
                </c:pt>
                <c:pt idx="16">
                  <c:v>56.9</c:v>
                </c:pt>
                <c:pt idx="24">
                  <c:v>57.7</c:v>
                </c:pt>
                <c:pt idx="32">
                  <c:v>57.7</c:v>
                </c:pt>
              </c:numCache>
            </c:numRef>
          </c:xVal>
          <c:yVal>
            <c:numRef>
              <c:f>公会計指標分析・財政指標組合せ分析表!$BP$51:$DC$51</c:f>
              <c:numCache>
                <c:formatCode>#,##0.0;"▲ "#,##0.0</c:formatCode>
                <c:ptCount val="40"/>
                <c:pt idx="8">
                  <c:v>78.400000000000006</c:v>
                </c:pt>
                <c:pt idx="16">
                  <c:v>70.7</c:v>
                </c:pt>
                <c:pt idx="24">
                  <c:v>69.3</c:v>
                </c:pt>
                <c:pt idx="32">
                  <c:v>68.5</c:v>
                </c:pt>
              </c:numCache>
            </c:numRef>
          </c:yVal>
          <c:smooth val="0"/>
          <c:extLst>
            <c:ext xmlns:c16="http://schemas.microsoft.com/office/drawing/2014/chart" uri="{C3380CC4-5D6E-409C-BE32-E72D297353CC}">
              <c16:uniqueId val="{00000009-8AD6-4720-8D21-7B230FDD4D3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{B050FB5C-B535-4A17-A75D-76CA2095F685}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AD6-4720-8D21-7B230FDD4D3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{F4030F5F-022C-46D5-A885-924E77D85C19}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D6-4720-8D21-7B230FDD4D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{89963DF1-E84D-4EF5-BF65-6D365EA35783}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D6-4720-8D21-7B230FDD4D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{B24CD2F9-DF3D-4822-B086-5CDECBB67B0A}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D6-4720-8D21-7B230FDD4D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{184051D6-C3B4-4FC7-94C2-E10942D948EF}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D6-4720-8D21-7B230FDD4D3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{F126BC7E-472E-4B11-9440-C7B3D8F6807A}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AD6-4720-8D21-7B230FDD4D3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{6726C039-95D7-44F9-B8D4-2FBE16EDBF3A}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AD6-4720-8D21-7B230FDD4D3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{50653853-5803-4E97-96ED-E5CD22242942}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AD6-4720-8D21-7B230FDD4D3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{FECCE7BD-EAC9-4DD0-9FF1-873321B582B8}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AD6-4720-8D21-7B230FDD4D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8AD6-4720-8D21-7B230FDD4D37}"/>
            </c:ext>
          </c:extLst>
        </c:ser>
        <c:dLbls>
          <c:showLegendKey val="0"/>
          <c:showVal val="1"/>
          <c:showCatName val="0"/>
          <c:showSerName val="0"/>
          <c:showPercent val="0"/>
          <c:showBubbleSize val="0"/>
        </c:dLbls>
        <c:axId val="128396480"/>
        <c:axId val="128398048"/>
      </c:scatterChart>
      <c:valAx>
        <c:axId val="128396480"/>
        <c:scaling>
          <c:orientation val="minMax"/>
          <c:max val="61.2"/>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398048"/>
        <c:crosses val="autoZero"/>
        <c:crossBetween val="midCat"/>
      </c:valAx>
      <c:valAx>
        <c:axId val="128398048"/>
        <c:scaling>
          <c:orientation val="minMax"/>
          <c:max val="84"/>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3964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{E47320C4-686F-433A-ABE2-2CC94A56C77C}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D39-43A8-B9E1-402313AE4D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{0DC3D6F2-1DD2-4531-8D72-12D0D188AC0E}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39-43A8-B9E1-402313AE4D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{B395E251-2A50-4EBB-82B2-4FF062B99166}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39-43A8-B9E1-402313AE4D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{3DAE238B-9C8F-4C03-BFF1-5D759F32172F}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39-43A8-B9E1-402313AE4D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{A367B71E-DE77-4165-9797-36C98B00FE0B}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39-43A8-B9E1-402313AE4DB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{A1EE2B3B-BC56-4542-85DB-F674EFC0D66C}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D39-43A8-B9E1-402313AE4DB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{4373212F-D8C9-436E-9EDB-DEBAD164A6C0}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D39-43A8-B9E1-402313AE4DB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{1AB63A9E-5B3B-463A-B235-5F31D915EA4A}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D39-43A8-B9E1-402313AE4DB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{B73B95F2-5BAE-441E-8C4A-CC9D6B3BD3F8}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D39-43A8-B9E1-402313AE4D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7.7</c:v>
                </c:pt>
                <c:pt idx="16">
                  <c:v>7.7</c:v>
                </c:pt>
                <c:pt idx="24">
                  <c:v>8.3000000000000007</c:v>
                </c:pt>
                <c:pt idx="32">
                  <c:v>9</c:v>
                </c:pt>
              </c:numCache>
            </c:numRef>
          </c:xVal>
          <c:yVal>
            <c:numRef>
              <c:f>公会計指標分析・財政指標組合せ分析表!$BP$73:$DC$73</c:f>
              <c:numCache>
                <c:formatCode>#,##0.0;"▲ "#,##0.0</c:formatCode>
                <c:ptCount val="40"/>
                <c:pt idx="0">
                  <c:v>84.5</c:v>
                </c:pt>
                <c:pt idx="8">
                  <c:v>78.400000000000006</c:v>
                </c:pt>
                <c:pt idx="16">
                  <c:v>70.7</c:v>
                </c:pt>
                <c:pt idx="24">
                  <c:v>69.3</c:v>
                </c:pt>
                <c:pt idx="32">
                  <c:v>68.5</c:v>
                </c:pt>
              </c:numCache>
            </c:numRef>
          </c:yVal>
          <c:smooth val="0"/>
          <c:extLst>
            <c:ext xmlns:c16="http://schemas.microsoft.com/office/drawing/2014/chart" uri="{C3380CC4-5D6E-409C-BE32-E72D297353CC}">
              <c16:uniqueId val="{00000009-FD39-43A8-B9E1-402313AE4D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{03245D29-8BD6-41D0-A017-F13D1BA93050}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D39-43A8-B9E1-402313AE4D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{8AB74E1E-DD42-4843-97E9-9510F01BA50A}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39-43A8-B9E1-402313AE4D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{6B634CB6-3B9A-489C-B33C-BF682640770B}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39-43A8-B9E1-402313AE4D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{7497F6C6-9374-4E04-BAA9-210EBB136F94}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39-43A8-B9E1-402313AE4D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{EEDCFAE9-B564-4606-AB6F-D2F03C29879F}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39-43A8-B9E1-402313AE4DB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{9088C7C3-9C04-41CD-915F-1784459E9A35}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D39-43A8-B9E1-402313AE4DB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{833C449B-3629-4DA2-951E-D8A926DEDB45}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D39-43A8-B9E1-402313AE4DB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{72E61C68-1410-4DD0-AD49-7CC9964D3D0F}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D39-43A8-B9E1-402313AE4DB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{BF10D551-FDCC-4B8E-B5FB-F2C2A864A035}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D39-43A8-B9E1-402313AE4D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FD39-43A8-B9E1-402313AE4DB5}"/>
            </c:ext>
          </c:extLst>
        </c:ser>
        <c:dLbls>
          <c:showLegendKey val="0"/>
          <c:showVal val="1"/>
          <c:showCatName val="0"/>
          <c:showSerName val="0"/>
          <c:showPercent val="0"/>
          <c:showBubbleSize val="0"/>
        </c:dLbls>
        <c:axId val="408349312"/>
        <c:axId val="408349704"/>
      </c:scatterChart>
      <c:valAx>
        <c:axId val="408349312"/>
        <c:scaling>
          <c:orientation val="minMax"/>
          <c:max val="11.4"/>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8349704"/>
        <c:crosses val="autoZero"/>
        <c:crossBetween val="midCat"/>
      </c:valAx>
      <c:valAx>
        <c:axId val="408349704"/>
        <c:scaling>
          <c:orientation val="minMax"/>
          <c:max val="91"/>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83493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佐賀県嬉野市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年度の元利償還金については、学校教育施設等整備事業債等の償還が進んだことによる利子分の減により、</a:t>
          </a:r>
          <a:r>
            <a:rPr kumimoji="1" lang="en-US" altLang="ja-JP" sz="1200">
              <a:latin typeface="ＭＳ ゴシック" pitchFamily="49" charset="-128"/>
              <a:ea typeface="ＭＳ ゴシック" pitchFamily="49" charset="-128"/>
            </a:rPr>
            <a:t>48</a:t>
          </a:r>
          <a:r>
            <a:rPr kumimoji="1" lang="ja-JP" altLang="en-US" sz="1200">
              <a:latin typeface="ＭＳ ゴシック" pitchFamily="49" charset="-128"/>
              <a:ea typeface="ＭＳ ゴシック" pitchFamily="49" charset="-128"/>
            </a:rPr>
            <a:t>百万円減少した。また、組合等が起こした地方債の元利償還金に対する負担金等については、一部事務組合の借入金の据え置き期間が終了し、元利償還が開始したことにより、</a:t>
          </a:r>
          <a:r>
            <a:rPr kumimoji="1" lang="en-US" altLang="ja-JP" sz="1200">
              <a:latin typeface="ＭＳ ゴシック" pitchFamily="49" charset="-128"/>
              <a:ea typeface="ＭＳ ゴシック" pitchFamily="49" charset="-128"/>
            </a:rPr>
            <a:t>51</a:t>
          </a:r>
          <a:r>
            <a:rPr kumimoji="1" lang="ja-JP" altLang="en-US" sz="1200">
              <a:latin typeface="ＭＳ ゴシック" pitchFamily="49" charset="-128"/>
              <a:ea typeface="ＭＳ ゴシック" pitchFamily="49" charset="-128"/>
            </a:rPr>
            <a:t>百万円増加した。算入公債費等は前年度と同程度の数値となった。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実質公債費比率については、元利償還金等</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分子</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は減少したが、普通交付税の減等により標準財政規模</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分母</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も減となったため、若干減少となった。今後は新幹線嬉野温泉駅周辺整備事業などの大型事業も控えているため、減債基金の確保及び計画的な起債により償還額の平準化に努める。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佐賀県嬉野市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将来負担比率の分子は、平成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年度と比べて、地方債残高が中央体育館及び市民センター等の大型事業の地方債借入に伴い増加したが、公営企業債等繰入見込み額などが減少したため、将来負担額は</a:t>
          </a:r>
          <a:r>
            <a:rPr kumimoji="1" lang="en-US" altLang="ja-JP" sz="1200">
              <a:latin typeface="ＭＳ ゴシック" pitchFamily="49" charset="-128"/>
              <a:ea typeface="ＭＳ ゴシック" pitchFamily="49" charset="-128"/>
            </a:rPr>
            <a:t>368</a:t>
          </a:r>
          <a:r>
            <a:rPr kumimoji="1" lang="ja-JP" altLang="en-US" sz="1200">
              <a:latin typeface="ＭＳ ゴシック" pitchFamily="49" charset="-128"/>
              <a:ea typeface="ＭＳ ゴシック" pitchFamily="49" charset="-128"/>
            </a:rPr>
            <a:t>百万円減少した。また充当可能財源も基準財政需要額算入見込額等の減により</a:t>
          </a:r>
          <a:r>
            <a:rPr kumimoji="1" lang="en-US" altLang="ja-JP" sz="1200">
              <a:latin typeface="ＭＳ ゴシック" pitchFamily="49" charset="-128"/>
              <a:ea typeface="ＭＳ ゴシック" pitchFamily="49" charset="-128"/>
            </a:rPr>
            <a:t>301</a:t>
          </a:r>
          <a:r>
            <a:rPr kumimoji="1" lang="ja-JP" altLang="en-US" sz="1200">
              <a:latin typeface="ＭＳ ゴシック" pitchFamily="49" charset="-128"/>
              <a:ea typeface="ＭＳ ゴシック" pitchFamily="49" charset="-128"/>
            </a:rPr>
            <a:t>百万円の減となったため、将来負担比率の分子は減少している。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今後は、地方債の計画的な借入や新幹線駅周辺整備事業に関しては、補助事業等を有効に活用し、先行取得用地を早期に買い戻すことなど、将来負担額の軽減を図る。</a:t>
          </a:r>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佐賀県嬉野市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財政調整基金が</a:t>
          </a:r>
          <a:r>
            <a:rPr kumimoji="1" lang="en-US" altLang="ja-JP" sz="1600">
              <a:solidFill>
                <a:schemeClr val="dk1"/>
              </a:solidFill>
              <a:effectLst/>
              <a:latin typeface="+mn-lt"/>
              <a:ea typeface="+mn-ea"/>
              <a:cs typeface="+mn-cs"/>
            </a:rPr>
            <a:t>221</a:t>
          </a:r>
          <a:r>
            <a:rPr kumimoji="1" lang="ja-JP" altLang="en-US" sz="1600">
              <a:solidFill>
                <a:schemeClr val="dk1"/>
              </a:solidFill>
              <a:effectLst/>
              <a:latin typeface="+mn-lt"/>
              <a:ea typeface="+mn-ea"/>
              <a:cs typeface="+mn-cs"/>
            </a:rPr>
            <a:t>百万円の増（</a:t>
          </a:r>
          <a:r>
            <a:rPr kumimoji="1" lang="ja-JP" altLang="ja-JP" sz="1600">
              <a:solidFill>
                <a:schemeClr val="dk1"/>
              </a:solidFill>
              <a:effectLst/>
              <a:latin typeface="+mn-lt"/>
              <a:ea typeface="+mn-ea"/>
              <a:cs typeface="+mn-cs"/>
            </a:rPr>
            <a:t>平成</a:t>
          </a:r>
          <a:r>
            <a:rPr kumimoji="1" lang="en-US" altLang="ja-JP" sz="1600">
              <a:solidFill>
                <a:schemeClr val="dk1"/>
              </a:solidFill>
              <a:effectLst/>
              <a:latin typeface="+mn-lt"/>
              <a:ea typeface="+mn-ea"/>
              <a:cs typeface="+mn-cs"/>
            </a:rPr>
            <a:t>29</a:t>
          </a:r>
          <a:r>
            <a:rPr kumimoji="1" lang="ja-JP" altLang="ja-JP" sz="1600">
              <a:solidFill>
                <a:schemeClr val="dk1"/>
              </a:solidFill>
              <a:effectLst/>
              <a:latin typeface="+mn-lt"/>
              <a:ea typeface="+mn-ea"/>
              <a:cs typeface="+mn-cs"/>
            </a:rPr>
            <a:t>年度の決算剰余金の</a:t>
          </a:r>
          <a:r>
            <a:rPr kumimoji="1" lang="en-US" altLang="ja-JP" sz="1600">
              <a:solidFill>
                <a:schemeClr val="dk1"/>
              </a:solidFill>
              <a:effectLst/>
              <a:latin typeface="+mn-lt"/>
              <a:ea typeface="+mn-ea"/>
              <a:cs typeface="+mn-cs"/>
            </a:rPr>
            <a:t>1/2</a:t>
          </a:r>
          <a:r>
            <a:rPr kumimoji="1" lang="ja-JP" altLang="ja-JP" sz="1600">
              <a:solidFill>
                <a:schemeClr val="dk1"/>
              </a:solidFill>
              <a:effectLst/>
              <a:latin typeface="+mn-lt"/>
              <a:ea typeface="+mn-ea"/>
              <a:cs typeface="+mn-cs"/>
            </a:rPr>
            <a:t>を下回らない額を積</a:t>
          </a:r>
          <a:r>
            <a:rPr kumimoji="1" lang="ja-JP" altLang="en-US" sz="1600">
              <a:solidFill>
                <a:schemeClr val="dk1"/>
              </a:solidFill>
              <a:effectLst/>
              <a:latin typeface="+mn-lt"/>
              <a:ea typeface="+mn-ea"/>
              <a:cs typeface="+mn-cs"/>
            </a:rPr>
            <a:t>立）となった。減債基金は</a:t>
          </a:r>
          <a:r>
            <a:rPr kumimoji="1" lang="en-US" altLang="ja-JP" sz="1600">
              <a:solidFill>
                <a:schemeClr val="dk1"/>
              </a:solidFill>
              <a:effectLst/>
              <a:latin typeface="+mn-lt"/>
              <a:ea typeface="+mn-ea"/>
              <a:cs typeface="+mn-cs"/>
            </a:rPr>
            <a:t>12</a:t>
          </a:r>
          <a:r>
            <a:rPr kumimoji="1" lang="ja-JP" altLang="en-US" sz="1600">
              <a:solidFill>
                <a:schemeClr val="dk1"/>
              </a:solidFill>
              <a:effectLst/>
              <a:latin typeface="+mn-lt"/>
              <a:ea typeface="+mn-ea"/>
              <a:cs typeface="+mn-cs"/>
            </a:rPr>
            <a:t>百万円の減となり、その他特定目的基金については、</a:t>
          </a:r>
          <a:r>
            <a:rPr kumimoji="1" lang="en-US" altLang="ja-JP" sz="1600">
              <a:solidFill>
                <a:schemeClr val="dk1"/>
              </a:solidFill>
              <a:effectLst/>
              <a:latin typeface="+mn-lt"/>
              <a:ea typeface="+mn-ea"/>
              <a:cs typeface="+mn-cs"/>
            </a:rPr>
            <a:t>197</a:t>
          </a:r>
          <a:r>
            <a:rPr kumimoji="1" lang="ja-JP" altLang="en-US" sz="1600">
              <a:solidFill>
                <a:schemeClr val="dk1"/>
              </a:solidFill>
              <a:effectLst/>
              <a:latin typeface="+mn-lt"/>
              <a:ea typeface="+mn-ea"/>
              <a:cs typeface="+mn-cs"/>
            </a:rPr>
            <a:t>百万円の減となった。</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今後は、合併特例期間の終了による普通交付税の減額や、新幹線嬉野温泉駅周辺事業などの大型事業の本格化に備え、可能な限り基金の積</a:t>
          </a:r>
          <a:r>
            <a:rPr kumimoji="1" lang="ja-JP" altLang="en-US" sz="1600">
              <a:solidFill>
                <a:schemeClr val="dk1"/>
              </a:solidFill>
              <a:effectLst/>
              <a:latin typeface="+mn-lt"/>
              <a:ea typeface="+mn-ea"/>
              <a:cs typeface="+mn-cs"/>
            </a:rPr>
            <a:t>み</a:t>
          </a:r>
          <a:r>
            <a:rPr kumimoji="1" lang="ja-JP" altLang="ja-JP" sz="1600">
              <a:solidFill>
                <a:schemeClr val="dk1"/>
              </a:solidFill>
              <a:effectLst/>
              <a:latin typeface="+mn-lt"/>
              <a:ea typeface="+mn-ea"/>
              <a:cs typeface="+mn-cs"/>
            </a:rPr>
            <a:t>増しに努め</a:t>
          </a:r>
          <a:r>
            <a:rPr kumimoji="1" lang="ja-JP" altLang="en-US"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財政の安定化を図</a:t>
          </a:r>
          <a:r>
            <a:rPr kumimoji="1" lang="ja-JP" altLang="en-US" sz="1600">
              <a:solidFill>
                <a:schemeClr val="dk1"/>
              </a:solidFill>
              <a:effectLst/>
              <a:latin typeface="+mn-lt"/>
              <a:ea typeface="+mn-ea"/>
              <a:cs typeface="+mn-cs"/>
            </a:rPr>
            <a:t>っていく。</a:t>
          </a:r>
          <a:endParaRPr lang="ja-JP" altLang="ja-JP" sz="16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合併振興基金：市民の連携の強化及び一体感の醸成並びに本市の振興</a:t>
          </a:r>
          <a:endParaRPr lang="ja-JP" altLang="ja-JP" sz="16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地域づくり推進事業基金：地域づくり推進事業を円滑に推進</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ふるさと応援寄附金基金：多様な人々の参加による個性と活力のあるふるさとづくりを推進</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公共施設建設基金：公共施設の建設資金</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地域福祉基金：地域における保健福祉活動の推進</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ふるさと応援寄附金：平成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年度分の基金積立金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寄附受入額－経費）は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323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年度繰入金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年度積立金）は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545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百万円。差引</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合併振興基金：平成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百万円の積立てを行っているが、平成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年度事業へ</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百万円を充当したため微増となった。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合併振興基金：市史編纂のため令和</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億円を取り崩す予定である。</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mn-lt"/>
              <a:ea typeface="+mn-ea"/>
              <a:cs typeface="+mn-cs"/>
            </a:rPr>
            <a:t>地方財政法第７条第１項の規定に基づき、</a:t>
          </a:r>
          <a:r>
            <a:rPr kumimoji="1" lang="ja-JP" altLang="ja-JP" sz="1600">
              <a:solidFill>
                <a:schemeClr val="dk1"/>
              </a:solidFill>
              <a:effectLst/>
              <a:latin typeface="+mn-lt"/>
              <a:ea typeface="+mn-ea"/>
              <a:cs typeface="+mn-cs"/>
            </a:rPr>
            <a:t>平成</a:t>
          </a:r>
          <a:r>
            <a:rPr kumimoji="1" lang="en-US" altLang="ja-JP" sz="1600">
              <a:solidFill>
                <a:schemeClr val="dk1"/>
              </a:solidFill>
              <a:effectLst/>
              <a:latin typeface="+mn-lt"/>
              <a:ea typeface="+mn-ea"/>
              <a:cs typeface="+mn-cs"/>
            </a:rPr>
            <a:t>29</a:t>
          </a:r>
          <a:r>
            <a:rPr kumimoji="1" lang="ja-JP" altLang="ja-JP" sz="1600">
              <a:solidFill>
                <a:schemeClr val="dk1"/>
              </a:solidFill>
              <a:effectLst/>
              <a:latin typeface="+mn-lt"/>
              <a:ea typeface="+mn-ea"/>
              <a:cs typeface="+mn-cs"/>
            </a:rPr>
            <a:t>年度の決算剰余金の</a:t>
          </a:r>
          <a:r>
            <a:rPr kumimoji="1" lang="en-US" altLang="ja-JP" sz="1600">
              <a:solidFill>
                <a:schemeClr val="dk1"/>
              </a:solidFill>
              <a:effectLst/>
              <a:latin typeface="+mn-lt"/>
              <a:ea typeface="+mn-ea"/>
              <a:cs typeface="+mn-cs"/>
            </a:rPr>
            <a:t>1/2</a:t>
          </a:r>
          <a:r>
            <a:rPr kumimoji="1" lang="ja-JP" altLang="ja-JP" sz="1600">
              <a:solidFill>
                <a:schemeClr val="dk1"/>
              </a:solidFill>
              <a:effectLst/>
              <a:latin typeface="+mn-lt"/>
              <a:ea typeface="+mn-ea"/>
              <a:cs typeface="+mn-cs"/>
            </a:rPr>
            <a:t>を下回らない額</a:t>
          </a:r>
          <a:r>
            <a:rPr kumimoji="1" lang="ja-JP" altLang="en-US" sz="1600">
              <a:solidFill>
                <a:schemeClr val="dk1"/>
              </a:solidFill>
              <a:effectLst/>
              <a:latin typeface="+mn-lt"/>
              <a:ea typeface="+mn-ea"/>
              <a:cs typeface="+mn-cs"/>
            </a:rPr>
            <a:t>を積立てたことにより、</a:t>
          </a:r>
          <a:r>
            <a:rPr kumimoji="1" lang="en-US" altLang="ja-JP" sz="1600">
              <a:solidFill>
                <a:schemeClr val="dk1"/>
              </a:solidFill>
              <a:effectLst/>
              <a:latin typeface="+mn-lt"/>
              <a:ea typeface="+mn-ea"/>
              <a:cs typeface="+mn-cs"/>
            </a:rPr>
            <a:t>221</a:t>
          </a:r>
          <a:r>
            <a:rPr kumimoji="1" lang="ja-JP" altLang="ja-JP" sz="1600">
              <a:solidFill>
                <a:schemeClr val="dk1"/>
              </a:solidFill>
              <a:effectLst/>
              <a:latin typeface="+mn-lt"/>
              <a:ea typeface="+mn-ea"/>
              <a:cs typeface="+mn-cs"/>
            </a:rPr>
            <a:t>百万円</a:t>
          </a:r>
          <a:r>
            <a:rPr kumimoji="1" lang="ja-JP" altLang="en-US" sz="1600">
              <a:solidFill>
                <a:schemeClr val="dk1"/>
              </a:solidFill>
              <a:effectLst/>
              <a:latin typeface="+mn-lt"/>
              <a:ea typeface="+mn-ea"/>
              <a:cs typeface="+mn-cs"/>
            </a:rPr>
            <a:t>の増となった。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今後は、合併特例期間の終了による普通交付税の減額や、新幹線嬉野温泉駅周辺事業などの大型事業の本格化に備え、可能な限り基金の積み増しに努める。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地方債の償還に備え、平成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百万円の積立てを行ったが、償還財源として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百万円の取崩しを行ったため、</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mn-lt"/>
              <a:ea typeface="+mn-ea"/>
              <a:cs typeface="+mn-cs"/>
            </a:rPr>
            <a:t>平成</a:t>
          </a:r>
          <a:r>
            <a:rPr kumimoji="1" lang="en-US" altLang="ja-JP" sz="1600">
              <a:solidFill>
                <a:schemeClr val="dk1"/>
              </a:solidFill>
              <a:effectLst/>
              <a:latin typeface="+mn-lt"/>
              <a:ea typeface="+mn-ea"/>
              <a:cs typeface="+mn-cs"/>
            </a:rPr>
            <a:t>30</a:t>
          </a:r>
          <a:r>
            <a:rPr kumimoji="1" lang="ja-JP" altLang="en-US" sz="1600">
              <a:solidFill>
                <a:schemeClr val="dk1"/>
              </a:solidFill>
              <a:effectLst/>
              <a:latin typeface="+mn-lt"/>
              <a:ea typeface="+mn-ea"/>
              <a:cs typeface="+mn-cs"/>
            </a:rPr>
            <a:t>年度の地方債残高は中央体育館及び市民センター等大型事業の借入に伴い増加している。</a:t>
          </a:r>
          <a:r>
            <a:rPr kumimoji="1" lang="ja-JP" altLang="ja-JP" sz="1600">
              <a:solidFill>
                <a:schemeClr val="dk1"/>
              </a:solidFill>
              <a:effectLst/>
              <a:latin typeface="+mn-lt"/>
              <a:ea typeface="+mn-ea"/>
              <a:cs typeface="+mn-cs"/>
            </a:rPr>
            <a:t>今後は</a:t>
          </a:r>
          <a:r>
            <a:rPr kumimoji="1" lang="ja-JP" altLang="en-US"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新幹線嬉野温泉駅周辺事業などの大型事業</a:t>
          </a:r>
          <a:r>
            <a:rPr kumimoji="1" lang="ja-JP" altLang="en-US" sz="1600">
              <a:solidFill>
                <a:schemeClr val="dk1"/>
              </a:solidFill>
              <a:effectLst/>
              <a:latin typeface="+mn-lt"/>
              <a:ea typeface="+mn-ea"/>
              <a:cs typeface="+mn-cs"/>
            </a:rPr>
            <a:t>も</a:t>
          </a:r>
          <a:r>
            <a:rPr kumimoji="1" lang="ja-JP" altLang="ja-JP" sz="1600">
              <a:solidFill>
                <a:schemeClr val="dk1"/>
              </a:solidFill>
              <a:effectLst/>
              <a:latin typeface="+mn-lt"/>
              <a:ea typeface="+mn-ea"/>
              <a:cs typeface="+mn-cs"/>
            </a:rPr>
            <a:t>本格化</a:t>
          </a:r>
          <a:r>
            <a:rPr kumimoji="1" lang="ja-JP" altLang="en-US" sz="1600">
              <a:solidFill>
                <a:schemeClr val="dk1"/>
              </a:solidFill>
              <a:effectLst/>
              <a:latin typeface="+mn-lt"/>
              <a:ea typeface="+mn-ea"/>
              <a:cs typeface="+mn-cs"/>
            </a:rPr>
            <a:t>するため、</a:t>
          </a:r>
          <a:r>
            <a:rPr kumimoji="1" lang="ja-JP" altLang="ja-JP" sz="1600">
              <a:solidFill>
                <a:schemeClr val="dk1"/>
              </a:solidFill>
              <a:effectLst/>
              <a:latin typeface="+mn-lt"/>
              <a:ea typeface="+mn-ea"/>
              <a:cs typeface="+mn-cs"/>
            </a:rPr>
            <a:t>可能な</a:t>
          </a:r>
          <a:r>
            <a:rPr kumimoji="1" lang="ja-JP" altLang="en-US" sz="1600">
              <a:solidFill>
                <a:schemeClr val="dk1"/>
              </a:solidFill>
              <a:effectLst/>
              <a:latin typeface="+mn-lt"/>
              <a:ea typeface="+mn-ea"/>
              <a:cs typeface="+mn-cs"/>
            </a:rPr>
            <a:t>限り基金の積み増しに努める。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26,292
26,132
126.41
16,892,429
16,400,596
369,859
7,775,512
12,652,608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年度に策定した公共施設等総合管理計画において、この先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年間で公共施設等の延べ床面積を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万㎡削減する目標を掲げ、老朽化施設の集約化・複合化を進めている。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有形固定資産減価償却率については、類似団体と比較し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水準である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個別施設計画を策定し、更新時期や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更新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費用について留意し、長寿命化保全等の具体的な実施計画の検討を含め、大規模改修や施設の建替え、集約化・複合化を計画的に推進していく。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D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D00-000041000000}"/>
            </a:ext>
          </a:extLst>
        </xdr:cNvPr>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D00-000043000000}"/>
            </a:ext>
          </a:extLst>
        </xdr:cNvPr>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D00-000045000000}"/>
            </a:ext>
          </a:extLst>
        </xdr:cNvPr>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108056</xdr:rowOff>
    </xdr:from>
    <xdr:to>
      <xdr:col>23</xdr:col>
      <xdr:colOff>136525</xdr:colOff>
      <xdr:row>31</xdr:row>
      <xdr:rowOff>38206</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0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86483</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6001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108056</xdr:rowOff>
    </xdr:from>
    <xdr:to>
      <xdr:col>19</xdr:col>
      <xdr:colOff>187325</xdr:colOff>
      <xdr:row>31</xdr:row>
      <xdr:rowOff>38206</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0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158856</xdr:rowOff>
    </xdr:from>
    <xdr:to>
      <xdr:col>23</xdr:col>
      <xdr:colOff>85725</xdr:colOff>
      <xdr:row>30</xdr:row>
      <xdr:rowOff>158856</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6073881"/>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122449</xdr:rowOff>
    </xdr:from>
    <xdr:to>
      <xdr:col>15</xdr:col>
      <xdr:colOff>187325</xdr:colOff>
      <xdr:row>31</xdr:row>
      <xdr:rowOff>52599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60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158856</xdr:rowOff>
    </xdr:from>
    <xdr:to>
      <xdr:col>19</xdr:col>
      <xdr:colOff>136525</xdr:colOff>
      <xdr:row>31</xdr:row>
      <xdr:rowOff>1799</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3289300" y="6073881"/>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129646</xdr:rowOff>
    </xdr:from>
    <xdr:to>
      <xdr:col>11</xdr:col>
      <xdr:colOff>187325</xdr:colOff>
      <xdr:row>31</xdr:row>
      <xdr:rowOff>59796</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60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1799</xdr:rowOff>
    </xdr:from>
    <xdr:to>
      <xdr:col>15</xdr:col>
      <xdr:colOff>136525</xdr:colOff>
      <xdr:row>31</xdr:row>
      <xdr:rowOff>8996</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2527300" y="6088274"/>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a:extLst>
            <a:ext uri="{FF2B5EF4-FFF2-40B4-BE49-F238E27FC236}">
              <a16:creationId xmlns:a16="http://schemas.microsoft.com/office/drawing/2014/main" id="{00000000-0008-0000-0D00-000059000000}"/>
            </a:ext>
          </a:extLst>
        </xdr:cNvPr>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29333</xdr:rowOff>
    </xdr:from>
    <xdr:ext cx="405111" cy="259045"/>
    <xdr:sp macro="" textlink="">
      <xdr:nvSpPr>
        <xdr:cNvPr id="90" name="n_1mainValue有形固定資産減価償却率">
          <a:extLst>
            <a:ext uri="{FF2B5EF4-FFF2-40B4-BE49-F238E27FC236}">
              <a16:creationId xmlns:a16="http://schemas.microsoft.com/office/drawing/2014/main" id="{00000000-0008-0000-0D00-00005A000000}"/>
            </a:ext>
          </a:extLst>
        </xdr:cNvPr>
        <xdr:cNvSpPr txBox="1"/>
      </xdr:nvSpPr>
      <xdr:spPr>
        <a:xfrm>
          <a:off x="3836044" y="61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43726</xdr:rowOff>
    </xdr:from>
    <xdr:ext cx="405111" cy="259045"/>
    <xdr:sp macro="" textlink="">
      <xdr:nvSpPr>
        <xdr:cNvPr id="91" name="n_2mainValue有形固定資産減価償却率">
          <a:extLst>
            <a:ext uri="{FF2B5EF4-FFF2-40B4-BE49-F238E27FC236}">
              <a16:creationId xmlns:a16="http://schemas.microsoft.com/office/drawing/2014/main" id="{00000000-0008-0000-0D00-00005B000000}"/>
            </a:ext>
          </a:extLst>
        </xdr:cNvPr>
        <xdr:cNvSpPr txBox="1"/>
      </xdr:nvSpPr>
      <xdr:spPr>
        <a:xfrm>
          <a:off x="3086744" y="6130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76323</xdr:rowOff>
    </xdr:from>
    <xdr:ext cx="405111" cy="259045"/>
    <xdr:sp macro="" textlink="">
      <xdr:nvSpPr>
        <xdr:cNvPr id="92" name="n_3mainValue有形固定資産減価償却率">
          <a:extLst>
            <a:ext uri="{FF2B5EF4-FFF2-40B4-BE49-F238E27FC236}">
              <a16:creationId xmlns:a16="http://schemas.microsoft.com/office/drawing/2014/main" id="{00000000-0008-0000-0D00-00005C000000}"/>
            </a:ext>
          </a:extLst>
        </xdr:cNvPr>
        <xdr:cNvSpPr txBox="1"/>
      </xdr:nvSpPr>
      <xdr:spPr>
        <a:xfrm>
          <a:off x="2324744" y="5819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年度は、中央体育館及び市民センター建設等の大型事業の実施に伴い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地方債現在高が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増加したが、公営企業債等繰入見込額等の減少及び充当可能財源の減少等により将来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負担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は減少している。債務償還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は平均値程度であるが、今後は事務事業の見直しによる業務支出の削減及び減債基金の確保、計画的な起債の発行に努めていく。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D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a:extLst>
            <a:ext uri="{FF2B5EF4-FFF2-40B4-BE49-F238E27FC236}">
              <a16:creationId xmlns:a16="http://schemas.microsoft.com/office/drawing/2014/main" id="{00000000-0008-0000-0D00-00007C000000}"/>
            </a:ext>
          </a:extLst>
        </xdr:cNvPr>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a:extLst>
            <a:ext uri="{FF2B5EF4-FFF2-40B4-BE49-F238E27FC236}">
              <a16:creationId xmlns:a16="http://schemas.microsoft.com/office/drawing/2014/main" id="{00000000-0008-0000-0D00-00007E000000}"/>
            </a:ext>
          </a:extLst>
        </xdr:cNvPr>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8" name="債務償還比率平均値テキスト">
          <a:extLst>
            <a:ext uri="{FF2B5EF4-FFF2-40B4-BE49-F238E27FC236}">
              <a16:creationId xmlns:a16="http://schemas.microsoft.com/office/drawing/2014/main" id="{00000000-0008-0000-0D00-000080000000}"/>
            </a:ext>
          </a:extLst>
        </xdr:cNvPr>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135455</xdr:rowOff>
    </xdr:from>
    <xdr:to>
      <xdr:col>76</xdr:col>
      <xdr:colOff>73025</xdr:colOff>
      <xdr:row>31</xdr:row>
      <xdr:rowOff>65605</xdr:rowOff>
    </xdr:to>
    <xdr:sp macro="" textlink="">
      <xdr:nvSpPr>
        <xdr:cNvPr id="136" name="楕円 135">
          <a:extLst>
            <a:ext uri="{FF2B5EF4-FFF2-40B4-BE49-F238E27FC236}">
              <a16:creationId xmlns:a16="http://schemas.microsoft.com/office/drawing/2014/main" id="{00000000-0008-0000-0D00-000088000000}"/>
            </a:ext>
          </a:extLst>
        </xdr:cNvPr>
        <xdr:cNvSpPr/>
      </xdr:nvSpPr>
      <xdr:spPr>
        <a:xfrm>
          <a:off x="14744700" y="605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113882</xdr:rowOff>
    </xdr:from>
    <xdr:ext cx="469744" cy="259045"/>
    <xdr:sp macro="" textlink="">
      <xdr:nvSpPr>
        <xdr:cNvPr id="137" name="債務償還比率該当値テキスト">
          <a:extLst>
            <a:ext uri="{FF2B5EF4-FFF2-40B4-BE49-F238E27FC236}">
              <a16:creationId xmlns:a16="http://schemas.microsoft.com/office/drawing/2014/main" id="{00000000-0008-0000-0D00-000089000000}"/>
            </a:ext>
          </a:extLst>
        </xdr:cNvPr>
        <xdr:cNvSpPr txBox="1"/>
      </xdr:nvSpPr>
      <xdr:spPr>
        <a:xfrm>
          <a:off x="14846300" y="602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136894</xdr:rowOff>
    </xdr:from>
    <xdr:to>
      <xdr:col>72</xdr:col>
      <xdr:colOff>123825</xdr:colOff>
      <xdr:row>31</xdr:row>
      <xdr:rowOff>67044</xdr:rowOff>
    </xdr:to>
    <xdr:sp macro="" textlink="">
      <xdr:nvSpPr>
        <xdr:cNvPr id="138" name="楕円 137">
          <a:extLst>
            <a:ext uri="{FF2B5EF4-FFF2-40B4-BE49-F238E27FC236}">
              <a16:creationId xmlns:a16="http://schemas.microsoft.com/office/drawing/2014/main" id="{00000000-0008-0000-0D00-00008A000000}"/>
            </a:ext>
          </a:extLst>
        </xdr:cNvPr>
        <xdr:cNvSpPr/>
      </xdr:nvSpPr>
      <xdr:spPr>
        <a:xfrm>
          <a:off x="14033500" y="605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14805</xdr:rowOff>
    </xdr:from>
    <xdr:to>
      <xdr:col>76</xdr:col>
      <xdr:colOff>22225</xdr:colOff>
      <xdr:row>31</xdr:row>
      <xdr:rowOff>16244</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084300" y="6101280"/>
          <a:ext cx="711200" cy="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0" name="n_1aveValue債務償還比率">
          <a:extLst>
            <a:ext uri="{FF2B5EF4-FFF2-40B4-BE49-F238E27FC236}">
              <a16:creationId xmlns:a16="http://schemas.microsoft.com/office/drawing/2014/main" id="{00000000-0008-0000-0D00-00008C000000}"/>
            </a:ext>
          </a:extLst>
        </xdr:cNvPr>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58171</xdr:rowOff>
    </xdr:from>
    <xdr:ext cx="469744" cy="259045"/>
    <xdr:sp macro="" textlink="">
      <xdr:nvSpPr>
        <xdr:cNvPr id="141" name="n_1mainValue債務償還比率">
          <a:extLst>
            <a:ext uri="{FF2B5EF4-FFF2-40B4-BE49-F238E27FC236}">
              <a16:creationId xmlns:a16="http://schemas.microsoft.com/office/drawing/2014/main" id="{00000000-0008-0000-0D00-00008D000000}"/>
            </a:ext>
          </a:extLst>
        </xdr:cNvPr>
        <xdr:cNvSpPr txBox="1"/>
      </xdr:nvSpPr>
      <xdr:spPr>
        <a:xfrm>
          <a:off x="13836727" y="614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D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D00-00008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26,292
26,132
126.41
16,892,429
16,400,596
369,859
7,775,512
12,652,608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49893</xdr:rowOff>
    </xdr:from>
    <xdr:to>
      <xdr:col>24</xdr:col>
      <xdr:colOff>114300</xdr:colOff>
      <xdr:row>36</xdr:row>
      <xdr:rowOff>151493</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45847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72770</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E00-000049000000}"/>
            </a:ext>
          </a:extLst>
        </xdr:cNvPr>
        <xdr:cNvSpPr txBox="1"/>
      </xdr:nvSpPr>
      <xdr:spPr>
        <a:xfrm>
          <a:off x="4673600" y="607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54792</xdr:rowOff>
    </xdr:from>
    <xdr:to>
      <xdr:col>20</xdr:col>
      <xdr:colOff>38100</xdr:colOff>
      <xdr:row>36</xdr:row>
      <xdr:rowOff>156392</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746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100693</xdr:rowOff>
    </xdr:from>
    <xdr:to>
      <xdr:col>24</xdr:col>
      <xdr:colOff>63500</xdr:colOff>
      <xdr:row>36</xdr:row>
      <xdr:rowOff>105592</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3797300" y="627289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54792</xdr:rowOff>
    </xdr:from>
    <xdr:to>
      <xdr:col>15</xdr:col>
      <xdr:colOff>101600</xdr:colOff>
      <xdr:row>36</xdr:row>
      <xdr:rowOff>156392</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2857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105592</xdr:rowOff>
    </xdr:from>
    <xdr:to>
      <xdr:col>19</xdr:col>
      <xdr:colOff>177800</xdr:colOff>
      <xdr:row>36</xdr:row>
      <xdr:rowOff>105592</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2908300" y="6277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E00-00004E000000}"/>
            </a:ext>
          </a:extLst>
        </xdr:cNvPr>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E00-00004F000000}"/>
            </a:ext>
          </a:extLst>
        </xdr:cNvPr>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E00-000050000000}"/>
            </a:ext>
          </a:extLst>
        </xdr:cNvPr>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1469</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E00-000051000000}"/>
            </a:ext>
          </a:extLst>
        </xdr:cNvPr>
        <xdr:cNvSpPr txBox="1"/>
      </xdr:nvSpPr>
      <xdr:spPr>
        <a:xfrm>
          <a:off x="35820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1469</xdr:rowOff>
    </xdr:from>
    <xdr:ext cx="405111" cy="259045"/>
    <xdr:sp macro="" textlink="">
      <xdr:nvSpPr>
        <xdr:cNvPr id="82" name="n_2mainValue【道路】&#10;有形固定資産減価償却率">
          <a:extLst>
            <a:ext uri="{FF2B5EF4-FFF2-40B4-BE49-F238E27FC236}">
              <a16:creationId xmlns:a16="http://schemas.microsoft.com/office/drawing/2014/main" id="{00000000-0008-0000-0E00-000052000000}"/>
            </a:ext>
          </a:extLst>
        </xdr:cNvPr>
        <xdr:cNvSpPr txBox="1"/>
      </xdr:nvSpPr>
      <xdr:spPr>
        <a:xfrm>
          <a:off x="2705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16484</xdr:rowOff>
    </xdr:from>
    <xdr:to>
      <xdr:col>55</xdr:col>
      <xdr:colOff>50800</xdr:colOff>
      <xdr:row>40</xdr:row>
      <xdr:rowOff>118084</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687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166361</xdr:rowOff>
    </xdr:from>
    <xdr:ext cx="534377"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685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21095</xdr:rowOff>
    </xdr:from>
    <xdr:to>
      <xdr:col>50</xdr:col>
      <xdr:colOff>165100</xdr:colOff>
      <xdr:row>40</xdr:row>
      <xdr:rowOff>122695</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68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67284</xdr:rowOff>
    </xdr:from>
    <xdr:to>
      <xdr:col>55</xdr:col>
      <xdr:colOff>0</xdr:colOff>
      <xdr:row>40</xdr:row>
      <xdr:rowOff>71895</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9639300" y="6925284"/>
          <a:ext cx="8382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24962</xdr:rowOff>
    </xdr:from>
    <xdr:to>
      <xdr:col>46</xdr:col>
      <xdr:colOff>38100</xdr:colOff>
      <xdr:row>40</xdr:row>
      <xdr:rowOff>126562</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688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71895</xdr:rowOff>
    </xdr:from>
    <xdr:to>
      <xdr:col>50</xdr:col>
      <xdr:colOff>114300</xdr:colOff>
      <xdr:row>40</xdr:row>
      <xdr:rowOff>75762</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8750300" y="6929895"/>
          <a:ext cx="889000" cy="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27" name="n_1aveValue【道路】&#10;一人当たり延長">
          <a:extLst>
            <a:ext uri="{FF2B5EF4-FFF2-40B4-BE49-F238E27FC236}">
              <a16:creationId xmlns:a16="http://schemas.microsoft.com/office/drawing/2014/main" id="{00000000-0008-0000-0E00-00007F000000}"/>
            </a:ext>
          </a:extLst>
        </xdr:cNvPr>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28" name="n_2aveValue【道路】&#10;一人当たり延長">
          <a:extLst>
            <a:ext uri="{FF2B5EF4-FFF2-40B4-BE49-F238E27FC236}">
              <a16:creationId xmlns:a16="http://schemas.microsoft.com/office/drawing/2014/main" id="{00000000-0008-0000-0E00-000080000000}"/>
            </a:ext>
          </a:extLst>
        </xdr:cNvPr>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29" name="n_3aveValue【道路】&#10;一人当たり延長">
          <a:extLst>
            <a:ext uri="{FF2B5EF4-FFF2-40B4-BE49-F238E27FC236}">
              <a16:creationId xmlns:a16="http://schemas.microsoft.com/office/drawing/2014/main" id="{00000000-0008-0000-0E00-000081000000}"/>
            </a:ext>
          </a:extLst>
        </xdr:cNvPr>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113822</xdr:rowOff>
    </xdr:from>
    <xdr:ext cx="534377" cy="259045"/>
    <xdr:sp macro="" textlink="">
      <xdr:nvSpPr>
        <xdr:cNvPr id="130" name="n_1mainValue【道路】&#10;一人当たり延長">
          <a:extLst>
            <a:ext uri="{FF2B5EF4-FFF2-40B4-BE49-F238E27FC236}">
              <a16:creationId xmlns:a16="http://schemas.microsoft.com/office/drawing/2014/main" id="{00000000-0008-0000-0E00-000082000000}"/>
            </a:ext>
          </a:extLst>
        </xdr:cNvPr>
        <xdr:cNvSpPr txBox="1"/>
      </xdr:nvSpPr>
      <xdr:spPr>
        <a:xfrm>
          <a:off x="9359411" y="69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117689</xdr:rowOff>
    </xdr:from>
    <xdr:ext cx="534377" cy="259045"/>
    <xdr:sp macro="" textlink="">
      <xdr:nvSpPr>
        <xdr:cNvPr id="131" name="n_2mainValue【道路】&#10;一人当たり延長">
          <a:extLst>
            <a:ext uri="{FF2B5EF4-FFF2-40B4-BE49-F238E27FC236}">
              <a16:creationId xmlns:a16="http://schemas.microsoft.com/office/drawing/2014/main" id="{00000000-0008-0000-0E00-000083000000}"/>
            </a:ext>
          </a:extLst>
        </xdr:cNvPr>
        <xdr:cNvSpPr txBox="1"/>
      </xdr:nvSpPr>
      <xdr:spPr>
        <a:xfrm>
          <a:off x="8483111" y="697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00000000-0008-0000-0E00-00009E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00000000-0008-0000-0E00-0000A0000000}"/>
            </a:ext>
          </a:extLst>
        </xdr:cNvPr>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00000000-0008-0000-0E00-0000A2000000}"/>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42273</xdr:rowOff>
    </xdr:from>
    <xdr:to>
      <xdr:col>24</xdr:col>
      <xdr:colOff>114300</xdr:colOff>
      <xdr:row>59</xdr:row>
      <xdr:rowOff>143873</xdr:rowOff>
    </xdr:to>
    <xdr:sp macro="" textlink="">
      <xdr:nvSpPr>
        <xdr:cNvPr id="172" name="楕円 171">
          <a:extLst>
            <a:ext uri="{FF2B5EF4-FFF2-40B4-BE49-F238E27FC236}">
              <a16:creationId xmlns:a16="http://schemas.microsoft.com/office/drawing/2014/main" id="{00000000-0008-0000-0E00-0000AC000000}"/>
            </a:ext>
          </a:extLst>
        </xdr:cNvPr>
        <xdr:cNvSpPr/>
      </xdr:nvSpPr>
      <xdr:spPr>
        <a:xfrm>
          <a:off x="45847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20700</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00000000-0008-0000-0E00-0000AD000000}"/>
            </a:ext>
          </a:extLst>
        </xdr:cNvPr>
        <xdr:cNvSpPr txBox="1"/>
      </xdr:nvSpPr>
      <xdr:spPr>
        <a:xfrm>
          <a:off x="4673600"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61867</xdr:rowOff>
    </xdr:from>
    <xdr:to>
      <xdr:col>20</xdr:col>
      <xdr:colOff>38100</xdr:colOff>
      <xdr:row>59</xdr:row>
      <xdr:rowOff>163467</xdr:rowOff>
    </xdr:to>
    <xdr:sp macro="" textlink="">
      <xdr:nvSpPr>
        <xdr:cNvPr id="174" name="楕円 173">
          <a:extLst>
            <a:ext uri="{FF2B5EF4-FFF2-40B4-BE49-F238E27FC236}">
              <a16:creationId xmlns:a16="http://schemas.microsoft.com/office/drawing/2014/main" id="{00000000-0008-0000-0E00-0000AE000000}"/>
            </a:ext>
          </a:extLst>
        </xdr:cNvPr>
        <xdr:cNvSpPr/>
      </xdr:nvSpPr>
      <xdr:spPr>
        <a:xfrm>
          <a:off x="3746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93073</xdr:rowOff>
    </xdr:from>
    <xdr:to>
      <xdr:col>24</xdr:col>
      <xdr:colOff>63500</xdr:colOff>
      <xdr:row>59</xdr:row>
      <xdr:rowOff>112667</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3797300" y="1020862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81462</xdr:rowOff>
    </xdr:from>
    <xdr:to>
      <xdr:col>15</xdr:col>
      <xdr:colOff>101600</xdr:colOff>
      <xdr:row>60</xdr:row>
      <xdr:rowOff>11612</xdr:rowOff>
    </xdr:to>
    <xdr:sp macro="" textlink="">
      <xdr:nvSpPr>
        <xdr:cNvPr id="176" name="楕円 175">
          <a:extLst>
            <a:ext uri="{FF2B5EF4-FFF2-40B4-BE49-F238E27FC236}">
              <a16:creationId xmlns:a16="http://schemas.microsoft.com/office/drawing/2014/main" id="{00000000-0008-0000-0E00-0000B0000000}"/>
            </a:ext>
          </a:extLst>
        </xdr:cNvPr>
        <xdr:cNvSpPr/>
      </xdr:nvSpPr>
      <xdr:spPr>
        <a:xfrm>
          <a:off x="2857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112667</xdr:rowOff>
    </xdr:from>
    <xdr:to>
      <xdr:col>19</xdr:col>
      <xdr:colOff>177800</xdr:colOff>
      <xdr:row>59</xdr:row>
      <xdr:rowOff>132262</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flipV="1">
          <a:off x="2908300" y="102282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00000000-0008-0000-0E00-0000B4000000}"/>
            </a:ext>
          </a:extLst>
        </xdr:cNvPr>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154594</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3582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2739</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2705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00000000-0008-0000-0E00-0000C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00000000-0008-0000-0E00-0000CD000000}"/>
            </a:ext>
          </a:extLst>
        </xdr:cNvPr>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00000000-0008-0000-0E00-0000CF000000}"/>
            </a:ext>
          </a:extLst>
        </xdr:cNvPr>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09" name="【橋りょう・トンネル】&#10;一人当たり有形固定資産（償却資産）額平均値テキスト">
          <a:extLst>
            <a:ext uri="{FF2B5EF4-FFF2-40B4-BE49-F238E27FC236}">
              <a16:creationId xmlns:a16="http://schemas.microsoft.com/office/drawing/2014/main" id="{00000000-0008-0000-0E00-0000D1000000}"/>
            </a:ext>
          </a:extLst>
        </xdr:cNvPr>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13" name="フローチャート: 判断 212">
          <a:extLst>
            <a:ext uri="{FF2B5EF4-FFF2-40B4-BE49-F238E27FC236}">
              <a16:creationId xmlns:a16="http://schemas.microsoft.com/office/drawing/2014/main" id="{00000000-0008-0000-0E00-0000D5000000}"/>
            </a:ext>
          </a:extLst>
        </xdr:cNvPr>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53032</xdr:rowOff>
    </xdr:from>
    <xdr:to>
      <xdr:col>55</xdr:col>
      <xdr:colOff>50800</xdr:colOff>
      <xdr:row>62</xdr:row>
      <xdr:rowOff>154632</xdr:rowOff>
    </xdr:to>
    <xdr:sp macro="" textlink="">
      <xdr:nvSpPr>
        <xdr:cNvPr id="219" name="楕円 218">
          <a:extLst>
            <a:ext uri="{FF2B5EF4-FFF2-40B4-BE49-F238E27FC236}">
              <a16:creationId xmlns:a16="http://schemas.microsoft.com/office/drawing/2014/main" id="{00000000-0008-0000-0E00-0000DB000000}"/>
            </a:ext>
          </a:extLst>
        </xdr:cNvPr>
        <xdr:cNvSpPr/>
      </xdr:nvSpPr>
      <xdr:spPr>
        <a:xfrm>
          <a:off x="10426700" y="1068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31459</xdr:rowOff>
    </xdr:from>
    <xdr:ext cx="599010" cy="259045"/>
    <xdr:sp macro="" textlink="">
      <xdr:nvSpPr>
        <xdr:cNvPr id="220" name="【橋りょう・トンネル】&#10;一人当たり有形固定資産（償却資産）額該当値テキスト">
          <a:extLst>
            <a:ext uri="{FF2B5EF4-FFF2-40B4-BE49-F238E27FC236}">
              <a16:creationId xmlns:a16="http://schemas.microsoft.com/office/drawing/2014/main" id="{00000000-0008-0000-0E00-0000DC000000}"/>
            </a:ext>
          </a:extLst>
        </xdr:cNvPr>
        <xdr:cNvSpPr txBox="1"/>
      </xdr:nvSpPr>
      <xdr:spPr>
        <a:xfrm>
          <a:off x="10515600" y="1066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57933</xdr:rowOff>
    </xdr:from>
    <xdr:to>
      <xdr:col>50</xdr:col>
      <xdr:colOff>165100</xdr:colOff>
      <xdr:row>62</xdr:row>
      <xdr:rowOff>159533</xdr:rowOff>
    </xdr:to>
    <xdr:sp macro="" textlink="">
      <xdr:nvSpPr>
        <xdr:cNvPr id="221" name="楕円 220">
          <a:extLst>
            <a:ext uri="{FF2B5EF4-FFF2-40B4-BE49-F238E27FC236}">
              <a16:creationId xmlns:a16="http://schemas.microsoft.com/office/drawing/2014/main" id="{00000000-0008-0000-0E00-0000DD000000}"/>
            </a:ext>
          </a:extLst>
        </xdr:cNvPr>
        <xdr:cNvSpPr/>
      </xdr:nvSpPr>
      <xdr:spPr>
        <a:xfrm>
          <a:off x="9588500" y="1068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103832</xdr:rowOff>
    </xdr:from>
    <xdr:to>
      <xdr:col>55</xdr:col>
      <xdr:colOff>0</xdr:colOff>
      <xdr:row>62</xdr:row>
      <xdr:rowOff>108733</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flipV="1">
          <a:off x="9639300" y="10733732"/>
          <a:ext cx="838200" cy="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62336</xdr:rowOff>
    </xdr:from>
    <xdr:to>
      <xdr:col>46</xdr:col>
      <xdr:colOff>38100</xdr:colOff>
      <xdr:row>62</xdr:row>
      <xdr:rowOff>163936</xdr:rowOff>
    </xdr:to>
    <xdr:sp macro="" textlink="">
      <xdr:nvSpPr>
        <xdr:cNvPr id="223" name="楕円 222">
          <a:extLst>
            <a:ext uri="{FF2B5EF4-FFF2-40B4-BE49-F238E27FC236}">
              <a16:creationId xmlns:a16="http://schemas.microsoft.com/office/drawing/2014/main" id="{00000000-0008-0000-0E00-0000DF000000}"/>
            </a:ext>
          </a:extLst>
        </xdr:cNvPr>
        <xdr:cNvSpPr/>
      </xdr:nvSpPr>
      <xdr:spPr>
        <a:xfrm>
          <a:off x="8699500" y="1069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108733</xdr:rowOff>
    </xdr:from>
    <xdr:to>
      <xdr:col>50</xdr:col>
      <xdr:colOff>114300</xdr:colOff>
      <xdr:row>62</xdr:row>
      <xdr:rowOff>113136</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flipV="1">
          <a:off x="8750300" y="10738633"/>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25" name="n_1ave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26" name="n_2ave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150660</xdr:rowOff>
    </xdr:from>
    <xdr:ext cx="599010" cy="259045"/>
    <xdr:sp macro="" textlink="">
      <xdr:nvSpPr>
        <xdr:cNvPr id="228" name="n_1mainValue【橋りょう・トンネル】&#10;一人当たり有形固定資産（償却資産）額">
          <a:extLst>
            <a:ext uri="{FF2B5EF4-FFF2-40B4-BE49-F238E27FC236}">
              <a16:creationId xmlns:a16="http://schemas.microsoft.com/office/drawing/2014/main" id="{00000000-0008-0000-0E00-0000E4000000}"/>
            </a:ext>
          </a:extLst>
        </xdr:cNvPr>
        <xdr:cNvSpPr txBox="1"/>
      </xdr:nvSpPr>
      <xdr:spPr>
        <a:xfrm>
          <a:off x="9327095" y="1078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155063</xdr:rowOff>
    </xdr:from>
    <xdr:ext cx="599010" cy="259045"/>
    <xdr:sp macro="" textlink="">
      <xdr:nvSpPr>
        <xdr:cNvPr id="229" name="n_2mainValue【橋りょう・トンネル】&#10;一人当たり有形固定資産（償却資産）額">
          <a:extLst>
            <a:ext uri="{FF2B5EF4-FFF2-40B4-BE49-F238E27FC236}">
              <a16:creationId xmlns:a16="http://schemas.microsoft.com/office/drawing/2014/main" id="{00000000-0008-0000-0E00-0000E5000000}"/>
            </a:ext>
          </a:extLst>
        </xdr:cNvPr>
        <xdr:cNvSpPr txBox="1"/>
      </xdr:nvSpPr>
      <xdr:spPr>
        <a:xfrm>
          <a:off x="8450795" y="1078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00000000-0008-0000-0E00-0000F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00000000-0008-0000-0E00-0000FF000000}"/>
            </a:ext>
          </a:extLst>
        </xdr:cNvPr>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7" name="【公営住宅】&#10;有形固定資産減価償却率最大値テキスト">
          <a:extLst>
            <a:ext uri="{FF2B5EF4-FFF2-40B4-BE49-F238E27FC236}">
              <a16:creationId xmlns:a16="http://schemas.microsoft.com/office/drawing/2014/main" id="{00000000-0008-0000-0E00-000001010000}"/>
            </a:ext>
          </a:extLst>
        </xdr:cNvPr>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00000000-0008-0000-0E00-000003010000}"/>
            </a:ext>
          </a:extLst>
        </xdr:cNvPr>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60" name="フローチャート: 判断 259">
          <a:extLst>
            <a:ext uri="{FF2B5EF4-FFF2-40B4-BE49-F238E27FC236}">
              <a16:creationId xmlns:a16="http://schemas.microsoft.com/office/drawing/2014/main" id="{00000000-0008-0000-0E00-000004010000}"/>
            </a:ext>
          </a:extLst>
        </xdr:cNvPr>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1" name="フローチャート: 判断 260">
          <a:extLst>
            <a:ext uri="{FF2B5EF4-FFF2-40B4-BE49-F238E27FC236}">
              <a16:creationId xmlns:a16="http://schemas.microsoft.com/office/drawing/2014/main" id="{00000000-0008-0000-0E00-000005010000}"/>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2" name="フローチャート: 判断 261">
          <a:extLst>
            <a:ext uri="{FF2B5EF4-FFF2-40B4-BE49-F238E27FC236}">
              <a16:creationId xmlns:a16="http://schemas.microsoft.com/office/drawing/2014/main" id="{00000000-0008-0000-0E00-000006010000}"/>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63" name="フローチャート: 判断 262">
          <a:extLst>
            <a:ext uri="{FF2B5EF4-FFF2-40B4-BE49-F238E27FC236}">
              <a16:creationId xmlns:a16="http://schemas.microsoft.com/office/drawing/2014/main" id="{00000000-0008-0000-0E00-000007010000}"/>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40639</xdr:rowOff>
    </xdr:from>
    <xdr:to>
      <xdr:col>24</xdr:col>
      <xdr:colOff>114300</xdr:colOff>
      <xdr:row>79</xdr:row>
      <xdr:rowOff>142239</xdr:rowOff>
    </xdr:to>
    <xdr:sp macro="" textlink="">
      <xdr:nvSpPr>
        <xdr:cNvPr id="269" name="楕円 268">
          <a:extLst>
            <a:ext uri="{FF2B5EF4-FFF2-40B4-BE49-F238E27FC236}">
              <a16:creationId xmlns:a16="http://schemas.microsoft.com/office/drawing/2014/main" id="{00000000-0008-0000-0E00-00000D010000}"/>
            </a:ext>
          </a:extLst>
        </xdr:cNvPr>
        <xdr:cNvSpPr/>
      </xdr:nvSpPr>
      <xdr:spPr>
        <a:xfrm>
          <a:off x="45847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63516</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00000000-0008-0000-0E00-00000E010000}"/>
            </a:ext>
          </a:extLst>
        </xdr:cNvPr>
        <xdr:cNvSpPr txBox="1"/>
      </xdr:nvSpPr>
      <xdr:spPr>
        <a:xfrm>
          <a:off x="4673600"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78739</xdr:rowOff>
    </xdr:from>
    <xdr:to>
      <xdr:col>20</xdr:col>
      <xdr:colOff>38100</xdr:colOff>
      <xdr:row>80</xdr:row>
      <xdr:rowOff>8889</xdr:rowOff>
    </xdr:to>
    <xdr:sp macro="" textlink="">
      <xdr:nvSpPr>
        <xdr:cNvPr id="271" name="楕円 270">
          <a:extLst>
            <a:ext uri="{FF2B5EF4-FFF2-40B4-BE49-F238E27FC236}">
              <a16:creationId xmlns:a16="http://schemas.microsoft.com/office/drawing/2014/main" id="{00000000-0008-0000-0E00-00000F010000}"/>
            </a:ext>
          </a:extLst>
        </xdr:cNvPr>
        <xdr:cNvSpPr/>
      </xdr:nvSpPr>
      <xdr:spPr>
        <a:xfrm>
          <a:off x="3746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91439</xdr:rowOff>
    </xdr:from>
    <xdr:to>
      <xdr:col>24</xdr:col>
      <xdr:colOff>63500</xdr:colOff>
      <xdr:row>79</xdr:row>
      <xdr:rowOff>129539</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flipV="1">
          <a:off x="3797300" y="136359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107314</xdr:rowOff>
    </xdr:from>
    <xdr:to>
      <xdr:col>15</xdr:col>
      <xdr:colOff>101600</xdr:colOff>
      <xdr:row>80</xdr:row>
      <xdr:rowOff>37464</xdr:rowOff>
    </xdr:to>
    <xdr:sp macro="" textlink="">
      <xdr:nvSpPr>
        <xdr:cNvPr id="273" name="楕円 272">
          <a:extLst>
            <a:ext uri="{FF2B5EF4-FFF2-40B4-BE49-F238E27FC236}">
              <a16:creationId xmlns:a16="http://schemas.microsoft.com/office/drawing/2014/main" id="{00000000-0008-0000-0E00-000011010000}"/>
            </a:ext>
          </a:extLst>
        </xdr:cNvPr>
        <xdr:cNvSpPr/>
      </xdr:nvSpPr>
      <xdr:spPr>
        <a:xfrm>
          <a:off x="28575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129539</xdr:rowOff>
    </xdr:from>
    <xdr:to>
      <xdr:col>19</xdr:col>
      <xdr:colOff>177800</xdr:colOff>
      <xdr:row>79</xdr:row>
      <xdr:rowOff>158114</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flipV="1">
          <a:off x="2908300" y="136740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75" name="n_1aveValue【公営住宅】&#10;有形固定資産減価償却率">
          <a:extLst>
            <a:ext uri="{FF2B5EF4-FFF2-40B4-BE49-F238E27FC236}">
              <a16:creationId xmlns:a16="http://schemas.microsoft.com/office/drawing/2014/main" id="{00000000-0008-0000-0E00-000013010000}"/>
            </a:ext>
          </a:extLst>
        </xdr:cNvPr>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76" name="n_2aveValue【公営住宅】&#10;有形固定資産減価償却率">
          <a:extLst>
            <a:ext uri="{FF2B5EF4-FFF2-40B4-BE49-F238E27FC236}">
              <a16:creationId xmlns:a16="http://schemas.microsoft.com/office/drawing/2014/main" id="{00000000-0008-0000-0E00-000014010000}"/>
            </a:ext>
          </a:extLst>
        </xdr:cNvPr>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77" name="n_3aveValue【公営住宅】&#10;有形固定資産減価償却率">
          <a:extLst>
            <a:ext uri="{FF2B5EF4-FFF2-40B4-BE49-F238E27FC236}">
              <a16:creationId xmlns:a16="http://schemas.microsoft.com/office/drawing/2014/main" id="{00000000-0008-0000-0E00-000015010000}"/>
            </a:ext>
          </a:extLst>
        </xdr:cNvPr>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25416</xdr:rowOff>
    </xdr:from>
    <xdr:ext cx="405111" cy="259045"/>
    <xdr:sp macro="" textlink="">
      <xdr:nvSpPr>
        <xdr:cNvPr id="278" name="n_1mainValue【公営住宅】&#10;有形固定資産減価償却率">
          <a:extLst>
            <a:ext uri="{FF2B5EF4-FFF2-40B4-BE49-F238E27FC236}">
              <a16:creationId xmlns:a16="http://schemas.microsoft.com/office/drawing/2014/main" id="{00000000-0008-0000-0E00-000016010000}"/>
            </a:ext>
          </a:extLst>
        </xdr:cNvPr>
        <xdr:cNvSpPr txBox="1"/>
      </xdr:nvSpPr>
      <xdr:spPr>
        <a:xfrm>
          <a:off x="35820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53991</xdr:rowOff>
    </xdr:from>
    <xdr:ext cx="405111" cy="259045"/>
    <xdr:sp macro="" textlink="">
      <xdr:nvSpPr>
        <xdr:cNvPr id="279" name="n_2mainValue【公営住宅】&#10;有形固定資産減価償却率">
          <a:extLst>
            <a:ext uri="{FF2B5EF4-FFF2-40B4-BE49-F238E27FC236}">
              <a16:creationId xmlns:a16="http://schemas.microsoft.com/office/drawing/2014/main" id="{00000000-0008-0000-0E00-000017010000}"/>
            </a:ext>
          </a:extLst>
        </xdr:cNvPr>
        <xdr:cNvSpPr txBox="1"/>
      </xdr:nvSpPr>
      <xdr:spPr>
        <a:xfrm>
          <a:off x="270574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a:extLst>
            <a:ext uri="{FF2B5EF4-FFF2-40B4-BE49-F238E27FC236}">
              <a16:creationId xmlns:a16="http://schemas.microsoft.com/office/drawing/2014/main" id="{00000000-0008-0000-0E00-00003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06" name="【公営住宅】&#10;一人当たり面積最小値テキスト">
          <a:extLst>
            <a:ext uri="{FF2B5EF4-FFF2-40B4-BE49-F238E27FC236}">
              <a16:creationId xmlns:a16="http://schemas.microsoft.com/office/drawing/2014/main" id="{00000000-0008-0000-0E00-000032010000}"/>
            </a:ext>
          </a:extLst>
        </xdr:cNvPr>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08" name="【公営住宅】&#10;一人当たり面積最大値テキスト">
          <a:extLst>
            <a:ext uri="{FF2B5EF4-FFF2-40B4-BE49-F238E27FC236}">
              <a16:creationId xmlns:a16="http://schemas.microsoft.com/office/drawing/2014/main" id="{00000000-0008-0000-0E00-000034010000}"/>
            </a:ext>
          </a:extLst>
        </xdr:cNvPr>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10" name="【公営住宅】&#10;一人当たり面積平均値テキスト">
          <a:extLst>
            <a:ext uri="{FF2B5EF4-FFF2-40B4-BE49-F238E27FC236}">
              <a16:creationId xmlns:a16="http://schemas.microsoft.com/office/drawing/2014/main" id="{00000000-0008-0000-0E00-000036010000}"/>
            </a:ext>
          </a:extLst>
        </xdr:cNvPr>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11" name="フローチャート: 判断 310">
          <a:extLst>
            <a:ext uri="{FF2B5EF4-FFF2-40B4-BE49-F238E27FC236}">
              <a16:creationId xmlns:a16="http://schemas.microsoft.com/office/drawing/2014/main" id="{00000000-0008-0000-0E00-000037010000}"/>
            </a:ext>
          </a:extLst>
        </xdr:cNvPr>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12" name="フローチャート: 判断 311">
          <a:extLst>
            <a:ext uri="{FF2B5EF4-FFF2-40B4-BE49-F238E27FC236}">
              <a16:creationId xmlns:a16="http://schemas.microsoft.com/office/drawing/2014/main" id="{00000000-0008-0000-0E00-000038010000}"/>
            </a:ext>
          </a:extLst>
        </xdr:cNvPr>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13" name="フローチャート: 判断 312">
          <a:extLst>
            <a:ext uri="{FF2B5EF4-FFF2-40B4-BE49-F238E27FC236}">
              <a16:creationId xmlns:a16="http://schemas.microsoft.com/office/drawing/2014/main" id="{00000000-0008-0000-0E00-000039010000}"/>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14" name="フローチャート: 判断 313">
          <a:extLst>
            <a:ext uri="{FF2B5EF4-FFF2-40B4-BE49-F238E27FC236}">
              <a16:creationId xmlns:a16="http://schemas.microsoft.com/office/drawing/2014/main" id="{00000000-0008-0000-0E00-00003A010000}"/>
            </a:ext>
          </a:extLst>
        </xdr:cNvPr>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74985</xdr:rowOff>
    </xdr:from>
    <xdr:to>
      <xdr:col>55</xdr:col>
      <xdr:colOff>50800</xdr:colOff>
      <xdr:row>87</xdr:row>
      <xdr:rowOff>5135</xdr:rowOff>
    </xdr:to>
    <xdr:sp macro="" textlink="">
      <xdr:nvSpPr>
        <xdr:cNvPr id="320" name="楕円 319">
          <a:extLst>
            <a:ext uri="{FF2B5EF4-FFF2-40B4-BE49-F238E27FC236}">
              <a16:creationId xmlns:a16="http://schemas.microsoft.com/office/drawing/2014/main" id="{00000000-0008-0000-0E00-000040010000}"/>
            </a:ext>
          </a:extLst>
        </xdr:cNvPr>
        <xdr:cNvSpPr/>
      </xdr:nvSpPr>
      <xdr:spPr>
        <a:xfrm>
          <a:off x="10426700" y="148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161362</xdr:rowOff>
    </xdr:from>
    <xdr:ext cx="469744" cy="259045"/>
    <xdr:sp macro="" textlink="">
      <xdr:nvSpPr>
        <xdr:cNvPr id="321" name="【公営住宅】&#10;一人当たり面積該当値テキスト">
          <a:extLst>
            <a:ext uri="{FF2B5EF4-FFF2-40B4-BE49-F238E27FC236}">
              <a16:creationId xmlns:a16="http://schemas.microsoft.com/office/drawing/2014/main" id="{00000000-0008-0000-0E00-000041010000}"/>
            </a:ext>
          </a:extLst>
        </xdr:cNvPr>
        <xdr:cNvSpPr txBox="1"/>
      </xdr:nvSpPr>
      <xdr:spPr>
        <a:xfrm>
          <a:off x="10515600" y="147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75637</xdr:rowOff>
    </xdr:from>
    <xdr:to>
      <xdr:col>50</xdr:col>
      <xdr:colOff>165100</xdr:colOff>
      <xdr:row>87</xdr:row>
      <xdr:rowOff>5787</xdr:rowOff>
    </xdr:to>
    <xdr:sp macro="" textlink="">
      <xdr:nvSpPr>
        <xdr:cNvPr id="322" name="楕円 321">
          <a:extLst>
            <a:ext uri="{FF2B5EF4-FFF2-40B4-BE49-F238E27FC236}">
              <a16:creationId xmlns:a16="http://schemas.microsoft.com/office/drawing/2014/main" id="{00000000-0008-0000-0E00-000042010000}"/>
            </a:ext>
          </a:extLst>
        </xdr:cNvPr>
        <xdr:cNvSpPr/>
      </xdr:nvSpPr>
      <xdr:spPr>
        <a:xfrm>
          <a:off x="9588500" y="1482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125785</xdr:rowOff>
    </xdr:from>
    <xdr:to>
      <xdr:col>55</xdr:col>
      <xdr:colOff>0</xdr:colOff>
      <xdr:row>86</xdr:row>
      <xdr:rowOff>126437</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flipV="1">
          <a:off x="9639300" y="14870485"/>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76127</xdr:rowOff>
    </xdr:from>
    <xdr:to>
      <xdr:col>46</xdr:col>
      <xdr:colOff>38100</xdr:colOff>
      <xdr:row>87</xdr:row>
      <xdr:rowOff>6277</xdr:rowOff>
    </xdr:to>
    <xdr:sp macro="" textlink="">
      <xdr:nvSpPr>
        <xdr:cNvPr id="324" name="楕円 323">
          <a:extLst>
            <a:ext uri="{FF2B5EF4-FFF2-40B4-BE49-F238E27FC236}">
              <a16:creationId xmlns:a16="http://schemas.microsoft.com/office/drawing/2014/main" id="{00000000-0008-0000-0E00-000044010000}"/>
            </a:ext>
          </a:extLst>
        </xdr:cNvPr>
        <xdr:cNvSpPr/>
      </xdr:nvSpPr>
      <xdr:spPr>
        <a:xfrm>
          <a:off x="8699500" y="148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126437</xdr:rowOff>
    </xdr:from>
    <xdr:to>
      <xdr:col>50</xdr:col>
      <xdr:colOff>114300</xdr:colOff>
      <xdr:row>86</xdr:row>
      <xdr:rowOff>126927</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flipV="1">
          <a:off x="8750300" y="14871137"/>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26" name="n_1aveValue【公営住宅】&#10;一人当たり面積">
          <a:extLst>
            <a:ext uri="{FF2B5EF4-FFF2-40B4-BE49-F238E27FC236}">
              <a16:creationId xmlns:a16="http://schemas.microsoft.com/office/drawing/2014/main" id="{00000000-0008-0000-0E00-000046010000}"/>
            </a:ext>
          </a:extLst>
        </xdr:cNvPr>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27" name="n_2aveValue【公営住宅】&#10;一人当たり面積">
          <a:extLst>
            <a:ext uri="{FF2B5EF4-FFF2-40B4-BE49-F238E27FC236}">
              <a16:creationId xmlns:a16="http://schemas.microsoft.com/office/drawing/2014/main" id="{00000000-0008-0000-0E00-000047010000}"/>
            </a:ext>
          </a:extLst>
        </xdr:cNvPr>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28" name="n_3aveValue【公営住宅】&#10;一人当たり面積">
          <a:extLst>
            <a:ext uri="{FF2B5EF4-FFF2-40B4-BE49-F238E27FC236}">
              <a16:creationId xmlns:a16="http://schemas.microsoft.com/office/drawing/2014/main" id="{00000000-0008-0000-0E00-000048010000}"/>
            </a:ext>
          </a:extLst>
        </xdr:cNvPr>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168364</xdr:rowOff>
    </xdr:from>
    <xdr:ext cx="469744" cy="259045"/>
    <xdr:sp macro="" textlink="">
      <xdr:nvSpPr>
        <xdr:cNvPr id="329" name="n_1mainValue【公営住宅】&#10;一人当たり面積">
          <a:extLst>
            <a:ext uri="{FF2B5EF4-FFF2-40B4-BE49-F238E27FC236}">
              <a16:creationId xmlns:a16="http://schemas.microsoft.com/office/drawing/2014/main" id="{00000000-0008-0000-0E00-000049010000}"/>
            </a:ext>
          </a:extLst>
        </xdr:cNvPr>
        <xdr:cNvSpPr txBox="1"/>
      </xdr:nvSpPr>
      <xdr:spPr>
        <a:xfrm>
          <a:off x="9391727" y="1491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168854</xdr:rowOff>
    </xdr:from>
    <xdr:ext cx="469744" cy="259045"/>
    <xdr:sp macro="" textlink="">
      <xdr:nvSpPr>
        <xdr:cNvPr id="330" name="n_2mainValue【公営住宅】&#10;一人当たり面積">
          <a:extLst>
            <a:ext uri="{FF2B5EF4-FFF2-40B4-BE49-F238E27FC236}">
              <a16:creationId xmlns:a16="http://schemas.microsoft.com/office/drawing/2014/main" id="{00000000-0008-0000-0E00-00004A010000}"/>
            </a:ext>
          </a:extLst>
        </xdr:cNvPr>
        <xdr:cNvSpPr txBox="1"/>
      </xdr:nvSpPr>
      <xdr:spPr>
        <a:xfrm>
          <a:off x="8515427" y="149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6" name="【学校施設】&#10;有形固定資産減価償却率グラフ枠">
          <a:extLst>
            <a:ext uri="{FF2B5EF4-FFF2-40B4-BE49-F238E27FC236}">
              <a16:creationId xmlns:a16="http://schemas.microsoft.com/office/drawing/2014/main" id="{00000000-0008-0000-0E00-00008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388" name="【学校施設】&#10;有形固定資産減価償却率最小値テキスト">
          <a:extLst>
            <a:ext uri="{FF2B5EF4-FFF2-40B4-BE49-F238E27FC236}">
              <a16:creationId xmlns:a16="http://schemas.microsoft.com/office/drawing/2014/main" id="{00000000-0008-0000-0E00-000084010000}"/>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390" name="【学校施設】&#10;有形固定資産減価償却率最大値テキスト">
          <a:extLst>
            <a:ext uri="{FF2B5EF4-FFF2-40B4-BE49-F238E27FC236}">
              <a16:creationId xmlns:a16="http://schemas.microsoft.com/office/drawing/2014/main" id="{00000000-0008-0000-0E00-000086010000}"/>
            </a:ext>
          </a:extLst>
        </xdr:cNvPr>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392" name="【学校施設】&#10;有形固定資産減価償却率平均値テキスト">
          <a:extLst>
            <a:ext uri="{FF2B5EF4-FFF2-40B4-BE49-F238E27FC236}">
              <a16:creationId xmlns:a16="http://schemas.microsoft.com/office/drawing/2014/main" id="{00000000-0008-0000-0E00-000088010000}"/>
            </a:ext>
          </a:extLst>
        </xdr:cNvPr>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88265</xdr:rowOff>
    </xdr:from>
    <xdr:to>
      <xdr:col>85</xdr:col>
      <xdr:colOff>177800</xdr:colOff>
      <xdr:row>60</xdr:row>
      <xdr:rowOff>18415</xdr:rowOff>
    </xdr:to>
    <xdr:sp macro="" textlink="">
      <xdr:nvSpPr>
        <xdr:cNvPr id="402" name="楕円 401">
          <a:extLst>
            <a:ext uri="{FF2B5EF4-FFF2-40B4-BE49-F238E27FC236}">
              <a16:creationId xmlns:a16="http://schemas.microsoft.com/office/drawing/2014/main" id="{00000000-0008-0000-0E00-000092010000}"/>
            </a:ext>
          </a:extLst>
        </xdr:cNvPr>
        <xdr:cNvSpPr/>
      </xdr:nvSpPr>
      <xdr:spPr>
        <a:xfrm>
          <a:off x="162687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111142</xdr:rowOff>
    </xdr:from>
    <xdr:ext cx="405111" cy="259045"/>
    <xdr:sp macro="" textlink="">
      <xdr:nvSpPr>
        <xdr:cNvPr id="403" name="【学校施設】&#10;有形固定資産減価償却率該当値テキスト">
          <a:extLst>
            <a:ext uri="{FF2B5EF4-FFF2-40B4-BE49-F238E27FC236}">
              <a16:creationId xmlns:a16="http://schemas.microsoft.com/office/drawing/2014/main" id="{00000000-0008-0000-0E00-000093010000}"/>
            </a:ext>
          </a:extLst>
        </xdr:cNvPr>
        <xdr:cNvSpPr txBox="1"/>
      </xdr:nvSpPr>
      <xdr:spPr>
        <a:xfrm>
          <a:off x="16357600"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118745</xdr:rowOff>
    </xdr:from>
    <xdr:to>
      <xdr:col>81</xdr:col>
      <xdr:colOff>101600</xdr:colOff>
      <xdr:row>60</xdr:row>
      <xdr:rowOff>48895</xdr:rowOff>
    </xdr:to>
    <xdr:sp macro="" textlink="">
      <xdr:nvSpPr>
        <xdr:cNvPr id="404" name="楕円 403">
          <a:extLst>
            <a:ext uri="{FF2B5EF4-FFF2-40B4-BE49-F238E27FC236}">
              <a16:creationId xmlns:a16="http://schemas.microsoft.com/office/drawing/2014/main" id="{00000000-0008-0000-0E00-000094010000}"/>
            </a:ext>
          </a:extLst>
        </xdr:cNvPr>
        <xdr:cNvSpPr/>
      </xdr:nvSpPr>
      <xdr:spPr>
        <a:xfrm>
          <a:off x="15430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139065</xdr:rowOff>
    </xdr:from>
    <xdr:to>
      <xdr:col>85</xdr:col>
      <xdr:colOff>127000</xdr:colOff>
      <xdr:row>59</xdr:row>
      <xdr:rowOff>169545</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flipV="1">
          <a:off x="15481300" y="102546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154940</xdr:rowOff>
    </xdr:from>
    <xdr:to>
      <xdr:col>76</xdr:col>
      <xdr:colOff>165100</xdr:colOff>
      <xdr:row>60</xdr:row>
      <xdr:rowOff>85090</xdr:rowOff>
    </xdr:to>
    <xdr:sp macro="" textlink="">
      <xdr:nvSpPr>
        <xdr:cNvPr id="406" name="楕円 405">
          <a:extLst>
            <a:ext uri="{FF2B5EF4-FFF2-40B4-BE49-F238E27FC236}">
              <a16:creationId xmlns:a16="http://schemas.microsoft.com/office/drawing/2014/main" id="{00000000-0008-0000-0E00-000096010000}"/>
            </a:ext>
          </a:extLst>
        </xdr:cNvPr>
        <xdr:cNvSpPr/>
      </xdr:nvSpPr>
      <xdr:spPr>
        <a:xfrm>
          <a:off x="14541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169545</xdr:rowOff>
    </xdr:from>
    <xdr:to>
      <xdr:col>81</xdr:col>
      <xdr:colOff>50800</xdr:colOff>
      <xdr:row>60</xdr:row>
      <xdr:rowOff>34290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flipV="1">
          <a:off x="14592300" y="102850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408" name="n_1aveValue【学校施設】&#10;有形固定資産減価償却率">
          <a:extLst>
            <a:ext uri="{FF2B5EF4-FFF2-40B4-BE49-F238E27FC236}">
              <a16:creationId xmlns:a16="http://schemas.microsoft.com/office/drawing/2014/main" id="{00000000-0008-0000-0E00-000098010000}"/>
            </a:ext>
          </a:extLst>
        </xdr:cNvPr>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409" name="n_2aveValue【学校施設】&#10;有形固定資産減価償却率">
          <a:extLst>
            <a:ext uri="{FF2B5EF4-FFF2-40B4-BE49-F238E27FC236}">
              <a16:creationId xmlns:a16="http://schemas.microsoft.com/office/drawing/2014/main" id="{00000000-0008-0000-0E00-000099010000}"/>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410" name="n_3aveValue【学校施設】&#10;有形固定資産減価償却率">
          <a:extLst>
            <a:ext uri="{FF2B5EF4-FFF2-40B4-BE49-F238E27FC236}">
              <a16:creationId xmlns:a16="http://schemas.microsoft.com/office/drawing/2014/main" id="{00000000-0008-0000-0E00-00009A010000}"/>
            </a:ext>
          </a:extLst>
        </xdr:cNvPr>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65422</xdr:rowOff>
    </xdr:from>
    <xdr:ext cx="405111" cy="259045"/>
    <xdr:sp macro="" textlink="">
      <xdr:nvSpPr>
        <xdr:cNvPr id="411" name="n_1mainValue【学校施設】&#10;有形固定資産減価償却率">
          <a:extLst>
            <a:ext uri="{FF2B5EF4-FFF2-40B4-BE49-F238E27FC236}">
              <a16:creationId xmlns:a16="http://schemas.microsoft.com/office/drawing/2014/main" id="{00000000-0008-0000-0E00-00009B010000}"/>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412" name="n_2mainValue【学校施設】&#10;有形固定資産減価償却率">
          <a:extLst>
            <a:ext uri="{FF2B5EF4-FFF2-40B4-BE49-F238E27FC236}">
              <a16:creationId xmlns:a16="http://schemas.microsoft.com/office/drawing/2014/main" id="{00000000-0008-0000-0E00-00009C010000}"/>
            </a:ext>
          </a:extLst>
        </xdr:cNvPr>
        <xdr:cNvSpPr txBox="1"/>
      </xdr:nvSpPr>
      <xdr:spPr>
        <a:xfrm>
          <a:off x="14389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3" name="【学校施設】&#10;一人当たり面積グラフ枠">
          <a:extLst>
            <a:ext uri="{FF2B5EF4-FFF2-40B4-BE49-F238E27FC236}">
              <a16:creationId xmlns:a16="http://schemas.microsoft.com/office/drawing/2014/main" id="{00000000-0008-0000-0E00-0000B1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435" name="【学校施設】&#10;一人当たり面積最小値テキスト">
          <a:extLst>
            <a:ext uri="{FF2B5EF4-FFF2-40B4-BE49-F238E27FC236}">
              <a16:creationId xmlns:a16="http://schemas.microsoft.com/office/drawing/2014/main" id="{00000000-0008-0000-0E00-0000B3010000}"/>
            </a:ext>
          </a:extLst>
        </xdr:cNvPr>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437" name="【学校施設】&#10;一人当たり面積最大値テキスト">
          <a:extLst>
            <a:ext uri="{FF2B5EF4-FFF2-40B4-BE49-F238E27FC236}">
              <a16:creationId xmlns:a16="http://schemas.microsoft.com/office/drawing/2014/main" id="{00000000-0008-0000-0E00-0000B5010000}"/>
            </a:ext>
          </a:extLst>
        </xdr:cNvPr>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439" name="【学校施設】&#10;一人当たり面積平均値テキスト">
          <a:extLst>
            <a:ext uri="{FF2B5EF4-FFF2-40B4-BE49-F238E27FC236}">
              <a16:creationId xmlns:a16="http://schemas.microsoft.com/office/drawing/2014/main" id="{00000000-0008-0000-0E00-0000B7010000}"/>
            </a:ext>
          </a:extLst>
        </xdr:cNvPr>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170073</xdr:rowOff>
    </xdr:from>
    <xdr:to>
      <xdr:col>116</xdr:col>
      <xdr:colOff>114300</xdr:colOff>
      <xdr:row>63</xdr:row>
      <xdr:rowOff>100223</xdr:rowOff>
    </xdr:to>
    <xdr:sp macro="" textlink="">
      <xdr:nvSpPr>
        <xdr:cNvPr id="449" name="楕円 448">
          <a:extLst>
            <a:ext uri="{FF2B5EF4-FFF2-40B4-BE49-F238E27FC236}">
              <a16:creationId xmlns:a16="http://schemas.microsoft.com/office/drawing/2014/main" id="{00000000-0008-0000-0E00-0000C1010000}"/>
            </a:ext>
          </a:extLst>
        </xdr:cNvPr>
        <xdr:cNvSpPr/>
      </xdr:nvSpPr>
      <xdr:spPr>
        <a:xfrm>
          <a:off x="22110700" y="1079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129450</xdr:rowOff>
    </xdr:from>
    <xdr:ext cx="469744" cy="259045"/>
    <xdr:sp macro="" textlink="">
      <xdr:nvSpPr>
        <xdr:cNvPr id="450" name="【学校施設】&#10;一人当たり面積該当値テキスト">
          <a:extLst>
            <a:ext uri="{FF2B5EF4-FFF2-40B4-BE49-F238E27FC236}">
              <a16:creationId xmlns:a16="http://schemas.microsoft.com/office/drawing/2014/main" id="{00000000-0008-0000-0E00-0000C2010000}"/>
            </a:ext>
          </a:extLst>
        </xdr:cNvPr>
        <xdr:cNvSpPr txBox="1"/>
      </xdr:nvSpPr>
      <xdr:spPr>
        <a:xfrm>
          <a:off x="22199600" y="105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170165</xdr:rowOff>
    </xdr:from>
    <xdr:to>
      <xdr:col>112</xdr:col>
      <xdr:colOff>38100</xdr:colOff>
      <xdr:row>63</xdr:row>
      <xdr:rowOff>100315</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21272500" y="108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49423</xdr:rowOff>
    </xdr:from>
    <xdr:to>
      <xdr:col>116</xdr:col>
      <xdr:colOff>63500</xdr:colOff>
      <xdr:row>63</xdr:row>
      <xdr:rowOff>49515</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flipV="1">
          <a:off x="21323300" y="10850773"/>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86</xdr:rowOff>
    </xdr:from>
    <xdr:to>
      <xdr:col>107</xdr:col>
      <xdr:colOff>101600</xdr:colOff>
      <xdr:row>63</xdr:row>
      <xdr:rowOff>101686</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20383500" y="108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49515</xdr:rowOff>
    </xdr:from>
    <xdr:to>
      <xdr:col>111</xdr:col>
      <xdr:colOff>177800</xdr:colOff>
      <xdr:row>63</xdr:row>
      <xdr:rowOff>50886</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flipV="1">
          <a:off x="20434300" y="1085086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455" name="n_1aveValue【学校施設】&#10;一人当たり面積">
          <a:extLst>
            <a:ext uri="{FF2B5EF4-FFF2-40B4-BE49-F238E27FC236}">
              <a16:creationId xmlns:a16="http://schemas.microsoft.com/office/drawing/2014/main" id="{00000000-0008-0000-0E00-0000C7010000}"/>
            </a:ext>
          </a:extLst>
        </xdr:cNvPr>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456" name="n_2aveValue【学校施設】&#10;一人当たり面積">
          <a:extLst>
            <a:ext uri="{FF2B5EF4-FFF2-40B4-BE49-F238E27FC236}">
              <a16:creationId xmlns:a16="http://schemas.microsoft.com/office/drawing/2014/main" id="{00000000-0008-0000-0E00-0000C8010000}"/>
            </a:ext>
          </a:extLst>
        </xdr:cNvPr>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457" name="n_3aveValue【学校施設】&#10;一人当たり面積">
          <a:extLst>
            <a:ext uri="{FF2B5EF4-FFF2-40B4-BE49-F238E27FC236}">
              <a16:creationId xmlns:a16="http://schemas.microsoft.com/office/drawing/2014/main" id="{00000000-0008-0000-0E00-0000C9010000}"/>
            </a:ext>
          </a:extLst>
        </xdr:cNvPr>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116842</xdr:rowOff>
    </xdr:from>
    <xdr:ext cx="469744" cy="259045"/>
    <xdr:sp macro="" textlink="">
      <xdr:nvSpPr>
        <xdr:cNvPr id="458" name="n_1mainValue【学校施設】&#10;一人当たり面積">
          <a:extLst>
            <a:ext uri="{FF2B5EF4-FFF2-40B4-BE49-F238E27FC236}">
              <a16:creationId xmlns:a16="http://schemas.microsoft.com/office/drawing/2014/main" id="{00000000-0008-0000-0E00-0000CA010000}"/>
            </a:ext>
          </a:extLst>
        </xdr:cNvPr>
        <xdr:cNvSpPr txBox="1"/>
      </xdr:nvSpPr>
      <xdr:spPr>
        <a:xfrm>
          <a:off x="21075727" y="1057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118213</xdr:rowOff>
    </xdr:from>
    <xdr:ext cx="469744" cy="259045"/>
    <xdr:sp macro="" textlink="">
      <xdr:nvSpPr>
        <xdr:cNvPr id="459" name="n_2mainValue【学校施設】&#10;一人当たり面積">
          <a:extLst>
            <a:ext uri="{FF2B5EF4-FFF2-40B4-BE49-F238E27FC236}">
              <a16:creationId xmlns:a16="http://schemas.microsoft.com/office/drawing/2014/main" id="{00000000-0008-0000-0E00-0000CB010000}"/>
            </a:ext>
          </a:extLst>
        </xdr:cNvPr>
        <xdr:cNvSpPr txBox="1"/>
      </xdr:nvSpPr>
      <xdr:spPr>
        <a:xfrm>
          <a:off x="20199427" y="1057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0" name="【公民館】&#10;有形固定資産減価償却率グラフ枠">
          <a:extLst>
            <a:ext uri="{FF2B5EF4-FFF2-40B4-BE49-F238E27FC236}">
              <a16:creationId xmlns:a16="http://schemas.microsoft.com/office/drawing/2014/main" id="{00000000-0008-0000-0E00-0000F4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502" name="【公民館】&#10;有形固定資産減価償却率最小値テキスト">
          <a:extLst>
            <a:ext uri="{FF2B5EF4-FFF2-40B4-BE49-F238E27FC236}">
              <a16:creationId xmlns:a16="http://schemas.microsoft.com/office/drawing/2014/main" id="{00000000-0008-0000-0E00-0000F6010000}"/>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4" name="【公民館】&#10;有形固定資産減価償却率最大値テキスト">
          <a:extLst>
            <a:ext uri="{FF2B5EF4-FFF2-40B4-BE49-F238E27FC236}">
              <a16:creationId xmlns:a16="http://schemas.microsoft.com/office/drawing/2014/main" id="{00000000-0008-0000-0E00-0000F801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506" name="【公民館】&#10;有形固定資産減価償却率平均値テキスト">
          <a:extLst>
            <a:ext uri="{FF2B5EF4-FFF2-40B4-BE49-F238E27FC236}">
              <a16:creationId xmlns:a16="http://schemas.microsoft.com/office/drawing/2014/main" id="{00000000-0008-0000-0E00-0000FA010000}"/>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07" name="フローチャート: 判断 506">
          <a:extLst>
            <a:ext uri="{FF2B5EF4-FFF2-40B4-BE49-F238E27FC236}">
              <a16:creationId xmlns:a16="http://schemas.microsoft.com/office/drawing/2014/main" id="{00000000-0008-0000-0E00-0000FB01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508" name="フローチャート: 判断 507">
          <a:extLst>
            <a:ext uri="{FF2B5EF4-FFF2-40B4-BE49-F238E27FC236}">
              <a16:creationId xmlns:a16="http://schemas.microsoft.com/office/drawing/2014/main" id="{00000000-0008-0000-0E00-0000FC010000}"/>
            </a:ext>
          </a:extLst>
        </xdr:cNvPr>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509" name="フローチャート: 判断 508">
          <a:extLst>
            <a:ext uri="{FF2B5EF4-FFF2-40B4-BE49-F238E27FC236}">
              <a16:creationId xmlns:a16="http://schemas.microsoft.com/office/drawing/2014/main" id="{00000000-0008-0000-0E00-0000FD010000}"/>
            </a:ext>
          </a:extLst>
        </xdr:cNvPr>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510" name="フローチャート: 判断 509">
          <a:extLst>
            <a:ext uri="{FF2B5EF4-FFF2-40B4-BE49-F238E27FC236}">
              <a16:creationId xmlns:a16="http://schemas.microsoft.com/office/drawing/2014/main" id="{00000000-0008-0000-0E00-0000FE010000}"/>
            </a:ext>
          </a:extLst>
        </xdr:cNvPr>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18869</xdr:rowOff>
    </xdr:from>
    <xdr:to>
      <xdr:col>85</xdr:col>
      <xdr:colOff>177800</xdr:colOff>
      <xdr:row>102</xdr:row>
      <xdr:rowOff>120469</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162687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41746</xdr:rowOff>
    </xdr:from>
    <xdr:ext cx="405111" cy="259045"/>
    <xdr:sp macro="" textlink="">
      <xdr:nvSpPr>
        <xdr:cNvPr id="517" name="【公民館】&#10;有形固定資産減価償却率該当値テキスト">
          <a:extLst>
            <a:ext uri="{FF2B5EF4-FFF2-40B4-BE49-F238E27FC236}">
              <a16:creationId xmlns:a16="http://schemas.microsoft.com/office/drawing/2014/main" id="{00000000-0008-0000-0E00-000005020000}"/>
            </a:ext>
          </a:extLst>
        </xdr:cNvPr>
        <xdr:cNvSpPr txBox="1"/>
      </xdr:nvSpPr>
      <xdr:spPr>
        <a:xfrm>
          <a:off x="16357600" y="1735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74386</xdr:rowOff>
    </xdr:from>
    <xdr:to>
      <xdr:col>81</xdr:col>
      <xdr:colOff>101600</xdr:colOff>
      <xdr:row>102</xdr:row>
      <xdr:rowOff>4536</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15430500" y="173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125186</xdr:rowOff>
    </xdr:from>
    <xdr:to>
      <xdr:col>85</xdr:col>
      <xdr:colOff>127000</xdr:colOff>
      <xdr:row>102</xdr:row>
      <xdr:rowOff>69669</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5481300" y="17441636"/>
          <a:ext cx="8382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97245</xdr:rowOff>
    </xdr:from>
    <xdr:to>
      <xdr:col>76</xdr:col>
      <xdr:colOff>165100</xdr:colOff>
      <xdr:row>102</xdr:row>
      <xdr:rowOff>27395</xdr:rowOff>
    </xdr:to>
    <xdr:sp macro="" textlink="">
      <xdr:nvSpPr>
        <xdr:cNvPr id="520" name="楕円 519">
          <a:extLst>
            <a:ext uri="{FF2B5EF4-FFF2-40B4-BE49-F238E27FC236}">
              <a16:creationId xmlns:a16="http://schemas.microsoft.com/office/drawing/2014/main" id="{00000000-0008-0000-0E00-000008020000}"/>
            </a:ext>
          </a:extLst>
        </xdr:cNvPr>
        <xdr:cNvSpPr/>
      </xdr:nvSpPr>
      <xdr:spPr>
        <a:xfrm>
          <a:off x="14541500" y="174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125186</xdr:rowOff>
    </xdr:from>
    <xdr:to>
      <xdr:col>81</xdr:col>
      <xdr:colOff>50800</xdr:colOff>
      <xdr:row>101</xdr:row>
      <xdr:rowOff>148045</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flipV="1">
          <a:off x="14592300" y="174416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522" name="n_1aveValue【公民館】&#10;有形固定資産減価償却率">
          <a:extLst>
            <a:ext uri="{FF2B5EF4-FFF2-40B4-BE49-F238E27FC236}">
              <a16:creationId xmlns:a16="http://schemas.microsoft.com/office/drawing/2014/main" id="{00000000-0008-0000-0E00-00000A020000}"/>
            </a:ext>
          </a:extLst>
        </xdr:cNvPr>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523" name="n_2aveValue【公民館】&#10;有形固定資産減価償却率">
          <a:extLst>
            <a:ext uri="{FF2B5EF4-FFF2-40B4-BE49-F238E27FC236}">
              <a16:creationId xmlns:a16="http://schemas.microsoft.com/office/drawing/2014/main" id="{00000000-0008-0000-0E00-00000B020000}"/>
            </a:ext>
          </a:extLst>
        </xdr:cNvPr>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524" name="n_3aveValue【公民館】&#10;有形固定資産減価償却率">
          <a:extLst>
            <a:ext uri="{FF2B5EF4-FFF2-40B4-BE49-F238E27FC236}">
              <a16:creationId xmlns:a16="http://schemas.microsoft.com/office/drawing/2014/main" id="{00000000-0008-0000-0E00-00000C020000}"/>
            </a:ext>
          </a:extLst>
        </xdr:cNvPr>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21063</xdr:rowOff>
    </xdr:from>
    <xdr:ext cx="405111" cy="259045"/>
    <xdr:sp macro="" textlink="">
      <xdr:nvSpPr>
        <xdr:cNvPr id="525" name="n_1mainValue【公民館】&#10;有形固定資産減価償却率">
          <a:extLst>
            <a:ext uri="{FF2B5EF4-FFF2-40B4-BE49-F238E27FC236}">
              <a16:creationId xmlns:a16="http://schemas.microsoft.com/office/drawing/2014/main" id="{00000000-0008-0000-0E00-00000D020000}"/>
            </a:ext>
          </a:extLst>
        </xdr:cNvPr>
        <xdr:cNvSpPr txBox="1"/>
      </xdr:nvSpPr>
      <xdr:spPr>
        <a:xfrm>
          <a:off x="15266044" y="1716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43922</xdr:rowOff>
    </xdr:from>
    <xdr:ext cx="405111" cy="259045"/>
    <xdr:sp macro="" textlink="">
      <xdr:nvSpPr>
        <xdr:cNvPr id="526" name="n_2mainValue【公民館】&#10;有形固定資産減価償却率">
          <a:extLst>
            <a:ext uri="{FF2B5EF4-FFF2-40B4-BE49-F238E27FC236}">
              <a16:creationId xmlns:a16="http://schemas.microsoft.com/office/drawing/2014/main" id="{00000000-0008-0000-0E00-00000E020000}"/>
            </a:ext>
          </a:extLst>
        </xdr:cNvPr>
        <xdr:cNvSpPr txBox="1"/>
      </xdr:nvSpPr>
      <xdr:spPr>
        <a:xfrm>
          <a:off x="14389744" y="171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1" name="【公民館】&#10;一人当たり面積グラフ枠">
          <a:extLst>
            <a:ext uri="{FF2B5EF4-FFF2-40B4-BE49-F238E27FC236}">
              <a16:creationId xmlns:a16="http://schemas.microsoft.com/office/drawing/2014/main" id="{00000000-0008-0000-0E00-00002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553" name="【公民館】&#10;一人当たり面積最小値テキスト">
          <a:extLst>
            <a:ext uri="{FF2B5EF4-FFF2-40B4-BE49-F238E27FC236}">
              <a16:creationId xmlns:a16="http://schemas.microsoft.com/office/drawing/2014/main" id="{00000000-0008-0000-0E00-000029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555" name="【公民館】&#10;一人当たり面積最大値テキスト">
          <a:extLst>
            <a:ext uri="{FF2B5EF4-FFF2-40B4-BE49-F238E27FC236}">
              <a16:creationId xmlns:a16="http://schemas.microsoft.com/office/drawing/2014/main" id="{00000000-0008-0000-0E00-00002B020000}"/>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557" name="【公民館】&#10;一人当たり面積平均値テキスト">
          <a:extLst>
            <a:ext uri="{FF2B5EF4-FFF2-40B4-BE49-F238E27FC236}">
              <a16:creationId xmlns:a16="http://schemas.microsoft.com/office/drawing/2014/main" id="{00000000-0008-0000-0E00-00002D020000}"/>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560" name="フローチャート: 判断 559">
          <a:extLst>
            <a:ext uri="{FF2B5EF4-FFF2-40B4-BE49-F238E27FC236}">
              <a16:creationId xmlns:a16="http://schemas.microsoft.com/office/drawing/2014/main" id="{00000000-0008-0000-0E00-000030020000}"/>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561" name="フローチャート: 判断 560">
          <a:extLst>
            <a:ext uri="{FF2B5EF4-FFF2-40B4-BE49-F238E27FC236}">
              <a16:creationId xmlns:a16="http://schemas.microsoft.com/office/drawing/2014/main" id="{00000000-0008-0000-0E00-000031020000}"/>
            </a:ext>
          </a:extLst>
        </xdr:cNvPr>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80918</xdr:rowOff>
    </xdr:from>
    <xdr:to>
      <xdr:col>116</xdr:col>
      <xdr:colOff>114300</xdr:colOff>
      <xdr:row>108</xdr:row>
      <xdr:rowOff>11068</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221107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59345</xdr:rowOff>
    </xdr:from>
    <xdr:ext cx="469744" cy="259045"/>
    <xdr:sp macro="" textlink="">
      <xdr:nvSpPr>
        <xdr:cNvPr id="568" name="【公民館】&#10;一人当たり面積該当値テキスト">
          <a:extLst>
            <a:ext uri="{FF2B5EF4-FFF2-40B4-BE49-F238E27FC236}">
              <a16:creationId xmlns:a16="http://schemas.microsoft.com/office/drawing/2014/main" id="{00000000-0008-0000-0E00-000038020000}"/>
            </a:ext>
          </a:extLst>
        </xdr:cNvPr>
        <xdr:cNvSpPr txBox="1"/>
      </xdr:nvSpPr>
      <xdr:spPr>
        <a:xfrm>
          <a:off x="22199600" y="1840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133169</xdr:rowOff>
    </xdr:from>
    <xdr:to>
      <xdr:col>112</xdr:col>
      <xdr:colOff>38100</xdr:colOff>
      <xdr:row>108</xdr:row>
      <xdr:rowOff>63319</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21272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131718</xdr:rowOff>
    </xdr:from>
    <xdr:to>
      <xdr:col>116</xdr:col>
      <xdr:colOff>63500</xdr:colOff>
      <xdr:row>108</xdr:row>
      <xdr:rowOff>12519</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flipV="1">
          <a:off x="21323300" y="18476868"/>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134801</xdr:rowOff>
    </xdr:from>
    <xdr:to>
      <xdr:col>107</xdr:col>
      <xdr:colOff>101600</xdr:colOff>
      <xdr:row>108</xdr:row>
      <xdr:rowOff>64951</xdr:rowOff>
    </xdr:to>
    <xdr:sp macro="" textlink="">
      <xdr:nvSpPr>
        <xdr:cNvPr id="571" name="楕円 570">
          <a:extLst>
            <a:ext uri="{FF2B5EF4-FFF2-40B4-BE49-F238E27FC236}">
              <a16:creationId xmlns:a16="http://schemas.microsoft.com/office/drawing/2014/main" id="{00000000-0008-0000-0E00-00003B020000}"/>
            </a:ext>
          </a:extLst>
        </xdr:cNvPr>
        <xdr:cNvSpPr/>
      </xdr:nvSpPr>
      <xdr:spPr>
        <a:xfrm>
          <a:off x="20383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12519</xdr:rowOff>
    </xdr:from>
    <xdr:to>
      <xdr:col>111</xdr:col>
      <xdr:colOff>177800</xdr:colOff>
      <xdr:row>108</xdr:row>
      <xdr:rowOff>14151</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flipV="1">
          <a:off x="20434300" y="1852911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573" name="n_1aveValue【公民館】&#10;一人当たり面積">
          <a:extLst>
            <a:ext uri="{FF2B5EF4-FFF2-40B4-BE49-F238E27FC236}">
              <a16:creationId xmlns:a16="http://schemas.microsoft.com/office/drawing/2014/main" id="{00000000-0008-0000-0E00-00003D020000}"/>
            </a:ext>
          </a:extLst>
        </xdr:cNvPr>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574" name="n_2aveValue【公民館】&#10;一人当たり面積">
          <a:extLst>
            <a:ext uri="{FF2B5EF4-FFF2-40B4-BE49-F238E27FC236}">
              <a16:creationId xmlns:a16="http://schemas.microsoft.com/office/drawing/2014/main" id="{00000000-0008-0000-0E00-00003E020000}"/>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575" name="n_3aveValue【公民館】&#10;一人当たり面積">
          <a:extLst>
            <a:ext uri="{FF2B5EF4-FFF2-40B4-BE49-F238E27FC236}">
              <a16:creationId xmlns:a16="http://schemas.microsoft.com/office/drawing/2014/main" id="{00000000-0008-0000-0E00-00003F020000}"/>
            </a:ext>
          </a:extLst>
        </xdr:cNvPr>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54446</xdr:rowOff>
    </xdr:from>
    <xdr:ext cx="469744" cy="259045"/>
    <xdr:sp macro="" textlink="">
      <xdr:nvSpPr>
        <xdr:cNvPr id="576" name="n_1mainValue【公民館】&#10;一人当たり面積">
          <a:extLst>
            <a:ext uri="{FF2B5EF4-FFF2-40B4-BE49-F238E27FC236}">
              <a16:creationId xmlns:a16="http://schemas.microsoft.com/office/drawing/2014/main" id="{00000000-0008-0000-0E00-000040020000}"/>
            </a:ext>
          </a:extLst>
        </xdr:cNvPr>
        <xdr:cNvSpPr txBox="1"/>
      </xdr:nvSpPr>
      <xdr:spPr>
        <a:xfrm>
          <a:off x="21075727" y="1857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56078</xdr:rowOff>
    </xdr:from>
    <xdr:ext cx="469744" cy="259045"/>
    <xdr:sp macro="" textlink="">
      <xdr:nvSpPr>
        <xdr:cNvPr id="577" name="n_2mainValue【公民館】&#10;一人当たり面積">
          <a:extLst>
            <a:ext uri="{FF2B5EF4-FFF2-40B4-BE49-F238E27FC236}">
              <a16:creationId xmlns:a16="http://schemas.microsoft.com/office/drawing/2014/main" id="{00000000-0008-0000-0E00-000041020000}"/>
            </a:ext>
          </a:extLst>
        </xdr:cNvPr>
        <xdr:cNvSpPr txBox="1"/>
      </xdr:nvSpPr>
      <xdr:spPr>
        <a:xfrm>
          <a:off x="20199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類似団体と比較して特に有形固定資産償却率が高くなっている施設は、公営住宅、公民館である。公民館については、平成２９年度に老朽化した嬉野公民館と勤労者福祉</a:t>
          </a:r>
          <a:r>
            <a:rPr kumimoji="1" lang="ja-JP" altLang="en-US" sz="1100" baseline="0">
              <a:solidFill>
                <a:schemeClr val="dk1"/>
              </a:solidFill>
              <a:effectLst/>
              <a:latin typeface="+mn-lt"/>
              <a:ea typeface="+mn-ea"/>
              <a:cs typeface="+mn-cs"/>
            </a:rPr>
            <a:t>研修所</a:t>
          </a:r>
          <a:r>
            <a:rPr kumimoji="1" lang="ja-JP" altLang="ja-JP" sz="1100" baseline="0">
              <a:solidFill>
                <a:schemeClr val="dk1"/>
              </a:solidFill>
              <a:effectLst/>
              <a:latin typeface="+mn-lt"/>
              <a:ea typeface="+mn-ea"/>
              <a:cs typeface="+mn-cs"/>
            </a:rPr>
            <a:t>（嬉野地区コミュニティセンター）を統合した新施設の建設に着手し、平成３０年度に完成</a:t>
          </a:r>
          <a:r>
            <a:rPr kumimoji="1" lang="ja-JP" altLang="en-US" sz="1100" baseline="0">
              <a:solidFill>
                <a:schemeClr val="dk1"/>
              </a:solidFill>
              <a:effectLst/>
              <a:latin typeface="+mn-lt"/>
              <a:ea typeface="+mn-ea"/>
              <a:cs typeface="+mn-cs"/>
            </a:rPr>
            <a:t>した</a:t>
          </a:r>
          <a:r>
            <a:rPr kumimoji="1" lang="ja-JP" altLang="ja-JP" sz="1100" baseline="0">
              <a:solidFill>
                <a:schemeClr val="dk1"/>
              </a:solidFill>
              <a:effectLst/>
              <a:latin typeface="+mn-lt"/>
              <a:ea typeface="+mn-ea"/>
              <a:cs typeface="+mn-cs"/>
            </a:rPr>
            <a:t>。公営住宅については、今後具体的な</a:t>
          </a:r>
          <a:r>
            <a:rPr kumimoji="1" lang="ja-JP" altLang="en-US" sz="1100" baseline="0">
              <a:solidFill>
                <a:schemeClr val="dk1"/>
              </a:solidFill>
              <a:effectLst/>
              <a:latin typeface="+mn-lt"/>
              <a:ea typeface="+mn-ea"/>
              <a:cs typeface="+mn-cs"/>
            </a:rPr>
            <a:t>長寿命化計画等の</a:t>
          </a:r>
          <a:r>
            <a:rPr kumimoji="1" lang="ja-JP" altLang="ja-JP" sz="1100" baseline="0">
              <a:solidFill>
                <a:schemeClr val="dk1"/>
              </a:solidFill>
              <a:effectLst/>
              <a:latin typeface="+mn-lt"/>
              <a:ea typeface="+mn-ea"/>
              <a:cs typeface="+mn-cs"/>
            </a:rPr>
            <a:t>個別計画を策定し、改修</a:t>
          </a:r>
          <a:r>
            <a:rPr kumimoji="1" lang="ja-JP" altLang="en-US" sz="1100" baseline="0">
              <a:solidFill>
                <a:schemeClr val="dk1"/>
              </a:solidFill>
              <a:effectLst/>
              <a:latin typeface="+mn-lt"/>
              <a:ea typeface="+mn-ea"/>
              <a:cs typeface="+mn-cs"/>
            </a:rPr>
            <a:t>等の</a:t>
          </a:r>
          <a:r>
            <a:rPr kumimoji="1" lang="ja-JP" altLang="ja-JP" sz="1100" baseline="0">
              <a:solidFill>
                <a:schemeClr val="dk1"/>
              </a:solidFill>
              <a:effectLst/>
              <a:latin typeface="+mn-lt"/>
              <a:ea typeface="+mn-ea"/>
              <a:cs typeface="+mn-cs"/>
            </a:rPr>
            <a:t>老朽化対策に取り組む必要がある。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26,292
26,132
126.41
16,892,429
16,400,596
369,859
7,775,512
12,652,608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70" name="楕円 69">
          <a:extLst>
            <a:ext uri="{FF2B5EF4-FFF2-40B4-BE49-F238E27FC236}">
              <a16:creationId xmlns:a16="http://schemas.microsoft.com/office/drawing/2014/main" id="{00000000-0008-0000-0F00-000046000000}"/>
            </a:ext>
          </a:extLst>
        </xdr:cNvPr>
        <xdr:cNvSpPr/>
      </xdr:nvSpPr>
      <xdr:spPr>
        <a:xfrm>
          <a:off x="4584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82567</xdr:rowOff>
    </xdr:from>
    <xdr:ext cx="405111" cy="259045"/>
    <xdr:sp macro="" textlink="">
      <xdr:nvSpPr>
        <xdr:cNvPr id="71" name="【図書館】&#10;有形固定資産減価償却率該当値テキスト">
          <a:extLst>
            <a:ext uri="{FF2B5EF4-FFF2-40B4-BE49-F238E27FC236}">
              <a16:creationId xmlns:a16="http://schemas.microsoft.com/office/drawing/2014/main" id="{00000000-0008-0000-0F00-000047000000}"/>
            </a:ext>
          </a:extLst>
        </xdr:cNvPr>
        <xdr:cNvSpPr txBox="1"/>
      </xdr:nvSpPr>
      <xdr:spPr>
        <a:xfrm>
          <a:off x="4673600"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90170</xdr:rowOff>
    </xdr:from>
    <xdr:to>
      <xdr:col>20</xdr:col>
      <xdr:colOff>38100</xdr:colOff>
      <xdr:row>38</xdr:row>
      <xdr:rowOff>20320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3746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110490</xdr:rowOff>
    </xdr:from>
    <xdr:to>
      <xdr:col>24</xdr:col>
      <xdr:colOff>63500</xdr:colOff>
      <xdr:row>37</xdr:row>
      <xdr:rowOff>140970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3797300" y="64541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120650</xdr:rowOff>
    </xdr:from>
    <xdr:to>
      <xdr:col>15</xdr:col>
      <xdr:colOff>101600</xdr:colOff>
      <xdr:row>38</xdr:row>
      <xdr:rowOff>50800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2857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140970</xdr:rowOff>
    </xdr:from>
    <xdr:to>
      <xdr:col>19</xdr:col>
      <xdr:colOff>177800</xdr:colOff>
      <xdr:row>38</xdr:row>
      <xdr:rowOff>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2908300" y="6484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6" name="n_1aveValue【図書館】&#10;有形固定資産減価償却率">
          <a:extLst>
            <a:ext uri="{FF2B5EF4-FFF2-40B4-BE49-F238E27FC236}">
              <a16:creationId xmlns:a16="http://schemas.microsoft.com/office/drawing/2014/main" id="{00000000-0008-0000-0F00-00004C000000}"/>
            </a:ext>
          </a:extLst>
        </xdr:cNvPr>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7" name="n_2aveValue【図書館】&#10;有形固定資産減価償却率">
          <a:extLst>
            <a:ext uri="{FF2B5EF4-FFF2-40B4-BE49-F238E27FC236}">
              <a16:creationId xmlns:a16="http://schemas.microsoft.com/office/drawing/2014/main" id="{00000000-0008-0000-0F00-00004D000000}"/>
            </a:ext>
          </a:extLst>
        </xdr:cNvPr>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78" name="n_3aveValue【図書館】&#10;有形固定資産減価償却率">
          <a:extLst>
            <a:ext uri="{FF2B5EF4-FFF2-40B4-BE49-F238E27FC236}">
              <a16:creationId xmlns:a16="http://schemas.microsoft.com/office/drawing/2014/main" id="{00000000-0008-0000-0F00-00004E000000}"/>
            </a:ext>
          </a:extLst>
        </xdr:cNvPr>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36847</xdr:rowOff>
    </xdr:from>
    <xdr:ext cx="405111" cy="259045"/>
    <xdr:sp macro="" textlink="">
      <xdr:nvSpPr>
        <xdr:cNvPr id="79" name="n_1mainValue【図書館】&#10;有形固定資産減価償却率">
          <a:extLst>
            <a:ext uri="{FF2B5EF4-FFF2-40B4-BE49-F238E27FC236}">
              <a16:creationId xmlns:a16="http://schemas.microsoft.com/office/drawing/2014/main" id="{00000000-0008-0000-0F00-00004F000000}"/>
            </a:ext>
          </a:extLst>
        </xdr:cNvPr>
        <xdr:cNvSpPr txBox="1"/>
      </xdr:nvSpPr>
      <xdr:spPr>
        <a:xfrm>
          <a:off x="35820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67327</xdr:rowOff>
    </xdr:from>
    <xdr:ext cx="405111" cy="259045"/>
    <xdr:sp macro="" textlink="">
      <xdr:nvSpPr>
        <xdr:cNvPr id="80" name="n_2mainValue【図書館】&#10;有形固定資産減価償却率">
          <a:extLst>
            <a:ext uri="{FF2B5EF4-FFF2-40B4-BE49-F238E27FC236}">
              <a16:creationId xmlns:a16="http://schemas.microsoft.com/office/drawing/2014/main" id="{00000000-0008-0000-0F00-000050000000}"/>
            </a:ext>
          </a:extLst>
        </xdr:cNvPr>
        <xdr:cNvSpPr txBox="1"/>
      </xdr:nvSpPr>
      <xdr:spPr>
        <a:xfrm>
          <a:off x="2705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1" name="【図書館】&#10;一人当たり面積最小値テキスト">
          <a:extLst>
            <a:ext uri="{FF2B5EF4-FFF2-40B4-BE49-F238E27FC236}">
              <a16:creationId xmlns:a16="http://schemas.microsoft.com/office/drawing/2014/main" id="{00000000-0008-0000-0F00-000065000000}"/>
            </a:ext>
          </a:extLst>
        </xdr:cNvPr>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3" name="【図書館】&#10;一人当たり面積最大値テキスト">
          <a:extLst>
            <a:ext uri="{FF2B5EF4-FFF2-40B4-BE49-F238E27FC236}">
              <a16:creationId xmlns:a16="http://schemas.microsoft.com/office/drawing/2014/main" id="{00000000-0008-0000-0F00-000067000000}"/>
            </a:ext>
          </a:extLst>
        </xdr:cNvPr>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5" name="【図書館】&#10;一人当たり面積平均値テキスト">
          <a:extLst>
            <a:ext uri="{FF2B5EF4-FFF2-40B4-BE49-F238E27FC236}">
              <a16:creationId xmlns:a16="http://schemas.microsoft.com/office/drawing/2014/main" id="{00000000-0008-0000-0F00-000069000000}"/>
            </a:ext>
          </a:extLst>
        </xdr:cNvPr>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6" name="フローチャート: 判断 105">
          <a:extLst>
            <a:ext uri="{FF2B5EF4-FFF2-40B4-BE49-F238E27FC236}">
              <a16:creationId xmlns:a16="http://schemas.microsoft.com/office/drawing/2014/main" id="{00000000-0008-0000-0F00-00006A000000}"/>
            </a:ext>
          </a:extLst>
        </xdr:cNvPr>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7" name="フローチャート: 判断 106">
          <a:extLst>
            <a:ext uri="{FF2B5EF4-FFF2-40B4-BE49-F238E27FC236}">
              <a16:creationId xmlns:a16="http://schemas.microsoft.com/office/drawing/2014/main" id="{00000000-0008-0000-0F00-00006B000000}"/>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08" name="フローチャート: 判断 107">
          <a:extLst>
            <a:ext uri="{FF2B5EF4-FFF2-40B4-BE49-F238E27FC236}">
              <a16:creationId xmlns:a16="http://schemas.microsoft.com/office/drawing/2014/main" id="{00000000-0008-0000-0F00-00006C000000}"/>
            </a:ext>
          </a:extLst>
        </xdr:cNvPr>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5" name="楕円 114">
          <a:extLst>
            <a:ext uri="{FF2B5EF4-FFF2-40B4-BE49-F238E27FC236}">
              <a16:creationId xmlns:a16="http://schemas.microsoft.com/office/drawing/2014/main" id="{00000000-0008-0000-0F00-000073000000}"/>
            </a:ext>
          </a:extLst>
        </xdr:cNvPr>
        <xdr:cNvSpPr/>
      </xdr:nvSpPr>
      <xdr:spPr>
        <a:xfrm>
          <a:off x="10426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49547</xdr:rowOff>
    </xdr:from>
    <xdr:ext cx="469744" cy="259045"/>
    <xdr:sp macro="" textlink="">
      <xdr:nvSpPr>
        <xdr:cNvPr id="116" name="【図書館】&#10;一人当たり面積該当値テキスト">
          <a:extLst>
            <a:ext uri="{FF2B5EF4-FFF2-40B4-BE49-F238E27FC236}">
              <a16:creationId xmlns:a16="http://schemas.microsoft.com/office/drawing/2014/main" id="{00000000-0008-0000-0F00-000074000000}"/>
            </a:ext>
          </a:extLst>
        </xdr:cNvPr>
        <xdr:cNvSpPr txBox="1"/>
      </xdr:nvSpPr>
      <xdr:spPr>
        <a:xfrm>
          <a:off x="10515600" y="673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76835</xdr:rowOff>
    </xdr:from>
    <xdr:to>
      <xdr:col>50</xdr:col>
      <xdr:colOff>165100</xdr:colOff>
      <xdr:row>40</xdr:row>
      <xdr:rowOff>6985</xdr:rowOff>
    </xdr:to>
    <xdr:sp macro="" textlink="">
      <xdr:nvSpPr>
        <xdr:cNvPr id="117" name="楕円 116">
          <a:extLst>
            <a:ext uri="{FF2B5EF4-FFF2-40B4-BE49-F238E27FC236}">
              <a16:creationId xmlns:a16="http://schemas.microsoft.com/office/drawing/2014/main" id="{00000000-0008-0000-0F00-000075000000}"/>
            </a:ext>
          </a:extLst>
        </xdr:cNvPr>
        <xdr:cNvSpPr/>
      </xdr:nvSpPr>
      <xdr:spPr>
        <a:xfrm>
          <a:off x="9588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121920</xdr:rowOff>
    </xdr:from>
    <xdr:to>
      <xdr:col>55</xdr:col>
      <xdr:colOff>0</xdr:colOff>
      <xdr:row>39</xdr:row>
      <xdr:rowOff>127635</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flipV="1">
          <a:off x="9639300" y="680847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楕円 118">
          <a:extLst>
            <a:ext uri="{FF2B5EF4-FFF2-40B4-BE49-F238E27FC236}">
              <a16:creationId xmlns:a16="http://schemas.microsoft.com/office/drawing/2014/main" id="{00000000-0008-0000-0F00-000077000000}"/>
            </a:ext>
          </a:extLst>
        </xdr:cNvPr>
        <xdr:cNvSpPr/>
      </xdr:nvSpPr>
      <xdr:spPr>
        <a:xfrm>
          <a:off x="8699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127635</xdr:rowOff>
    </xdr:from>
    <xdr:to>
      <xdr:col>50</xdr:col>
      <xdr:colOff>114300</xdr:colOff>
      <xdr:row>39</xdr:row>
      <xdr:rowOff>127635</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8750300" y="681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1" name="n_1aveValue【図書館】&#10;一人当たり面積">
          <a:extLst>
            <a:ext uri="{FF2B5EF4-FFF2-40B4-BE49-F238E27FC236}">
              <a16:creationId xmlns:a16="http://schemas.microsoft.com/office/drawing/2014/main" id="{00000000-0008-0000-0F00-000079000000}"/>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2" name="n_2aveValue【図書館】&#10;一人当たり面積">
          <a:extLst>
            <a:ext uri="{FF2B5EF4-FFF2-40B4-BE49-F238E27FC236}">
              <a16:creationId xmlns:a16="http://schemas.microsoft.com/office/drawing/2014/main" id="{00000000-0008-0000-0F00-00007A000000}"/>
            </a:ext>
          </a:extLst>
        </xdr:cNvPr>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3" name="n_3aveValue【図書館】&#10;一人当たり面積">
          <a:extLst>
            <a:ext uri="{FF2B5EF4-FFF2-40B4-BE49-F238E27FC236}">
              <a16:creationId xmlns:a16="http://schemas.microsoft.com/office/drawing/2014/main" id="{00000000-0008-0000-0F00-00007B000000}"/>
            </a:ext>
          </a:extLst>
        </xdr:cNvPr>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169562</xdr:rowOff>
    </xdr:from>
    <xdr:ext cx="469744" cy="259045"/>
    <xdr:sp macro="" textlink="">
      <xdr:nvSpPr>
        <xdr:cNvPr id="124" name="n_1mainValue【図書館】&#10;一人当たり面積">
          <a:extLst>
            <a:ext uri="{FF2B5EF4-FFF2-40B4-BE49-F238E27FC236}">
              <a16:creationId xmlns:a16="http://schemas.microsoft.com/office/drawing/2014/main" id="{00000000-0008-0000-0F00-00007C000000}"/>
            </a:ext>
          </a:extLst>
        </xdr:cNvPr>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25" name="n_2mainValue【図書館】&#10;一人当たり面積">
          <a:extLst>
            <a:ext uri="{FF2B5EF4-FFF2-40B4-BE49-F238E27FC236}">
              <a16:creationId xmlns:a16="http://schemas.microsoft.com/office/drawing/2014/main" id="{00000000-0008-0000-0F00-00007D000000}"/>
            </a:ext>
          </a:extLst>
        </xdr:cNvPr>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00000000-0008-0000-0F00-00009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00000000-0008-0000-0F00-000097000000}"/>
            </a:ext>
          </a:extLst>
        </xdr:cNvPr>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id="{00000000-0008-0000-0F00-000099000000}"/>
            </a:ext>
          </a:extLst>
        </xdr:cNvPr>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00000000-0008-0000-0F00-00009B000000}"/>
            </a:ext>
          </a:extLst>
        </xdr:cNvPr>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6" name="フローチャート: 判断 155">
          <a:extLst>
            <a:ext uri="{FF2B5EF4-FFF2-40B4-BE49-F238E27FC236}">
              <a16:creationId xmlns:a16="http://schemas.microsoft.com/office/drawing/2014/main" id="{00000000-0008-0000-0F00-00009C000000}"/>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7" name="フローチャート: 判断 156">
          <a:extLst>
            <a:ext uri="{FF2B5EF4-FFF2-40B4-BE49-F238E27FC236}">
              <a16:creationId xmlns:a16="http://schemas.microsoft.com/office/drawing/2014/main" id="{00000000-0008-0000-0F00-00009D000000}"/>
            </a:ext>
          </a:extLst>
        </xdr:cNvPr>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58" name="フローチャート: 判断 157">
          <a:extLst>
            <a:ext uri="{FF2B5EF4-FFF2-40B4-BE49-F238E27FC236}">
              <a16:creationId xmlns:a16="http://schemas.microsoft.com/office/drawing/2014/main" id="{00000000-0008-0000-0F00-00009E000000}"/>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59" name="フローチャート: 判断 158">
          <a:extLst>
            <a:ext uri="{FF2B5EF4-FFF2-40B4-BE49-F238E27FC236}">
              <a16:creationId xmlns:a16="http://schemas.microsoft.com/office/drawing/2014/main" id="{00000000-0008-0000-0F00-00009F000000}"/>
            </a:ext>
          </a:extLst>
        </xdr:cNvPr>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139700</xdr:rowOff>
    </xdr:from>
    <xdr:to>
      <xdr:col>24</xdr:col>
      <xdr:colOff>114300</xdr:colOff>
      <xdr:row>62</xdr:row>
      <xdr:rowOff>69850</xdr:rowOff>
    </xdr:to>
    <xdr:sp macro="" textlink="">
      <xdr:nvSpPr>
        <xdr:cNvPr id="165" name="楕円 164">
          <a:extLst>
            <a:ext uri="{FF2B5EF4-FFF2-40B4-BE49-F238E27FC236}">
              <a16:creationId xmlns:a16="http://schemas.microsoft.com/office/drawing/2014/main" id="{00000000-0008-0000-0F00-0000A5000000}"/>
            </a:ext>
          </a:extLst>
        </xdr:cNvPr>
        <xdr:cNvSpPr/>
      </xdr:nvSpPr>
      <xdr:spPr>
        <a:xfrm>
          <a:off x="4584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118127</xdr:rowOff>
    </xdr:from>
    <xdr:ext cx="405111" cy="259045"/>
    <xdr:sp macro="" textlink="">
      <xdr:nvSpPr>
        <xdr:cNvPr id="166" name="【体育館・プール】&#10;有形固定資産減価償却率該当値テキスト">
          <a:extLst>
            <a:ext uri="{FF2B5EF4-FFF2-40B4-BE49-F238E27FC236}">
              <a16:creationId xmlns:a16="http://schemas.microsoft.com/office/drawing/2014/main" id="{00000000-0008-0000-0F00-0000A6000000}"/>
            </a:ext>
          </a:extLst>
        </xdr:cNvPr>
        <xdr:cNvSpPr txBox="1"/>
      </xdr:nvSpPr>
      <xdr:spPr>
        <a:xfrm>
          <a:off x="4673600"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19685</xdr:rowOff>
    </xdr:from>
    <xdr:to>
      <xdr:col>20</xdr:col>
      <xdr:colOff>38100</xdr:colOff>
      <xdr:row>57</xdr:row>
      <xdr:rowOff>121285</xdr:rowOff>
    </xdr:to>
    <xdr:sp macro="" textlink="">
      <xdr:nvSpPr>
        <xdr:cNvPr id="167" name="楕円 166">
          <a:extLst>
            <a:ext uri="{FF2B5EF4-FFF2-40B4-BE49-F238E27FC236}">
              <a16:creationId xmlns:a16="http://schemas.microsoft.com/office/drawing/2014/main" id="{00000000-0008-0000-0F00-0000A7000000}"/>
            </a:ext>
          </a:extLst>
        </xdr:cNvPr>
        <xdr:cNvSpPr/>
      </xdr:nvSpPr>
      <xdr:spPr>
        <a:xfrm>
          <a:off x="3746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70485</xdr:rowOff>
    </xdr:from>
    <xdr:to>
      <xdr:col>24</xdr:col>
      <xdr:colOff>63500</xdr:colOff>
      <xdr:row>62</xdr:row>
      <xdr:rowOff>19050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3797300" y="9843135"/>
          <a:ext cx="838200" cy="80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137795</xdr:rowOff>
    </xdr:from>
    <xdr:to>
      <xdr:col>15</xdr:col>
      <xdr:colOff>101600</xdr:colOff>
      <xdr:row>57</xdr:row>
      <xdr:rowOff>67945</xdr:rowOff>
    </xdr:to>
    <xdr:sp macro="" textlink="">
      <xdr:nvSpPr>
        <xdr:cNvPr id="169" name="楕円 168">
          <a:extLst>
            <a:ext uri="{FF2B5EF4-FFF2-40B4-BE49-F238E27FC236}">
              <a16:creationId xmlns:a16="http://schemas.microsoft.com/office/drawing/2014/main" id="{00000000-0008-0000-0F00-0000A9000000}"/>
            </a:ext>
          </a:extLst>
        </xdr:cNvPr>
        <xdr:cNvSpPr/>
      </xdr:nvSpPr>
      <xdr:spPr>
        <a:xfrm>
          <a:off x="2857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17145</xdr:rowOff>
    </xdr:from>
    <xdr:to>
      <xdr:col>19</xdr:col>
      <xdr:colOff>177800</xdr:colOff>
      <xdr:row>57</xdr:row>
      <xdr:rowOff>70485</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2908300" y="97897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1" name="n_1aveValue【体育館・プール】&#10;有形固定資産減価償却率">
          <a:extLst>
            <a:ext uri="{FF2B5EF4-FFF2-40B4-BE49-F238E27FC236}">
              <a16:creationId xmlns:a16="http://schemas.microsoft.com/office/drawing/2014/main" id="{00000000-0008-0000-0F00-0000AB000000}"/>
            </a:ext>
          </a:extLst>
        </xdr:cNvPr>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72" name="n_2aveValue【体育館・プール】&#10;有形固定資産減価償却率">
          <a:extLst>
            <a:ext uri="{FF2B5EF4-FFF2-40B4-BE49-F238E27FC236}">
              <a16:creationId xmlns:a16="http://schemas.microsoft.com/office/drawing/2014/main" id="{00000000-0008-0000-0F00-0000AC000000}"/>
            </a:ext>
          </a:extLst>
        </xdr:cNvPr>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73" name="n_3aveValue【体育館・プール】&#10;有形固定資産減価償却率">
          <a:extLst>
            <a:ext uri="{FF2B5EF4-FFF2-40B4-BE49-F238E27FC236}">
              <a16:creationId xmlns:a16="http://schemas.microsoft.com/office/drawing/2014/main" id="{00000000-0008-0000-0F00-0000AD000000}"/>
            </a:ext>
          </a:extLst>
        </xdr:cNvPr>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137812</xdr:rowOff>
    </xdr:from>
    <xdr:ext cx="405111" cy="259045"/>
    <xdr:sp macro="" textlink="">
      <xdr:nvSpPr>
        <xdr:cNvPr id="174" name="n_1mainValue【体育館・プール】&#10;有形固定資産減価償却率">
          <a:extLst>
            <a:ext uri="{FF2B5EF4-FFF2-40B4-BE49-F238E27FC236}">
              <a16:creationId xmlns:a16="http://schemas.microsoft.com/office/drawing/2014/main" id="{00000000-0008-0000-0F00-0000AE000000}"/>
            </a:ext>
          </a:extLst>
        </xdr:cNvPr>
        <xdr:cNvSpPr txBox="1"/>
      </xdr:nvSpPr>
      <xdr:spPr>
        <a:xfrm>
          <a:off x="3582044"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84472</xdr:rowOff>
    </xdr:from>
    <xdr:ext cx="405111" cy="259045"/>
    <xdr:sp macro="" textlink="">
      <xdr:nvSpPr>
        <xdr:cNvPr id="175" name="n_2mainValue【体育館・プール】&#10;有形固定資産減価償却率">
          <a:extLst>
            <a:ext uri="{FF2B5EF4-FFF2-40B4-BE49-F238E27FC236}">
              <a16:creationId xmlns:a16="http://schemas.microsoft.com/office/drawing/2014/main" id="{00000000-0008-0000-0F00-0000AF000000}"/>
            </a:ext>
          </a:extLst>
        </xdr:cNvPr>
        <xdr:cNvSpPr txBox="1"/>
      </xdr:nvSpPr>
      <xdr:spPr>
        <a:xfrm>
          <a:off x="2705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id="{00000000-0008-0000-0F00-0000C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8" name="【体育館・プール】&#10;一人当たり面積最小値テキスト">
          <a:extLst>
            <a:ext uri="{FF2B5EF4-FFF2-40B4-BE49-F238E27FC236}">
              <a16:creationId xmlns:a16="http://schemas.microsoft.com/office/drawing/2014/main" id="{00000000-0008-0000-0F00-0000C6000000}"/>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0" name="【体育館・プール】&#10;一人当たり面積最大値テキスト">
          <a:extLst>
            <a:ext uri="{FF2B5EF4-FFF2-40B4-BE49-F238E27FC236}">
              <a16:creationId xmlns:a16="http://schemas.microsoft.com/office/drawing/2014/main" id="{00000000-0008-0000-0F00-0000C8000000}"/>
            </a:ext>
          </a:extLst>
        </xdr:cNvPr>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02" name="【体育館・プール】&#10;一人当たり面積平均値テキスト">
          <a:extLst>
            <a:ext uri="{FF2B5EF4-FFF2-40B4-BE49-F238E27FC236}">
              <a16:creationId xmlns:a16="http://schemas.microsoft.com/office/drawing/2014/main" id="{00000000-0008-0000-0F00-0000CA000000}"/>
            </a:ext>
          </a:extLst>
        </xdr:cNvPr>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03" name="フローチャート: 判断 202">
          <a:extLst>
            <a:ext uri="{FF2B5EF4-FFF2-40B4-BE49-F238E27FC236}">
              <a16:creationId xmlns:a16="http://schemas.microsoft.com/office/drawing/2014/main" id="{00000000-0008-0000-0F00-0000CB000000}"/>
            </a:ext>
          </a:extLst>
        </xdr:cNvPr>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04" name="フローチャート: 判断 203">
          <a:extLst>
            <a:ext uri="{FF2B5EF4-FFF2-40B4-BE49-F238E27FC236}">
              <a16:creationId xmlns:a16="http://schemas.microsoft.com/office/drawing/2014/main" id="{00000000-0008-0000-0F00-0000CC000000}"/>
            </a:ext>
          </a:extLst>
        </xdr:cNvPr>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05" name="フローチャート: 判断 204">
          <a:extLst>
            <a:ext uri="{FF2B5EF4-FFF2-40B4-BE49-F238E27FC236}">
              <a16:creationId xmlns:a16="http://schemas.microsoft.com/office/drawing/2014/main" id="{00000000-0008-0000-0F00-0000CD000000}"/>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06" name="フローチャート: 判断 205">
          <a:extLst>
            <a:ext uri="{FF2B5EF4-FFF2-40B4-BE49-F238E27FC236}">
              <a16:creationId xmlns:a16="http://schemas.microsoft.com/office/drawing/2014/main" id="{00000000-0008-0000-0F00-0000CE000000}"/>
            </a:ext>
          </a:extLst>
        </xdr:cNvPr>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152654</xdr:rowOff>
    </xdr:from>
    <xdr:to>
      <xdr:col>55</xdr:col>
      <xdr:colOff>50800</xdr:colOff>
      <xdr:row>63</xdr:row>
      <xdr:rowOff>82804</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104267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131081</xdr:rowOff>
    </xdr:from>
    <xdr:ext cx="469744" cy="259045"/>
    <xdr:sp macro="" textlink="">
      <xdr:nvSpPr>
        <xdr:cNvPr id="213" name="【体育館・プール】&#10;一人当たり面積該当値テキスト">
          <a:extLst>
            <a:ext uri="{FF2B5EF4-FFF2-40B4-BE49-F238E27FC236}">
              <a16:creationId xmlns:a16="http://schemas.microsoft.com/office/drawing/2014/main" id="{00000000-0008-0000-0F00-0000D5000000}"/>
            </a:ext>
          </a:extLst>
        </xdr:cNvPr>
        <xdr:cNvSpPr txBox="1"/>
      </xdr:nvSpPr>
      <xdr:spPr>
        <a:xfrm>
          <a:off x="10515600" y="107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47498</xdr:rowOff>
    </xdr:from>
    <xdr:to>
      <xdr:col>50</xdr:col>
      <xdr:colOff>165100</xdr:colOff>
      <xdr:row>63</xdr:row>
      <xdr:rowOff>149098</xdr:rowOff>
    </xdr:to>
    <xdr:sp macro="" textlink="">
      <xdr:nvSpPr>
        <xdr:cNvPr id="214" name="楕円 213">
          <a:extLst>
            <a:ext uri="{FF2B5EF4-FFF2-40B4-BE49-F238E27FC236}">
              <a16:creationId xmlns:a16="http://schemas.microsoft.com/office/drawing/2014/main" id="{00000000-0008-0000-0F00-0000D6000000}"/>
            </a:ext>
          </a:extLst>
        </xdr:cNvPr>
        <xdr:cNvSpPr/>
      </xdr:nvSpPr>
      <xdr:spPr>
        <a:xfrm>
          <a:off x="9588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32004</xdr:rowOff>
    </xdr:from>
    <xdr:to>
      <xdr:col>55</xdr:col>
      <xdr:colOff>0</xdr:colOff>
      <xdr:row>63</xdr:row>
      <xdr:rowOff>98298</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flipV="1">
          <a:off x="9639300" y="10833354"/>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48413</xdr:rowOff>
    </xdr:from>
    <xdr:to>
      <xdr:col>46</xdr:col>
      <xdr:colOff>38100</xdr:colOff>
      <xdr:row>63</xdr:row>
      <xdr:rowOff>150013</xdr:rowOff>
    </xdr:to>
    <xdr:sp macro="" textlink="">
      <xdr:nvSpPr>
        <xdr:cNvPr id="216" name="楕円 215">
          <a:extLst>
            <a:ext uri="{FF2B5EF4-FFF2-40B4-BE49-F238E27FC236}">
              <a16:creationId xmlns:a16="http://schemas.microsoft.com/office/drawing/2014/main" id="{00000000-0008-0000-0F00-0000D8000000}"/>
            </a:ext>
          </a:extLst>
        </xdr:cNvPr>
        <xdr:cNvSpPr/>
      </xdr:nvSpPr>
      <xdr:spPr>
        <a:xfrm>
          <a:off x="8699500" y="1084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98298</xdr:rowOff>
    </xdr:from>
    <xdr:to>
      <xdr:col>50</xdr:col>
      <xdr:colOff>114300</xdr:colOff>
      <xdr:row>63</xdr:row>
      <xdr:rowOff>99213</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flipV="1">
          <a:off x="8750300" y="1089964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18" name="n_1aveValue【体育館・プール】&#10;一人当たり面積">
          <a:extLst>
            <a:ext uri="{FF2B5EF4-FFF2-40B4-BE49-F238E27FC236}">
              <a16:creationId xmlns:a16="http://schemas.microsoft.com/office/drawing/2014/main" id="{00000000-0008-0000-0F00-0000DA000000}"/>
            </a:ext>
          </a:extLst>
        </xdr:cNvPr>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19" name="n_2aveValue【体育館・プール】&#10;一人当たり面積">
          <a:extLst>
            <a:ext uri="{FF2B5EF4-FFF2-40B4-BE49-F238E27FC236}">
              <a16:creationId xmlns:a16="http://schemas.microsoft.com/office/drawing/2014/main" id="{00000000-0008-0000-0F00-0000DB000000}"/>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20" name="n_3aveValue【体育館・プール】&#10;一人当たり面積">
          <a:extLst>
            <a:ext uri="{FF2B5EF4-FFF2-40B4-BE49-F238E27FC236}">
              <a16:creationId xmlns:a16="http://schemas.microsoft.com/office/drawing/2014/main" id="{00000000-0008-0000-0F00-0000DC000000}"/>
            </a:ext>
          </a:extLst>
        </xdr:cNvPr>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140225</xdr:rowOff>
    </xdr:from>
    <xdr:ext cx="469744" cy="259045"/>
    <xdr:sp macro="" textlink="">
      <xdr:nvSpPr>
        <xdr:cNvPr id="221" name="n_1mainValue【体育館・プール】&#10;一人当たり面積">
          <a:extLst>
            <a:ext uri="{FF2B5EF4-FFF2-40B4-BE49-F238E27FC236}">
              <a16:creationId xmlns:a16="http://schemas.microsoft.com/office/drawing/2014/main" id="{00000000-0008-0000-0F00-0000DD000000}"/>
            </a:ext>
          </a:extLst>
        </xdr:cNvPr>
        <xdr:cNvSpPr txBox="1"/>
      </xdr:nvSpPr>
      <xdr:spPr>
        <a:xfrm>
          <a:off x="93917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141140</xdr:rowOff>
    </xdr:from>
    <xdr:ext cx="469744" cy="259045"/>
    <xdr:sp macro="" textlink="">
      <xdr:nvSpPr>
        <xdr:cNvPr id="222" name="n_2mainValue【体育館・プール】&#10;一人当たり面積">
          <a:extLst>
            <a:ext uri="{FF2B5EF4-FFF2-40B4-BE49-F238E27FC236}">
              <a16:creationId xmlns:a16="http://schemas.microsoft.com/office/drawing/2014/main" id="{00000000-0008-0000-0F00-0000DE000000}"/>
            </a:ext>
          </a:extLst>
        </xdr:cNvPr>
        <xdr:cNvSpPr txBox="1"/>
      </xdr:nvSpPr>
      <xdr:spPr>
        <a:xfrm>
          <a:off x="8515427" y="1094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00000000-0008-0000-0F00-0000F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48" name="【福祉施設】&#10;有形固定資産減価償却率最小値テキスト">
          <a:extLst>
            <a:ext uri="{FF2B5EF4-FFF2-40B4-BE49-F238E27FC236}">
              <a16:creationId xmlns:a16="http://schemas.microsoft.com/office/drawing/2014/main" id="{00000000-0008-0000-0F00-0000F8000000}"/>
            </a:ext>
          </a:extLst>
        </xdr:cNvPr>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福祉施設】&#10;有形固定資産減価償却率最大値テキスト">
          <a:extLst>
            <a:ext uri="{FF2B5EF4-FFF2-40B4-BE49-F238E27FC236}">
              <a16:creationId xmlns:a16="http://schemas.microsoft.com/office/drawing/2014/main" id="{00000000-0008-0000-0F00-0000FA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a:extLst>
            <a:ext uri="{FF2B5EF4-FFF2-40B4-BE49-F238E27FC236}">
              <a16:creationId xmlns:a16="http://schemas.microsoft.com/office/drawing/2014/main" id="{00000000-0008-0000-0F00-0000FC000000}"/>
            </a:ext>
          </a:extLst>
        </xdr:cNvPr>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40639</xdr:rowOff>
    </xdr:from>
    <xdr:to>
      <xdr:col>24</xdr:col>
      <xdr:colOff>114300</xdr:colOff>
      <xdr:row>80</xdr:row>
      <xdr:rowOff>142239</xdr:rowOff>
    </xdr:to>
    <xdr:sp macro="" textlink="">
      <xdr:nvSpPr>
        <xdr:cNvPr id="262" name="楕円 261">
          <a:extLst>
            <a:ext uri="{FF2B5EF4-FFF2-40B4-BE49-F238E27FC236}">
              <a16:creationId xmlns:a16="http://schemas.microsoft.com/office/drawing/2014/main" id="{00000000-0008-0000-0F00-000006010000}"/>
            </a:ext>
          </a:extLst>
        </xdr:cNvPr>
        <xdr:cNvSpPr/>
      </xdr:nvSpPr>
      <xdr:spPr>
        <a:xfrm>
          <a:off x="45847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63516</xdr:rowOff>
    </xdr:from>
    <xdr:ext cx="405111" cy="259045"/>
    <xdr:sp macro="" textlink="">
      <xdr:nvSpPr>
        <xdr:cNvPr id="263" name="【福祉施設】&#10;有形固定資産減価償却率該当値テキスト">
          <a:extLst>
            <a:ext uri="{FF2B5EF4-FFF2-40B4-BE49-F238E27FC236}">
              <a16:creationId xmlns:a16="http://schemas.microsoft.com/office/drawing/2014/main" id="{00000000-0008-0000-0F00-000007010000}"/>
            </a:ext>
          </a:extLst>
        </xdr:cNvPr>
        <xdr:cNvSpPr txBox="1"/>
      </xdr:nvSpPr>
      <xdr:spPr>
        <a:xfrm>
          <a:off x="4673600"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76836</xdr:rowOff>
    </xdr:from>
    <xdr:to>
      <xdr:col>20</xdr:col>
      <xdr:colOff>38100</xdr:colOff>
      <xdr:row>81</xdr:row>
      <xdr:rowOff>6986</xdr:rowOff>
    </xdr:to>
    <xdr:sp macro="" textlink="">
      <xdr:nvSpPr>
        <xdr:cNvPr id="264" name="楕円 263">
          <a:extLst>
            <a:ext uri="{FF2B5EF4-FFF2-40B4-BE49-F238E27FC236}">
              <a16:creationId xmlns:a16="http://schemas.microsoft.com/office/drawing/2014/main" id="{00000000-0008-0000-0F00-000008010000}"/>
            </a:ext>
          </a:extLst>
        </xdr:cNvPr>
        <xdr:cNvSpPr/>
      </xdr:nvSpPr>
      <xdr:spPr>
        <a:xfrm>
          <a:off x="3746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91439</xdr:rowOff>
    </xdr:from>
    <xdr:to>
      <xdr:col>24</xdr:col>
      <xdr:colOff>63500</xdr:colOff>
      <xdr:row>80</xdr:row>
      <xdr:rowOff>127636</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flipV="1">
          <a:off x="3797300" y="138074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118745</xdr:rowOff>
    </xdr:from>
    <xdr:to>
      <xdr:col>15</xdr:col>
      <xdr:colOff>101600</xdr:colOff>
      <xdr:row>81</xdr:row>
      <xdr:rowOff>48895</xdr:rowOff>
    </xdr:to>
    <xdr:sp macro="" textlink="">
      <xdr:nvSpPr>
        <xdr:cNvPr id="266" name="楕円 265">
          <a:extLst>
            <a:ext uri="{FF2B5EF4-FFF2-40B4-BE49-F238E27FC236}">
              <a16:creationId xmlns:a16="http://schemas.microsoft.com/office/drawing/2014/main" id="{00000000-0008-0000-0F00-00000A010000}"/>
            </a:ext>
          </a:extLst>
        </xdr:cNvPr>
        <xdr:cNvSpPr/>
      </xdr:nvSpPr>
      <xdr:spPr>
        <a:xfrm>
          <a:off x="2857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127636</xdr:rowOff>
    </xdr:from>
    <xdr:to>
      <xdr:col>19</xdr:col>
      <xdr:colOff>177800</xdr:colOff>
      <xdr:row>80</xdr:row>
      <xdr:rowOff>169545</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flipV="1">
          <a:off x="2908300" y="138436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68" name="n_1aveValue【福祉施設】&#10;有形固定資産減価償却率">
          <a:extLst>
            <a:ext uri="{FF2B5EF4-FFF2-40B4-BE49-F238E27FC236}">
              <a16:creationId xmlns:a16="http://schemas.microsoft.com/office/drawing/2014/main" id="{00000000-0008-0000-0F00-00000C010000}"/>
            </a:ext>
          </a:extLst>
        </xdr:cNvPr>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69" name="n_2aveValue【福祉施設】&#10;有形固定資産減価償却率">
          <a:extLst>
            <a:ext uri="{FF2B5EF4-FFF2-40B4-BE49-F238E27FC236}">
              <a16:creationId xmlns:a16="http://schemas.microsoft.com/office/drawing/2014/main" id="{00000000-0008-0000-0F00-00000D010000}"/>
            </a:ext>
          </a:extLst>
        </xdr:cNvPr>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70" name="n_3aveValue【福祉施設】&#10;有形固定資産減価償却率">
          <a:extLst>
            <a:ext uri="{FF2B5EF4-FFF2-40B4-BE49-F238E27FC236}">
              <a16:creationId xmlns:a16="http://schemas.microsoft.com/office/drawing/2014/main" id="{00000000-0008-0000-0F00-00000E010000}"/>
            </a:ext>
          </a:extLst>
        </xdr:cNvPr>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23513</xdr:rowOff>
    </xdr:from>
    <xdr:ext cx="405111" cy="259045"/>
    <xdr:sp macro="" textlink="">
      <xdr:nvSpPr>
        <xdr:cNvPr id="271" name="n_1mainValue【福祉施設】&#10;有形固定資産減価償却率">
          <a:extLst>
            <a:ext uri="{FF2B5EF4-FFF2-40B4-BE49-F238E27FC236}">
              <a16:creationId xmlns:a16="http://schemas.microsoft.com/office/drawing/2014/main" id="{00000000-0008-0000-0F00-00000F010000}"/>
            </a:ext>
          </a:extLst>
        </xdr:cNvPr>
        <xdr:cNvSpPr txBox="1"/>
      </xdr:nvSpPr>
      <xdr:spPr>
        <a:xfrm>
          <a:off x="35820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65422</xdr:rowOff>
    </xdr:from>
    <xdr:ext cx="405111" cy="259045"/>
    <xdr:sp macro="" textlink="">
      <xdr:nvSpPr>
        <xdr:cNvPr id="272" name="n_2mainValue【福祉施設】&#10;有形固定資産減価償却率">
          <a:extLst>
            <a:ext uri="{FF2B5EF4-FFF2-40B4-BE49-F238E27FC236}">
              <a16:creationId xmlns:a16="http://schemas.microsoft.com/office/drawing/2014/main" id="{00000000-0008-0000-0F00-000010010000}"/>
            </a:ext>
          </a:extLst>
        </xdr:cNvPr>
        <xdr:cNvSpPr txBox="1"/>
      </xdr:nvSpPr>
      <xdr:spPr>
        <a:xfrm>
          <a:off x="27057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a:extLst>
            <a:ext uri="{FF2B5EF4-FFF2-40B4-BE49-F238E27FC236}">
              <a16:creationId xmlns:a16="http://schemas.microsoft.com/office/drawing/2014/main" id="{00000000-0008-0000-0F00-00002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97" name="【福祉施設】&#10;一人当たり面積最小値テキスト">
          <a:extLst>
            <a:ext uri="{FF2B5EF4-FFF2-40B4-BE49-F238E27FC236}">
              <a16:creationId xmlns:a16="http://schemas.microsoft.com/office/drawing/2014/main" id="{00000000-0008-0000-0F00-000029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99" name="【福祉施設】&#10;一人当たり面積最大値テキスト">
          <a:extLst>
            <a:ext uri="{FF2B5EF4-FFF2-40B4-BE49-F238E27FC236}">
              <a16:creationId xmlns:a16="http://schemas.microsoft.com/office/drawing/2014/main" id="{00000000-0008-0000-0F00-00002B010000}"/>
            </a:ext>
          </a:extLst>
        </xdr:cNvPr>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01" name="【福祉施設】&#10;一人当たり面積平均値テキスト">
          <a:extLst>
            <a:ext uri="{FF2B5EF4-FFF2-40B4-BE49-F238E27FC236}">
              <a16:creationId xmlns:a16="http://schemas.microsoft.com/office/drawing/2014/main" id="{00000000-0008-0000-0F00-00002D010000}"/>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03" name="フローチャート: 判断 302">
          <a:extLst>
            <a:ext uri="{FF2B5EF4-FFF2-40B4-BE49-F238E27FC236}">
              <a16:creationId xmlns:a16="http://schemas.microsoft.com/office/drawing/2014/main" id="{00000000-0008-0000-0F00-00002F010000}"/>
            </a:ext>
          </a:extLst>
        </xdr:cNvPr>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04" name="フローチャート: 判断 303">
          <a:extLst>
            <a:ext uri="{FF2B5EF4-FFF2-40B4-BE49-F238E27FC236}">
              <a16:creationId xmlns:a16="http://schemas.microsoft.com/office/drawing/2014/main" id="{00000000-0008-0000-0F00-000030010000}"/>
            </a:ext>
          </a:extLst>
        </xdr:cNvPr>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148589</xdr:rowOff>
    </xdr:from>
    <xdr:to>
      <xdr:col>55</xdr:col>
      <xdr:colOff>50800</xdr:colOff>
      <xdr:row>86</xdr:row>
      <xdr:rowOff>78739</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0426700" y="147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63516</xdr:rowOff>
    </xdr:from>
    <xdr:ext cx="469744" cy="259045"/>
    <xdr:sp macro="" textlink="">
      <xdr:nvSpPr>
        <xdr:cNvPr id="312" name="【福祉施設】&#10;一人当たり面積該当値テキスト">
          <a:extLst>
            <a:ext uri="{FF2B5EF4-FFF2-40B4-BE49-F238E27FC236}">
              <a16:creationId xmlns:a16="http://schemas.microsoft.com/office/drawing/2014/main" id="{00000000-0008-0000-0F00-000038010000}"/>
            </a:ext>
          </a:extLst>
        </xdr:cNvPr>
        <xdr:cNvSpPr txBox="1"/>
      </xdr:nvSpPr>
      <xdr:spPr>
        <a:xfrm>
          <a:off x="10515600" y="1463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149861</xdr:rowOff>
    </xdr:from>
    <xdr:to>
      <xdr:col>50</xdr:col>
      <xdr:colOff>165100</xdr:colOff>
      <xdr:row>86</xdr:row>
      <xdr:rowOff>80011</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95885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27939</xdr:rowOff>
    </xdr:from>
    <xdr:to>
      <xdr:col>55</xdr:col>
      <xdr:colOff>0</xdr:colOff>
      <xdr:row>86</xdr:row>
      <xdr:rowOff>29211</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flipV="1">
          <a:off x="9639300" y="1477263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151130</xdr:rowOff>
    </xdr:from>
    <xdr:to>
      <xdr:col>46</xdr:col>
      <xdr:colOff>38100</xdr:colOff>
      <xdr:row>86</xdr:row>
      <xdr:rowOff>81280</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8699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29211</xdr:rowOff>
    </xdr:from>
    <xdr:to>
      <xdr:col>50</xdr:col>
      <xdr:colOff>114300</xdr:colOff>
      <xdr:row>86</xdr:row>
      <xdr:rowOff>30480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flipV="1">
          <a:off x="8750300" y="147739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17" name="n_1aveValue【福祉施設】&#10;一人当たり面積">
          <a:extLst>
            <a:ext uri="{FF2B5EF4-FFF2-40B4-BE49-F238E27FC236}">
              <a16:creationId xmlns:a16="http://schemas.microsoft.com/office/drawing/2014/main" id="{00000000-0008-0000-0F00-00003D010000}"/>
            </a:ext>
          </a:extLst>
        </xdr:cNvPr>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18" name="n_2aveValue【福祉施設】&#10;一人当たり面積">
          <a:extLst>
            <a:ext uri="{FF2B5EF4-FFF2-40B4-BE49-F238E27FC236}">
              <a16:creationId xmlns:a16="http://schemas.microsoft.com/office/drawing/2014/main" id="{00000000-0008-0000-0F00-00003E010000}"/>
            </a:ext>
          </a:extLst>
        </xdr:cNvPr>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19" name="n_3aveValue【福祉施設】&#10;一人当たり面積">
          <a:extLst>
            <a:ext uri="{FF2B5EF4-FFF2-40B4-BE49-F238E27FC236}">
              <a16:creationId xmlns:a16="http://schemas.microsoft.com/office/drawing/2014/main" id="{00000000-0008-0000-0F00-00003F010000}"/>
            </a:ext>
          </a:extLst>
        </xdr:cNvPr>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71138</xdr:rowOff>
    </xdr:from>
    <xdr:ext cx="469744" cy="259045"/>
    <xdr:sp macro="" textlink="">
      <xdr:nvSpPr>
        <xdr:cNvPr id="320" name="n_1mainValue【福祉施設】&#10;一人当たり面積">
          <a:extLst>
            <a:ext uri="{FF2B5EF4-FFF2-40B4-BE49-F238E27FC236}">
              <a16:creationId xmlns:a16="http://schemas.microsoft.com/office/drawing/2014/main" id="{00000000-0008-0000-0F00-000040010000}"/>
            </a:ext>
          </a:extLst>
        </xdr:cNvPr>
        <xdr:cNvSpPr txBox="1"/>
      </xdr:nvSpPr>
      <xdr:spPr>
        <a:xfrm>
          <a:off x="9391727"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72407</xdr:rowOff>
    </xdr:from>
    <xdr:ext cx="469744" cy="259045"/>
    <xdr:sp macro="" textlink="">
      <xdr:nvSpPr>
        <xdr:cNvPr id="321" name="n_2mainValue【福祉施設】&#10;一人当たり面積">
          <a:extLst>
            <a:ext uri="{FF2B5EF4-FFF2-40B4-BE49-F238E27FC236}">
              <a16:creationId xmlns:a16="http://schemas.microsoft.com/office/drawing/2014/main" id="{00000000-0008-0000-0F00-000041010000}"/>
            </a:ext>
          </a:extLst>
        </xdr:cNvPr>
        <xdr:cNvSpPr txBox="1"/>
      </xdr:nvSpPr>
      <xdr:spPr>
        <a:xfrm>
          <a:off x="8515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a:extLst>
            <a:ext uri="{FF2B5EF4-FFF2-40B4-BE49-F238E27FC236}">
              <a16:creationId xmlns:a16="http://schemas.microsoft.com/office/drawing/2014/main" id="{00000000-0008-0000-0F00-00005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46" name="【市民会館】&#10;有形固定資産減価償却率最小値テキスト">
          <a:extLst>
            <a:ext uri="{FF2B5EF4-FFF2-40B4-BE49-F238E27FC236}">
              <a16:creationId xmlns:a16="http://schemas.microsoft.com/office/drawing/2014/main" id="{00000000-0008-0000-0F00-00005A010000}"/>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8" name="【市民会館】&#10;有形固定資産減価償却率最大値テキスト">
          <a:extLst>
            <a:ext uri="{FF2B5EF4-FFF2-40B4-BE49-F238E27FC236}">
              <a16:creationId xmlns:a16="http://schemas.microsoft.com/office/drawing/2014/main" id="{00000000-0008-0000-0F00-00005C010000}"/>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27957</xdr:rowOff>
    </xdr:from>
    <xdr:ext cx="405111" cy="259045"/>
    <xdr:sp macro="" textlink="">
      <xdr:nvSpPr>
        <xdr:cNvPr id="350" name="【市民会館】&#10;有形固定資産減価償却率平均値テキスト">
          <a:extLst>
            <a:ext uri="{FF2B5EF4-FFF2-40B4-BE49-F238E27FC236}">
              <a16:creationId xmlns:a16="http://schemas.microsoft.com/office/drawing/2014/main" id="{00000000-0008-0000-0F00-00005E010000}"/>
            </a:ext>
          </a:extLst>
        </xdr:cNvPr>
        <xdr:cNvSpPr txBox="1"/>
      </xdr:nvSpPr>
      <xdr:spPr>
        <a:xfrm>
          <a:off x="4673600" y="17858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91439</xdr:rowOff>
    </xdr:from>
    <xdr:to>
      <xdr:col>24</xdr:col>
      <xdr:colOff>114300</xdr:colOff>
      <xdr:row>108</xdr:row>
      <xdr:rowOff>21589</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4584700" y="184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69866</xdr:rowOff>
    </xdr:from>
    <xdr:ext cx="405111" cy="259045"/>
    <xdr:sp macro="" textlink="">
      <xdr:nvSpPr>
        <xdr:cNvPr id="361" name="【市民会館】&#10;有形固定資産減価償却率該当値テキスト">
          <a:extLst>
            <a:ext uri="{FF2B5EF4-FFF2-40B4-BE49-F238E27FC236}">
              <a16:creationId xmlns:a16="http://schemas.microsoft.com/office/drawing/2014/main" id="{00000000-0008-0000-0F00-000069010000}"/>
            </a:ext>
          </a:extLst>
        </xdr:cNvPr>
        <xdr:cNvSpPr txBox="1"/>
      </xdr:nvSpPr>
      <xdr:spPr>
        <a:xfrm>
          <a:off x="4673600" y="1841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137161</xdr:rowOff>
    </xdr:from>
    <xdr:to>
      <xdr:col>20</xdr:col>
      <xdr:colOff>38100</xdr:colOff>
      <xdr:row>108</xdr:row>
      <xdr:rowOff>67311</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3746500" y="1848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142239</xdr:rowOff>
    </xdr:from>
    <xdr:to>
      <xdr:col>24</xdr:col>
      <xdr:colOff>63500</xdr:colOff>
      <xdr:row>108</xdr:row>
      <xdr:rowOff>16511</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3797300" y="184873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11430</xdr:rowOff>
    </xdr:from>
    <xdr:to>
      <xdr:col>15</xdr:col>
      <xdr:colOff>101600</xdr:colOff>
      <xdr:row>108</xdr:row>
      <xdr:rowOff>113030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2857500" y="185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16511</xdr:rowOff>
    </xdr:from>
    <xdr:to>
      <xdr:col>19</xdr:col>
      <xdr:colOff>177800</xdr:colOff>
      <xdr:row>108</xdr:row>
      <xdr:rowOff>62230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2908300" y="185331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114316</xdr:rowOff>
    </xdr:from>
    <xdr:ext cx="405111" cy="259045"/>
    <xdr:sp macro="" textlink="">
      <xdr:nvSpPr>
        <xdr:cNvPr id="366" name="n_1aveValue【市民会館】&#10;有形固定資産減価償却率">
          <a:extLst>
            <a:ext uri="{FF2B5EF4-FFF2-40B4-BE49-F238E27FC236}">
              <a16:creationId xmlns:a16="http://schemas.microsoft.com/office/drawing/2014/main" id="{00000000-0008-0000-0F00-00006E010000}"/>
            </a:ext>
          </a:extLst>
        </xdr:cNvPr>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367" name="n_2aveValue【市民会館】&#10;有形固定資産減価償却率">
          <a:extLst>
            <a:ext uri="{FF2B5EF4-FFF2-40B4-BE49-F238E27FC236}">
              <a16:creationId xmlns:a16="http://schemas.microsoft.com/office/drawing/2014/main" id="{00000000-0008-0000-0F00-00006F010000}"/>
            </a:ext>
          </a:extLst>
        </xdr:cNvPr>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111777</xdr:rowOff>
    </xdr:from>
    <xdr:ext cx="405111" cy="259045"/>
    <xdr:sp macro="" textlink="">
      <xdr:nvSpPr>
        <xdr:cNvPr id="368" name="n_3aveValue【市民会館】&#10;有形固定資産減価償却率">
          <a:extLst>
            <a:ext uri="{FF2B5EF4-FFF2-40B4-BE49-F238E27FC236}">
              <a16:creationId xmlns:a16="http://schemas.microsoft.com/office/drawing/2014/main" id="{00000000-0008-0000-0F00-000070010000}"/>
            </a:ext>
          </a:extLst>
        </xdr:cNvPr>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58438</xdr:rowOff>
    </xdr:from>
    <xdr:ext cx="405111" cy="259045"/>
    <xdr:sp macro="" textlink="">
      <xdr:nvSpPr>
        <xdr:cNvPr id="369" name="n_1mainValue【市民会館】&#10;有形固定資産減価償却率">
          <a:extLst>
            <a:ext uri="{FF2B5EF4-FFF2-40B4-BE49-F238E27FC236}">
              <a16:creationId xmlns:a16="http://schemas.microsoft.com/office/drawing/2014/main" id="{00000000-0008-0000-0F00-000071010000}"/>
            </a:ext>
          </a:extLst>
        </xdr:cNvPr>
        <xdr:cNvSpPr txBox="1"/>
      </xdr:nvSpPr>
      <xdr:spPr>
        <a:xfrm>
          <a:off x="3582044" y="1857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108</xdr:row>
      <xdr:rowOff>104157</xdr:rowOff>
    </xdr:from>
    <xdr:ext cx="340478" cy="259045"/>
    <xdr:sp macro="" textlink="">
      <xdr:nvSpPr>
        <xdr:cNvPr id="370" name="n_2mainValue【市民会館】&#10;有形固定資産減価償却率">
          <a:extLst>
            <a:ext uri="{FF2B5EF4-FFF2-40B4-BE49-F238E27FC236}">
              <a16:creationId xmlns:a16="http://schemas.microsoft.com/office/drawing/2014/main" id="{00000000-0008-0000-0F00-000072010000}"/>
            </a:ext>
          </a:extLst>
        </xdr:cNvPr>
        <xdr:cNvSpPr txBox="1"/>
      </xdr:nvSpPr>
      <xdr:spPr>
        <a:xfrm>
          <a:off x="2738061" y="18620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5" name="【市民会館】&#10;一人当たり面積グラフ枠">
          <a:extLst>
            <a:ext uri="{FF2B5EF4-FFF2-40B4-BE49-F238E27FC236}">
              <a16:creationId xmlns:a16="http://schemas.microsoft.com/office/drawing/2014/main" id="{00000000-0008-0000-0F00-00008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118655</xdr:rowOff>
    </xdr:from>
    <xdr:to>
      <xdr:col>54</xdr:col>
      <xdr:colOff>189865</xdr:colOff>
      <xdr:row>109</xdr:row>
      <xdr:rowOff>4355</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flipV="1">
          <a:off x="10476865" y="1743510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97" name="【市民会館】&#10;一人当たり面積最小値テキスト">
          <a:extLst>
            <a:ext uri="{FF2B5EF4-FFF2-40B4-BE49-F238E27FC236}">
              <a16:creationId xmlns:a16="http://schemas.microsoft.com/office/drawing/2014/main" id="{00000000-0008-0000-0F00-00008D010000}"/>
            </a:ext>
          </a:extLst>
        </xdr:cNvPr>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65332</xdr:rowOff>
    </xdr:from>
    <xdr:ext cx="469744" cy="259045"/>
    <xdr:sp macro="" textlink="">
      <xdr:nvSpPr>
        <xdr:cNvPr id="399" name="【市民会館】&#10;一人当たり面積最大値テキスト">
          <a:extLst>
            <a:ext uri="{FF2B5EF4-FFF2-40B4-BE49-F238E27FC236}">
              <a16:creationId xmlns:a16="http://schemas.microsoft.com/office/drawing/2014/main" id="{00000000-0008-0000-0F00-00008F010000}"/>
            </a:ext>
          </a:extLst>
        </xdr:cNvPr>
        <xdr:cNvSpPr txBox="1"/>
      </xdr:nvSpPr>
      <xdr:spPr>
        <a:xfrm>
          <a:off x="10515600" y="1721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118655</xdr:rowOff>
    </xdr:from>
    <xdr:to>
      <xdr:col>55</xdr:col>
      <xdr:colOff>88900</xdr:colOff>
      <xdr:row>101</xdr:row>
      <xdr:rowOff>118655</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0388600" y="17435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59707</xdr:rowOff>
    </xdr:from>
    <xdr:ext cx="469744" cy="259045"/>
    <xdr:sp macro="" textlink="">
      <xdr:nvSpPr>
        <xdr:cNvPr id="401" name="【市民会館】&#10;一人当たり面積平均値テキスト">
          <a:extLst>
            <a:ext uri="{FF2B5EF4-FFF2-40B4-BE49-F238E27FC236}">
              <a16:creationId xmlns:a16="http://schemas.microsoft.com/office/drawing/2014/main" id="{00000000-0008-0000-0F00-000091010000}"/>
            </a:ext>
          </a:extLst>
        </xdr:cNvPr>
        <xdr:cNvSpPr txBox="1"/>
      </xdr:nvSpPr>
      <xdr:spPr>
        <a:xfrm>
          <a:off x="10515600" y="1823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36830</xdr:rowOff>
    </xdr:from>
    <xdr:to>
      <xdr:col>55</xdr:col>
      <xdr:colOff>50800</xdr:colOff>
      <xdr:row>107</xdr:row>
      <xdr:rowOff>138430</xdr:rowOff>
    </xdr:to>
    <xdr:sp macro="" textlink="">
      <xdr:nvSpPr>
        <xdr:cNvPr id="402" name="フローチャート: 判断 401">
          <a:extLst>
            <a:ext uri="{FF2B5EF4-FFF2-40B4-BE49-F238E27FC236}">
              <a16:creationId xmlns:a16="http://schemas.microsoft.com/office/drawing/2014/main" id="{00000000-0008-0000-0F00-000092010000}"/>
            </a:ext>
          </a:extLst>
        </xdr:cNvPr>
        <xdr:cNvSpPr/>
      </xdr:nvSpPr>
      <xdr:spPr>
        <a:xfrm>
          <a:off x="104267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35198</xdr:rowOff>
    </xdr:from>
    <xdr:to>
      <xdr:col>50</xdr:col>
      <xdr:colOff>165100</xdr:colOff>
      <xdr:row>107</xdr:row>
      <xdr:rowOff>136798</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9588500" y="183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31931</xdr:rowOff>
    </xdr:from>
    <xdr:to>
      <xdr:col>46</xdr:col>
      <xdr:colOff>38100</xdr:colOff>
      <xdr:row>107</xdr:row>
      <xdr:rowOff>133531</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8699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46627</xdr:rowOff>
    </xdr:from>
    <xdr:to>
      <xdr:col>41</xdr:col>
      <xdr:colOff>101600</xdr:colOff>
      <xdr:row>107</xdr:row>
      <xdr:rowOff>148227</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7810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36830</xdr:rowOff>
    </xdr:from>
    <xdr:to>
      <xdr:col>55</xdr:col>
      <xdr:colOff>50800</xdr:colOff>
      <xdr:row>107</xdr:row>
      <xdr:rowOff>138430</xdr:rowOff>
    </xdr:to>
    <xdr:sp macro="" textlink="">
      <xdr:nvSpPr>
        <xdr:cNvPr id="411" name="楕円 410">
          <a:extLst>
            <a:ext uri="{FF2B5EF4-FFF2-40B4-BE49-F238E27FC236}">
              <a16:creationId xmlns:a16="http://schemas.microsoft.com/office/drawing/2014/main" id="{00000000-0008-0000-0F00-00009B010000}"/>
            </a:ext>
          </a:extLst>
        </xdr:cNvPr>
        <xdr:cNvSpPr/>
      </xdr:nvSpPr>
      <xdr:spPr>
        <a:xfrm>
          <a:off x="10426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15257</xdr:rowOff>
    </xdr:from>
    <xdr:ext cx="469744" cy="259045"/>
    <xdr:sp macro="" textlink="">
      <xdr:nvSpPr>
        <xdr:cNvPr id="412" name="【市民会館】&#10;一人当たり面積該当値テキスト">
          <a:extLst>
            <a:ext uri="{FF2B5EF4-FFF2-40B4-BE49-F238E27FC236}">
              <a16:creationId xmlns:a16="http://schemas.microsoft.com/office/drawing/2014/main" id="{00000000-0008-0000-0F00-00009C010000}"/>
            </a:ext>
          </a:extLst>
        </xdr:cNvPr>
        <xdr:cNvSpPr txBox="1"/>
      </xdr:nvSpPr>
      <xdr:spPr>
        <a:xfrm>
          <a:off x="10515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40095</xdr:rowOff>
    </xdr:from>
    <xdr:to>
      <xdr:col>50</xdr:col>
      <xdr:colOff>165100</xdr:colOff>
      <xdr:row>107</xdr:row>
      <xdr:rowOff>141695</xdr:rowOff>
    </xdr:to>
    <xdr:sp macro="" textlink="">
      <xdr:nvSpPr>
        <xdr:cNvPr id="413" name="楕円 412">
          <a:extLst>
            <a:ext uri="{FF2B5EF4-FFF2-40B4-BE49-F238E27FC236}">
              <a16:creationId xmlns:a16="http://schemas.microsoft.com/office/drawing/2014/main" id="{00000000-0008-0000-0F00-00009D010000}"/>
            </a:ext>
          </a:extLst>
        </xdr:cNvPr>
        <xdr:cNvSpPr/>
      </xdr:nvSpPr>
      <xdr:spPr>
        <a:xfrm>
          <a:off x="9588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87630</xdr:rowOff>
    </xdr:from>
    <xdr:to>
      <xdr:col>55</xdr:col>
      <xdr:colOff>0</xdr:colOff>
      <xdr:row>107</xdr:row>
      <xdr:rowOff>90895</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flipV="1">
          <a:off x="9639300" y="184327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85816</xdr:rowOff>
    </xdr:from>
    <xdr:to>
      <xdr:col>46</xdr:col>
      <xdr:colOff>38100</xdr:colOff>
      <xdr:row>101</xdr:row>
      <xdr:rowOff>15966</xdr:rowOff>
    </xdr:to>
    <xdr:sp macro="" textlink="">
      <xdr:nvSpPr>
        <xdr:cNvPr id="415" name="楕円 414">
          <a:extLst>
            <a:ext uri="{FF2B5EF4-FFF2-40B4-BE49-F238E27FC236}">
              <a16:creationId xmlns:a16="http://schemas.microsoft.com/office/drawing/2014/main" id="{00000000-0008-0000-0F00-00009F010000}"/>
            </a:ext>
          </a:extLst>
        </xdr:cNvPr>
        <xdr:cNvSpPr/>
      </xdr:nvSpPr>
      <xdr:spPr>
        <a:xfrm>
          <a:off x="8699500" y="172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136616</xdr:rowOff>
    </xdr:from>
    <xdr:to>
      <xdr:col>50</xdr:col>
      <xdr:colOff>114300</xdr:colOff>
      <xdr:row>107</xdr:row>
      <xdr:rowOff>90895</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8750300" y="17281616"/>
          <a:ext cx="889000" cy="11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153325</xdr:rowOff>
    </xdr:from>
    <xdr:ext cx="469744" cy="259045"/>
    <xdr:sp macro="" textlink="">
      <xdr:nvSpPr>
        <xdr:cNvPr id="417" name="n_1aveValue【市民会館】&#10;一人当たり面積">
          <a:extLst>
            <a:ext uri="{FF2B5EF4-FFF2-40B4-BE49-F238E27FC236}">
              <a16:creationId xmlns:a16="http://schemas.microsoft.com/office/drawing/2014/main" id="{00000000-0008-0000-0F00-0000A1010000}"/>
            </a:ext>
          </a:extLst>
        </xdr:cNvPr>
        <xdr:cNvSpPr txBox="1"/>
      </xdr:nvSpPr>
      <xdr:spPr>
        <a:xfrm>
          <a:off x="9391727" y="1815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124658</xdr:rowOff>
    </xdr:from>
    <xdr:ext cx="469744" cy="259045"/>
    <xdr:sp macro="" textlink="">
      <xdr:nvSpPr>
        <xdr:cNvPr id="418" name="n_2aveValue【市民会館】&#10;一人当たり面積">
          <a:extLst>
            <a:ext uri="{FF2B5EF4-FFF2-40B4-BE49-F238E27FC236}">
              <a16:creationId xmlns:a16="http://schemas.microsoft.com/office/drawing/2014/main" id="{00000000-0008-0000-0F00-0000A2010000}"/>
            </a:ext>
          </a:extLst>
        </xdr:cNvPr>
        <xdr:cNvSpPr txBox="1"/>
      </xdr:nvSpPr>
      <xdr:spPr>
        <a:xfrm>
          <a:off x="85154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164754</xdr:rowOff>
    </xdr:from>
    <xdr:ext cx="469744" cy="259045"/>
    <xdr:sp macro="" textlink="">
      <xdr:nvSpPr>
        <xdr:cNvPr id="419" name="n_3aveValue【市民会館】&#10;一人当たり面積">
          <a:extLst>
            <a:ext uri="{FF2B5EF4-FFF2-40B4-BE49-F238E27FC236}">
              <a16:creationId xmlns:a16="http://schemas.microsoft.com/office/drawing/2014/main" id="{00000000-0008-0000-0F00-0000A3010000}"/>
            </a:ext>
          </a:extLst>
        </xdr:cNvPr>
        <xdr:cNvSpPr txBox="1"/>
      </xdr:nvSpPr>
      <xdr:spPr>
        <a:xfrm>
          <a:off x="7626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132822</xdr:rowOff>
    </xdr:from>
    <xdr:ext cx="469744" cy="259045"/>
    <xdr:sp macro="" textlink="">
      <xdr:nvSpPr>
        <xdr:cNvPr id="420" name="n_1mainValue【市民会館】&#10;一人当たり面積">
          <a:extLst>
            <a:ext uri="{FF2B5EF4-FFF2-40B4-BE49-F238E27FC236}">
              <a16:creationId xmlns:a16="http://schemas.microsoft.com/office/drawing/2014/main" id="{00000000-0008-0000-0F00-0000A4010000}"/>
            </a:ext>
          </a:extLst>
        </xdr:cNvPr>
        <xdr:cNvSpPr txBox="1"/>
      </xdr:nvSpPr>
      <xdr:spPr>
        <a:xfrm>
          <a:off x="9391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32493</xdr:rowOff>
    </xdr:from>
    <xdr:ext cx="469744" cy="259045"/>
    <xdr:sp macro="" textlink="">
      <xdr:nvSpPr>
        <xdr:cNvPr id="421" name="n_2mainValue【市民会館】&#10;一人当たり面積">
          <a:extLst>
            <a:ext uri="{FF2B5EF4-FFF2-40B4-BE49-F238E27FC236}">
              <a16:creationId xmlns:a16="http://schemas.microsoft.com/office/drawing/2014/main" id="{00000000-0008-0000-0F00-0000A5010000}"/>
            </a:ext>
          </a:extLst>
        </xdr:cNvPr>
        <xdr:cNvSpPr txBox="1"/>
      </xdr:nvSpPr>
      <xdr:spPr>
        <a:xfrm>
          <a:off x="8515427" y="1700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6" name="【一般廃棄物処理施設】&#10;有形固定資産減価償却率グラフ枠">
          <a:extLst>
            <a:ext uri="{FF2B5EF4-FFF2-40B4-BE49-F238E27FC236}">
              <a16:creationId xmlns:a16="http://schemas.microsoft.com/office/drawing/2014/main" id="{00000000-0008-0000-0F00-0000B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48" name="【一般廃棄物処理施設】&#10;有形固定資産減価償却率最小値テキスト">
          <a:extLst>
            <a:ext uri="{FF2B5EF4-FFF2-40B4-BE49-F238E27FC236}">
              <a16:creationId xmlns:a16="http://schemas.microsoft.com/office/drawing/2014/main" id="{00000000-0008-0000-0F00-0000C0010000}"/>
            </a:ext>
          </a:extLst>
        </xdr:cNvPr>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50" name="【一般廃棄物処理施設】&#10;有形固定資産減価償却率最大値テキスト">
          <a:extLst>
            <a:ext uri="{FF2B5EF4-FFF2-40B4-BE49-F238E27FC236}">
              <a16:creationId xmlns:a16="http://schemas.microsoft.com/office/drawing/2014/main" id="{00000000-0008-0000-0F00-0000C2010000}"/>
            </a:ext>
          </a:extLst>
        </xdr:cNvPr>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52" name="【一般廃棄物処理施設】&#10;有形固定資産減価償却率平均値テキスト">
          <a:extLst>
            <a:ext uri="{FF2B5EF4-FFF2-40B4-BE49-F238E27FC236}">
              <a16:creationId xmlns:a16="http://schemas.microsoft.com/office/drawing/2014/main" id="{00000000-0008-0000-0F00-0000C4010000}"/>
            </a:ext>
          </a:extLst>
        </xdr:cNvPr>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53" name="フローチャート: 判断 452">
          <a:extLst>
            <a:ext uri="{FF2B5EF4-FFF2-40B4-BE49-F238E27FC236}">
              <a16:creationId xmlns:a16="http://schemas.microsoft.com/office/drawing/2014/main" id="{00000000-0008-0000-0F00-0000C5010000}"/>
            </a:ext>
          </a:extLst>
        </xdr:cNvPr>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462" name="楕円 461">
          <a:extLst>
            <a:ext uri="{FF2B5EF4-FFF2-40B4-BE49-F238E27FC236}">
              <a16:creationId xmlns:a16="http://schemas.microsoft.com/office/drawing/2014/main" id="{00000000-0008-0000-0F00-0000CE010000}"/>
            </a:ext>
          </a:extLst>
        </xdr:cNvPr>
        <xdr:cNvSpPr/>
      </xdr:nvSpPr>
      <xdr:spPr>
        <a:xfrm>
          <a:off x="16268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36847</xdr:rowOff>
    </xdr:from>
    <xdr:ext cx="405111" cy="259045"/>
    <xdr:sp macro="" textlink="">
      <xdr:nvSpPr>
        <xdr:cNvPr id="463" name="【一般廃棄物処理施設】&#10;有形固定資産減価償却率該当値テキスト">
          <a:extLst>
            <a:ext uri="{FF2B5EF4-FFF2-40B4-BE49-F238E27FC236}">
              <a16:creationId xmlns:a16="http://schemas.microsoft.com/office/drawing/2014/main" id="{00000000-0008-0000-0F00-0000CF010000}"/>
            </a:ext>
          </a:extLst>
        </xdr:cNvPr>
        <xdr:cNvSpPr txBox="1"/>
      </xdr:nvSpPr>
      <xdr:spPr>
        <a:xfrm>
          <a:off x="16357600" y="655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74385</xdr:rowOff>
    </xdr:from>
    <xdr:to>
      <xdr:col>81</xdr:col>
      <xdr:colOff>101600</xdr:colOff>
      <xdr:row>40</xdr:row>
      <xdr:rowOff>4535</xdr:rowOff>
    </xdr:to>
    <xdr:sp macro="" textlink="">
      <xdr:nvSpPr>
        <xdr:cNvPr id="464" name="楕円 463">
          <a:extLst>
            <a:ext uri="{FF2B5EF4-FFF2-40B4-BE49-F238E27FC236}">
              <a16:creationId xmlns:a16="http://schemas.microsoft.com/office/drawing/2014/main" id="{00000000-0008-0000-0F00-0000D0010000}"/>
            </a:ext>
          </a:extLst>
        </xdr:cNvPr>
        <xdr:cNvSpPr/>
      </xdr:nvSpPr>
      <xdr:spPr>
        <a:xfrm>
          <a:off x="15430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64770</xdr:rowOff>
    </xdr:from>
    <xdr:to>
      <xdr:col>85</xdr:col>
      <xdr:colOff>127000</xdr:colOff>
      <xdr:row>39</xdr:row>
      <xdr:rowOff>125185</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flipV="1">
          <a:off x="15481300" y="6751320"/>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53159</xdr:rowOff>
    </xdr:from>
    <xdr:to>
      <xdr:col>76</xdr:col>
      <xdr:colOff>165100</xdr:colOff>
      <xdr:row>39</xdr:row>
      <xdr:rowOff>154759</xdr:rowOff>
    </xdr:to>
    <xdr:sp macro="" textlink="">
      <xdr:nvSpPr>
        <xdr:cNvPr id="466" name="楕円 465">
          <a:extLst>
            <a:ext uri="{FF2B5EF4-FFF2-40B4-BE49-F238E27FC236}">
              <a16:creationId xmlns:a16="http://schemas.microsoft.com/office/drawing/2014/main" id="{00000000-0008-0000-0F00-0000D2010000}"/>
            </a:ext>
          </a:extLst>
        </xdr:cNvPr>
        <xdr:cNvSpPr/>
      </xdr:nvSpPr>
      <xdr:spPr>
        <a:xfrm>
          <a:off x="14541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103959</xdr:rowOff>
    </xdr:from>
    <xdr:to>
      <xdr:col>81</xdr:col>
      <xdr:colOff>50800</xdr:colOff>
      <xdr:row>39</xdr:row>
      <xdr:rowOff>125185</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4592300" y="679050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68" name="n_1aveValue【一般廃棄物処理施設】&#10;有形固定資産減価償却率">
          <a:extLst>
            <a:ext uri="{FF2B5EF4-FFF2-40B4-BE49-F238E27FC236}">
              <a16:creationId xmlns:a16="http://schemas.microsoft.com/office/drawing/2014/main" id="{00000000-0008-0000-0F00-0000D4010000}"/>
            </a:ext>
          </a:extLst>
        </xdr:cNvPr>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69" name="n_2aveValue【一般廃棄物処理施設】&#10;有形固定資産減価償却率">
          <a:extLst>
            <a:ext uri="{FF2B5EF4-FFF2-40B4-BE49-F238E27FC236}">
              <a16:creationId xmlns:a16="http://schemas.microsoft.com/office/drawing/2014/main" id="{00000000-0008-0000-0F00-0000D5010000}"/>
            </a:ext>
          </a:extLst>
        </xdr:cNvPr>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70" name="n_3aveValue【一般廃棄物処理施設】&#10;有形固定資産減価償却率">
          <a:extLst>
            <a:ext uri="{FF2B5EF4-FFF2-40B4-BE49-F238E27FC236}">
              <a16:creationId xmlns:a16="http://schemas.microsoft.com/office/drawing/2014/main" id="{00000000-0008-0000-0F00-0000D6010000}"/>
            </a:ext>
          </a:extLst>
        </xdr:cNvPr>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21062</xdr:rowOff>
    </xdr:from>
    <xdr:ext cx="405111" cy="259045"/>
    <xdr:sp macro="" textlink="">
      <xdr:nvSpPr>
        <xdr:cNvPr id="471" name="n_1mainValue【一般廃棄物処理施設】&#10;有形固定資産減価償却率">
          <a:extLst>
            <a:ext uri="{FF2B5EF4-FFF2-40B4-BE49-F238E27FC236}">
              <a16:creationId xmlns:a16="http://schemas.microsoft.com/office/drawing/2014/main" id="{00000000-0008-0000-0F00-0000D7010000}"/>
            </a:ext>
          </a:extLst>
        </xdr:cNvPr>
        <xdr:cNvSpPr txBox="1"/>
      </xdr:nvSpPr>
      <xdr:spPr>
        <a:xfrm>
          <a:off x="15266044" y="653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145886</xdr:rowOff>
    </xdr:from>
    <xdr:ext cx="405111" cy="259045"/>
    <xdr:sp macro="" textlink="">
      <xdr:nvSpPr>
        <xdr:cNvPr id="472" name="n_2mainValue【一般廃棄物処理施設】&#10;有形固定資産減価償却率">
          <a:extLst>
            <a:ext uri="{FF2B5EF4-FFF2-40B4-BE49-F238E27FC236}">
              <a16:creationId xmlns:a16="http://schemas.microsoft.com/office/drawing/2014/main" id="{00000000-0008-0000-0F00-0000D8010000}"/>
            </a:ext>
          </a:extLst>
        </xdr:cNvPr>
        <xdr:cNvSpPr txBox="1"/>
      </xdr:nvSpPr>
      <xdr:spPr>
        <a:xfrm>
          <a:off x="14389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a:extLst>
            <a:ext uri="{FF2B5EF4-FFF2-40B4-BE49-F238E27FC236}">
              <a16:creationId xmlns:a16="http://schemas.microsoft.com/office/drawing/2014/main" id="{00000000-0008-0000-0F00-0000F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99" name="【一般廃棄物処理施設】&#10;一人当たり有形固定資産（償却資産）額最小値テキスト">
          <a:extLst>
            <a:ext uri="{FF2B5EF4-FFF2-40B4-BE49-F238E27FC236}">
              <a16:creationId xmlns:a16="http://schemas.microsoft.com/office/drawing/2014/main" id="{00000000-0008-0000-0F00-0000F3010000}"/>
            </a:ext>
          </a:extLst>
        </xdr:cNvPr>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01" name="【一般廃棄物処理施設】&#10;一人当たり有形固定資産（償却資産）額最大値テキスト">
          <a:extLst>
            <a:ext uri="{FF2B5EF4-FFF2-40B4-BE49-F238E27FC236}">
              <a16:creationId xmlns:a16="http://schemas.microsoft.com/office/drawing/2014/main" id="{00000000-0008-0000-0F00-0000F5010000}"/>
            </a:ext>
          </a:extLst>
        </xdr:cNvPr>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03" name="【一般廃棄物処理施設】&#10;一人当たり有形固定資産（償却資産）額平均値テキスト">
          <a:extLst>
            <a:ext uri="{FF2B5EF4-FFF2-40B4-BE49-F238E27FC236}">
              <a16:creationId xmlns:a16="http://schemas.microsoft.com/office/drawing/2014/main" id="{00000000-0008-0000-0F00-0000F7010000}"/>
            </a:ext>
          </a:extLst>
        </xdr:cNvPr>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04" name="フローチャート: 判断 503">
          <a:extLst>
            <a:ext uri="{FF2B5EF4-FFF2-40B4-BE49-F238E27FC236}">
              <a16:creationId xmlns:a16="http://schemas.microsoft.com/office/drawing/2014/main" id="{00000000-0008-0000-0F00-0000F8010000}"/>
            </a:ext>
          </a:extLst>
        </xdr:cNvPr>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20091</xdr:rowOff>
    </xdr:from>
    <xdr:to>
      <xdr:col>116</xdr:col>
      <xdr:colOff>114300</xdr:colOff>
      <xdr:row>42</xdr:row>
      <xdr:rowOff>121691</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22110700" y="722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99010" cy="259045"/>
    <xdr:sp macro="" textlink="">
      <xdr:nvSpPr>
        <xdr:cNvPr id="514" name="【一般廃棄物処理施設】&#10;一人当たり有形固定資産（償却資産）額該当値テキスト">
          <a:extLst>
            <a:ext uri="{FF2B5EF4-FFF2-40B4-BE49-F238E27FC236}">
              <a16:creationId xmlns:a16="http://schemas.microsoft.com/office/drawing/2014/main" id="{00000000-0008-0000-0F00-000002020000}"/>
            </a:ext>
          </a:extLst>
        </xdr:cNvPr>
        <xdr:cNvSpPr txBox="1"/>
      </xdr:nvSpPr>
      <xdr:spPr>
        <a:xfrm>
          <a:off x="22199600" y="718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23675</xdr:rowOff>
    </xdr:from>
    <xdr:to>
      <xdr:col>112</xdr:col>
      <xdr:colOff>38100</xdr:colOff>
      <xdr:row>42</xdr:row>
      <xdr:rowOff>125275</xdr:rowOff>
    </xdr:to>
    <xdr:sp macro="" textlink="">
      <xdr:nvSpPr>
        <xdr:cNvPr id="515" name="楕円 514">
          <a:extLst>
            <a:ext uri="{FF2B5EF4-FFF2-40B4-BE49-F238E27FC236}">
              <a16:creationId xmlns:a16="http://schemas.microsoft.com/office/drawing/2014/main" id="{00000000-0008-0000-0F00-000003020000}"/>
            </a:ext>
          </a:extLst>
        </xdr:cNvPr>
        <xdr:cNvSpPr/>
      </xdr:nvSpPr>
      <xdr:spPr>
        <a:xfrm>
          <a:off x="21272500" y="72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70891</xdr:rowOff>
    </xdr:from>
    <xdr:to>
      <xdr:col>116</xdr:col>
      <xdr:colOff>63500</xdr:colOff>
      <xdr:row>42</xdr:row>
      <xdr:rowOff>74475</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flipV="1">
          <a:off x="21323300" y="7271791"/>
          <a:ext cx="838200" cy="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23426</xdr:rowOff>
    </xdr:from>
    <xdr:to>
      <xdr:col>107</xdr:col>
      <xdr:colOff>101600</xdr:colOff>
      <xdr:row>42</xdr:row>
      <xdr:rowOff>125026</xdr:rowOff>
    </xdr:to>
    <xdr:sp macro="" textlink="">
      <xdr:nvSpPr>
        <xdr:cNvPr id="517" name="楕円 516">
          <a:extLst>
            <a:ext uri="{FF2B5EF4-FFF2-40B4-BE49-F238E27FC236}">
              <a16:creationId xmlns:a16="http://schemas.microsoft.com/office/drawing/2014/main" id="{00000000-0008-0000-0F00-000005020000}"/>
            </a:ext>
          </a:extLst>
        </xdr:cNvPr>
        <xdr:cNvSpPr/>
      </xdr:nvSpPr>
      <xdr:spPr>
        <a:xfrm>
          <a:off x="20383500" y="72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74226</xdr:rowOff>
    </xdr:from>
    <xdr:to>
      <xdr:col>111</xdr:col>
      <xdr:colOff>177800</xdr:colOff>
      <xdr:row>42</xdr:row>
      <xdr:rowOff>74475</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20434300" y="7275126"/>
          <a:ext cx="889000" cy="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19" name="n_1aveValue【一般廃棄物処理施設】&#10;一人当たり有形固定資産（償却資産）額">
          <a:extLst>
            <a:ext uri="{FF2B5EF4-FFF2-40B4-BE49-F238E27FC236}">
              <a16:creationId xmlns:a16="http://schemas.microsoft.com/office/drawing/2014/main" id="{00000000-0008-0000-0F00-000007020000}"/>
            </a:ext>
          </a:extLst>
        </xdr:cNvPr>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118843</xdr:rowOff>
    </xdr:from>
    <xdr:ext cx="534377" cy="259045"/>
    <xdr:sp macro="" textlink="">
      <xdr:nvSpPr>
        <xdr:cNvPr id="520" name="n_2aveValue【一般廃棄物処理施設】&#10;一人当たり有形固定資産（償却資産）額">
          <a:extLst>
            <a:ext uri="{FF2B5EF4-FFF2-40B4-BE49-F238E27FC236}">
              <a16:creationId xmlns:a16="http://schemas.microsoft.com/office/drawing/2014/main" id="{00000000-0008-0000-0F00-000008020000}"/>
            </a:ext>
          </a:extLst>
        </xdr:cNvPr>
        <xdr:cNvSpPr txBox="1"/>
      </xdr:nvSpPr>
      <xdr:spPr>
        <a:xfrm>
          <a:off x="20167111"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521" name="n_3aveValue【一般廃棄物処理施設】&#10;一人当たり有形固定資産（償却資産）額">
          <a:extLst>
            <a:ext uri="{FF2B5EF4-FFF2-40B4-BE49-F238E27FC236}">
              <a16:creationId xmlns:a16="http://schemas.microsoft.com/office/drawing/2014/main" id="{00000000-0008-0000-0F00-000009020000}"/>
            </a:ext>
          </a:extLst>
        </xdr:cNvPr>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116402</xdr:rowOff>
    </xdr:from>
    <xdr:ext cx="599010" cy="259045"/>
    <xdr:sp macro="" textlink="">
      <xdr:nvSpPr>
        <xdr:cNvPr id="522" name="n_1mainValue【一般廃棄物処理施設】&#10;一人当たり有形固定資産（償却資産）額">
          <a:extLst>
            <a:ext uri="{FF2B5EF4-FFF2-40B4-BE49-F238E27FC236}">
              <a16:creationId xmlns:a16="http://schemas.microsoft.com/office/drawing/2014/main" id="{00000000-0008-0000-0F00-00000A020000}"/>
            </a:ext>
          </a:extLst>
        </xdr:cNvPr>
        <xdr:cNvSpPr txBox="1"/>
      </xdr:nvSpPr>
      <xdr:spPr>
        <a:xfrm>
          <a:off x="21011095" y="731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141553</xdr:rowOff>
    </xdr:from>
    <xdr:ext cx="599010" cy="259045"/>
    <xdr:sp macro="" textlink="">
      <xdr:nvSpPr>
        <xdr:cNvPr id="523" name="n_2mainValue【一般廃棄物処理施設】&#10;一人当たり有形固定資産（償却資産）額">
          <a:extLst>
            <a:ext uri="{FF2B5EF4-FFF2-40B4-BE49-F238E27FC236}">
              <a16:creationId xmlns:a16="http://schemas.microsoft.com/office/drawing/2014/main" id="{00000000-0008-0000-0F00-00000B020000}"/>
            </a:ext>
          </a:extLst>
        </xdr:cNvPr>
        <xdr:cNvSpPr txBox="1"/>
      </xdr:nvSpPr>
      <xdr:spPr>
        <a:xfrm>
          <a:off x="20134795" y="699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a:extLst>
            <a:ext uri="{FF2B5EF4-FFF2-40B4-BE49-F238E27FC236}">
              <a16:creationId xmlns:a16="http://schemas.microsoft.com/office/drawing/2014/main" id="{00000000-0008-0000-0F00-00002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50" name="【保健センター・保健所】&#10;有形固定資産減価償却率最小値テキスト">
          <a:extLst>
            <a:ext uri="{FF2B5EF4-FFF2-40B4-BE49-F238E27FC236}">
              <a16:creationId xmlns:a16="http://schemas.microsoft.com/office/drawing/2014/main" id="{00000000-0008-0000-0F00-000026020000}"/>
            </a:ext>
          </a:extLst>
        </xdr:cNvPr>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52" name="【保健センター・保健所】&#10;有形固定資産減価償却率最大値テキスト">
          <a:extLst>
            <a:ext uri="{FF2B5EF4-FFF2-40B4-BE49-F238E27FC236}">
              <a16:creationId xmlns:a16="http://schemas.microsoft.com/office/drawing/2014/main" id="{00000000-0008-0000-0F00-00002802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554" name="【保健センター・保健所】&#10;有形固定資産減価償却率平均値テキスト">
          <a:extLst>
            <a:ext uri="{FF2B5EF4-FFF2-40B4-BE49-F238E27FC236}">
              <a16:creationId xmlns:a16="http://schemas.microsoft.com/office/drawing/2014/main" id="{00000000-0008-0000-0F00-00002A020000}"/>
            </a:ext>
          </a:extLst>
        </xdr:cNvPr>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47172</xdr:rowOff>
    </xdr:from>
    <xdr:to>
      <xdr:col>85</xdr:col>
      <xdr:colOff>177800</xdr:colOff>
      <xdr:row>60</xdr:row>
      <xdr:rowOff>148772</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16268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25599</xdr:rowOff>
    </xdr:from>
    <xdr:ext cx="405111" cy="259045"/>
    <xdr:sp macro="" textlink="">
      <xdr:nvSpPr>
        <xdr:cNvPr id="565" name="【保健センター・保健所】&#10;有形固定資産減価償却率該当値テキスト">
          <a:extLst>
            <a:ext uri="{FF2B5EF4-FFF2-40B4-BE49-F238E27FC236}">
              <a16:creationId xmlns:a16="http://schemas.microsoft.com/office/drawing/2014/main" id="{00000000-0008-0000-0F00-000035020000}"/>
            </a:ext>
          </a:extLst>
        </xdr:cNvPr>
        <xdr:cNvSpPr txBox="1"/>
      </xdr:nvSpPr>
      <xdr:spPr>
        <a:xfrm>
          <a:off x="16357600"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83094</xdr:rowOff>
    </xdr:from>
    <xdr:to>
      <xdr:col>81</xdr:col>
      <xdr:colOff>101600</xdr:colOff>
      <xdr:row>61</xdr:row>
      <xdr:rowOff>13244</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15430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97972</xdr:rowOff>
    </xdr:from>
    <xdr:to>
      <xdr:col>85</xdr:col>
      <xdr:colOff>127000</xdr:colOff>
      <xdr:row>60</xdr:row>
      <xdr:rowOff>133894</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flipV="1">
          <a:off x="15481300" y="1038497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119017</xdr:rowOff>
    </xdr:from>
    <xdr:to>
      <xdr:col>76</xdr:col>
      <xdr:colOff>165100</xdr:colOff>
      <xdr:row>61</xdr:row>
      <xdr:rowOff>49167</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14541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133894</xdr:rowOff>
    </xdr:from>
    <xdr:to>
      <xdr:col>81</xdr:col>
      <xdr:colOff>50800</xdr:colOff>
      <xdr:row>60</xdr:row>
      <xdr:rowOff>169817</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flipV="1">
          <a:off x="14592300" y="104208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570" name="n_1aveValue【保健センター・保健所】&#10;有形固定資産減価償却率">
          <a:extLst>
            <a:ext uri="{FF2B5EF4-FFF2-40B4-BE49-F238E27FC236}">
              <a16:creationId xmlns:a16="http://schemas.microsoft.com/office/drawing/2014/main" id="{00000000-0008-0000-0F00-00003A020000}"/>
            </a:ext>
          </a:extLst>
        </xdr:cNvPr>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71" name="n_2aveValue【保健センター・保健所】&#10;有形固定資産減価償却率">
          <a:extLst>
            <a:ext uri="{FF2B5EF4-FFF2-40B4-BE49-F238E27FC236}">
              <a16:creationId xmlns:a16="http://schemas.microsoft.com/office/drawing/2014/main" id="{00000000-0008-0000-0F00-00003B020000}"/>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572" name="n_3aveValue【保健センター・保健所】&#10;有形固定資産減価償却率">
          <a:extLst>
            <a:ext uri="{FF2B5EF4-FFF2-40B4-BE49-F238E27FC236}">
              <a16:creationId xmlns:a16="http://schemas.microsoft.com/office/drawing/2014/main" id="{00000000-0008-0000-0F00-00003C020000}"/>
            </a:ext>
          </a:extLst>
        </xdr:cNvPr>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4371</xdr:rowOff>
    </xdr:from>
    <xdr:ext cx="405111" cy="259045"/>
    <xdr:sp macro="" textlink="">
      <xdr:nvSpPr>
        <xdr:cNvPr id="573" name="n_1mainValue【保健センター・保健所】&#10;有形固定資産減価償却率">
          <a:extLst>
            <a:ext uri="{FF2B5EF4-FFF2-40B4-BE49-F238E27FC236}">
              <a16:creationId xmlns:a16="http://schemas.microsoft.com/office/drawing/2014/main" id="{00000000-0008-0000-0F00-00003D020000}"/>
            </a:ext>
          </a:extLst>
        </xdr:cNvPr>
        <xdr:cNvSpPr txBox="1"/>
      </xdr:nvSpPr>
      <xdr:spPr>
        <a:xfrm>
          <a:off x="152660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40294</xdr:rowOff>
    </xdr:from>
    <xdr:ext cx="405111" cy="259045"/>
    <xdr:sp macro="" textlink="">
      <xdr:nvSpPr>
        <xdr:cNvPr id="574" name="n_2mainValue【保健センター・保健所】&#10;有形固定資産減価償却率">
          <a:extLst>
            <a:ext uri="{FF2B5EF4-FFF2-40B4-BE49-F238E27FC236}">
              <a16:creationId xmlns:a16="http://schemas.microsoft.com/office/drawing/2014/main" id="{00000000-0008-0000-0F00-00003E020000}"/>
            </a:ext>
          </a:extLst>
        </xdr:cNvPr>
        <xdr:cNvSpPr txBox="1"/>
      </xdr:nvSpPr>
      <xdr:spPr>
        <a:xfrm>
          <a:off x="14389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a:extLst>
            <a:ext uri="{FF2B5EF4-FFF2-40B4-BE49-F238E27FC236}">
              <a16:creationId xmlns:a16="http://schemas.microsoft.com/office/drawing/2014/main" id="{00000000-0008-0000-0F00-00005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9" name="【保健センター・保健所】&#10;一人当たり面積最小値テキスト">
          <a:extLst>
            <a:ext uri="{FF2B5EF4-FFF2-40B4-BE49-F238E27FC236}">
              <a16:creationId xmlns:a16="http://schemas.microsoft.com/office/drawing/2014/main" id="{00000000-0008-0000-0F00-000057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01" name="【保健センター・保健所】&#10;一人当たり面積最大値テキスト">
          <a:extLst>
            <a:ext uri="{FF2B5EF4-FFF2-40B4-BE49-F238E27FC236}">
              <a16:creationId xmlns:a16="http://schemas.microsoft.com/office/drawing/2014/main" id="{00000000-0008-0000-0F00-000059020000}"/>
            </a:ext>
          </a:extLst>
        </xdr:cNvPr>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603" name="【保健センター・保健所】&#10;一人当たり面積平均値テキスト">
          <a:extLst>
            <a:ext uri="{FF2B5EF4-FFF2-40B4-BE49-F238E27FC236}">
              <a16:creationId xmlns:a16="http://schemas.microsoft.com/office/drawing/2014/main" id="{00000000-0008-0000-0F00-00005B020000}"/>
            </a:ext>
          </a:extLst>
        </xdr:cNvPr>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22110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163847</xdr:rowOff>
    </xdr:from>
    <xdr:ext cx="469744" cy="259045"/>
    <xdr:sp macro="" textlink="">
      <xdr:nvSpPr>
        <xdr:cNvPr id="614" name="【保健センター・保健所】&#10;一人当たり面積該当値テキスト">
          <a:extLst>
            <a:ext uri="{FF2B5EF4-FFF2-40B4-BE49-F238E27FC236}">
              <a16:creationId xmlns:a16="http://schemas.microsoft.com/office/drawing/2014/main" id="{00000000-0008-0000-0F00-000066020000}"/>
            </a:ext>
          </a:extLst>
        </xdr:cNvPr>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17780</xdr:rowOff>
    </xdr:from>
    <xdr:to>
      <xdr:col>112</xdr:col>
      <xdr:colOff>38100</xdr:colOff>
      <xdr:row>63</xdr:row>
      <xdr:rowOff>119380</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21272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64770</xdr:rowOff>
    </xdr:from>
    <xdr:to>
      <xdr:col>116</xdr:col>
      <xdr:colOff>63500</xdr:colOff>
      <xdr:row>63</xdr:row>
      <xdr:rowOff>68580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flipV="1">
          <a:off x="21323300" y="10866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17780</xdr:rowOff>
    </xdr:from>
    <xdr:to>
      <xdr:col>107</xdr:col>
      <xdr:colOff>101600</xdr:colOff>
      <xdr:row>63</xdr:row>
      <xdr:rowOff>119380</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20383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68580</xdr:rowOff>
    </xdr:from>
    <xdr:to>
      <xdr:col>111</xdr:col>
      <xdr:colOff>177800</xdr:colOff>
      <xdr:row>63</xdr:row>
      <xdr:rowOff>68580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20434300" y="1086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619" name="n_1aveValue【保健センター・保健所】&#10;一人当たり面積">
          <a:extLst>
            <a:ext uri="{FF2B5EF4-FFF2-40B4-BE49-F238E27FC236}">
              <a16:creationId xmlns:a16="http://schemas.microsoft.com/office/drawing/2014/main" id="{00000000-0008-0000-0F00-00006B020000}"/>
            </a:ext>
          </a:extLst>
        </xdr:cNvPr>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20" name="n_2aveValue【保健センター・保健所】&#10;一人当たり面積">
          <a:extLst>
            <a:ext uri="{FF2B5EF4-FFF2-40B4-BE49-F238E27FC236}">
              <a16:creationId xmlns:a16="http://schemas.microsoft.com/office/drawing/2014/main" id="{00000000-0008-0000-0F00-00006C020000}"/>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621" name="n_3aveValue【保健センター・保健所】&#10;一人当たり面積">
          <a:extLst>
            <a:ext uri="{FF2B5EF4-FFF2-40B4-BE49-F238E27FC236}">
              <a16:creationId xmlns:a16="http://schemas.microsoft.com/office/drawing/2014/main" id="{00000000-0008-0000-0F00-00006D020000}"/>
            </a:ext>
          </a:extLst>
        </xdr:cNvPr>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110507</xdr:rowOff>
    </xdr:from>
    <xdr:ext cx="469744" cy="259045"/>
    <xdr:sp macro="" textlink="">
      <xdr:nvSpPr>
        <xdr:cNvPr id="622" name="n_1mainValue【保健センター・保健所】&#10;一人当たり面積">
          <a:extLst>
            <a:ext uri="{FF2B5EF4-FFF2-40B4-BE49-F238E27FC236}">
              <a16:creationId xmlns:a16="http://schemas.microsoft.com/office/drawing/2014/main" id="{00000000-0008-0000-0F00-00006E020000}"/>
            </a:ext>
          </a:extLst>
        </xdr:cNvPr>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623" name="n_2mainValue【保健センター・保健所】&#10;一人当たり面積">
          <a:extLst>
            <a:ext uri="{FF2B5EF4-FFF2-40B4-BE49-F238E27FC236}">
              <a16:creationId xmlns:a16="http://schemas.microsoft.com/office/drawing/2014/main" id="{00000000-0008-0000-0F00-00006F020000}"/>
            </a:ext>
          </a:extLst>
        </xdr:cNvPr>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00000000-0008-0000-0F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50" name="【消防施設】&#10;有形固定資産減価償却率最小値テキスト">
          <a:extLst>
            <a:ext uri="{FF2B5EF4-FFF2-40B4-BE49-F238E27FC236}">
              <a16:creationId xmlns:a16="http://schemas.microsoft.com/office/drawing/2014/main" id="{00000000-0008-0000-0F00-00008A020000}"/>
            </a:ext>
          </a:extLst>
        </xdr:cNvPr>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52" name="【消防施設】&#10;有形固定資産減価償却率最大値テキスト">
          <a:extLst>
            <a:ext uri="{FF2B5EF4-FFF2-40B4-BE49-F238E27FC236}">
              <a16:creationId xmlns:a16="http://schemas.microsoft.com/office/drawing/2014/main" id="{00000000-0008-0000-0F00-00008C020000}"/>
            </a:ext>
          </a:extLst>
        </xdr:cNvPr>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170197</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00000000-0008-0000-0F00-00008E020000}"/>
            </a:ext>
          </a:extLst>
        </xdr:cNvPr>
        <xdr:cNvSpPr txBox="1"/>
      </xdr:nvSpPr>
      <xdr:spPr>
        <a:xfrm>
          <a:off x="16357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62687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129013</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00000000-0008-0000-0F00-000099020000}"/>
            </a:ext>
          </a:extLst>
        </xdr:cNvPr>
        <xdr:cNvSpPr txBox="1"/>
      </xdr:nvSpPr>
      <xdr:spPr>
        <a:xfrm>
          <a:off x="16357600"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99968</xdr:rowOff>
    </xdr:from>
    <xdr:to>
      <xdr:col>81</xdr:col>
      <xdr:colOff>101600</xdr:colOff>
      <xdr:row>82</xdr:row>
      <xdr:rowOff>30118</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5430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150768</xdr:rowOff>
    </xdr:from>
    <xdr:to>
      <xdr:col>85</xdr:col>
      <xdr:colOff>127000</xdr:colOff>
      <xdr:row>83</xdr:row>
      <xdr:rowOff>29936</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5481300" y="14038218"/>
          <a:ext cx="8382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147320</xdr:rowOff>
    </xdr:from>
    <xdr:to>
      <xdr:col>76</xdr:col>
      <xdr:colOff>165100</xdr:colOff>
      <xdr:row>82</xdr:row>
      <xdr:rowOff>77470</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14541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150768</xdr:rowOff>
    </xdr:from>
    <xdr:to>
      <xdr:col>81</xdr:col>
      <xdr:colOff>50800</xdr:colOff>
      <xdr:row>82</xdr:row>
      <xdr:rowOff>26670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flipV="1">
          <a:off x="14592300" y="14038218"/>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670" name="n_1aveValue【消防施設】&#10;有形固定資産減価償却率">
          <a:extLst>
            <a:ext uri="{FF2B5EF4-FFF2-40B4-BE49-F238E27FC236}">
              <a16:creationId xmlns:a16="http://schemas.microsoft.com/office/drawing/2014/main" id="{00000000-0008-0000-0F00-00009E020000}"/>
            </a:ext>
          </a:extLst>
        </xdr:cNvPr>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71" name="n_2aveValue【消防施設】&#10;有形固定資産減価償却率">
          <a:extLst>
            <a:ext uri="{FF2B5EF4-FFF2-40B4-BE49-F238E27FC236}">
              <a16:creationId xmlns:a16="http://schemas.microsoft.com/office/drawing/2014/main" id="{00000000-0008-0000-0F00-00009F020000}"/>
            </a:ext>
          </a:extLst>
        </xdr:cNvPr>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72" name="n_3aveValue【消防施設】&#10;有形固定資産減価償却率">
          <a:extLst>
            <a:ext uri="{FF2B5EF4-FFF2-40B4-BE49-F238E27FC236}">
              <a16:creationId xmlns:a16="http://schemas.microsoft.com/office/drawing/2014/main" id="{00000000-0008-0000-0F00-0000A0020000}"/>
            </a:ext>
          </a:extLst>
        </xdr:cNvPr>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46645</xdr:rowOff>
    </xdr:from>
    <xdr:ext cx="405111" cy="259045"/>
    <xdr:sp macro="" textlink="">
      <xdr:nvSpPr>
        <xdr:cNvPr id="673" name="n_1mainValue【消防施設】&#10;有形固定資産減価償却率">
          <a:extLst>
            <a:ext uri="{FF2B5EF4-FFF2-40B4-BE49-F238E27FC236}">
              <a16:creationId xmlns:a16="http://schemas.microsoft.com/office/drawing/2014/main" id="{00000000-0008-0000-0F00-0000A1020000}"/>
            </a:ext>
          </a:extLst>
        </xdr:cNvPr>
        <xdr:cNvSpPr txBox="1"/>
      </xdr:nvSpPr>
      <xdr:spPr>
        <a:xfrm>
          <a:off x="152660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68597</xdr:rowOff>
    </xdr:from>
    <xdr:ext cx="405111" cy="259045"/>
    <xdr:sp macro="" textlink="">
      <xdr:nvSpPr>
        <xdr:cNvPr id="674" name="n_2mainValue【消防施設】&#10;有形固定資産減価償却率">
          <a:extLst>
            <a:ext uri="{FF2B5EF4-FFF2-40B4-BE49-F238E27FC236}">
              <a16:creationId xmlns:a16="http://schemas.microsoft.com/office/drawing/2014/main" id="{00000000-0008-0000-0F00-0000A2020000}"/>
            </a:ext>
          </a:extLst>
        </xdr:cNvPr>
        <xdr:cNvSpPr txBox="1"/>
      </xdr:nvSpPr>
      <xdr:spPr>
        <a:xfrm>
          <a:off x="14389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a:extLst>
            <a:ext uri="{FF2B5EF4-FFF2-40B4-BE49-F238E27FC236}">
              <a16:creationId xmlns:a16="http://schemas.microsoft.com/office/drawing/2014/main" id="{00000000-0008-0000-0F00-0000B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97" name="【消防施設】&#10;一人当たり面積最小値テキスト">
          <a:extLst>
            <a:ext uri="{FF2B5EF4-FFF2-40B4-BE49-F238E27FC236}">
              <a16:creationId xmlns:a16="http://schemas.microsoft.com/office/drawing/2014/main" id="{00000000-0008-0000-0F00-0000B9020000}"/>
            </a:ext>
          </a:extLst>
        </xdr:cNvPr>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99" name="【消防施設】&#10;一人当たり面積最大値テキスト">
          <a:extLst>
            <a:ext uri="{FF2B5EF4-FFF2-40B4-BE49-F238E27FC236}">
              <a16:creationId xmlns:a16="http://schemas.microsoft.com/office/drawing/2014/main" id="{00000000-0008-0000-0F00-0000BB020000}"/>
            </a:ext>
          </a:extLst>
        </xdr:cNvPr>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701" name="【消防施設】&#10;一人当たり面積平均値テキスト">
          <a:extLst>
            <a:ext uri="{FF2B5EF4-FFF2-40B4-BE49-F238E27FC236}">
              <a16:creationId xmlns:a16="http://schemas.microsoft.com/office/drawing/2014/main" id="{00000000-0008-0000-0F00-0000BD020000}"/>
            </a:ext>
          </a:extLst>
        </xdr:cNvPr>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109373</xdr:rowOff>
    </xdr:from>
    <xdr:to>
      <xdr:col>116</xdr:col>
      <xdr:colOff>114300</xdr:colOff>
      <xdr:row>86</xdr:row>
      <xdr:rowOff>39523</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22110700" y="146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24300</xdr:rowOff>
    </xdr:from>
    <xdr:ext cx="469744" cy="259045"/>
    <xdr:sp macro="" textlink="">
      <xdr:nvSpPr>
        <xdr:cNvPr id="712" name="【消防施設】&#10;一人当たり面積該当値テキスト">
          <a:extLst>
            <a:ext uri="{FF2B5EF4-FFF2-40B4-BE49-F238E27FC236}">
              <a16:creationId xmlns:a16="http://schemas.microsoft.com/office/drawing/2014/main" id="{00000000-0008-0000-0F00-0000C8020000}"/>
            </a:ext>
          </a:extLst>
        </xdr:cNvPr>
        <xdr:cNvSpPr txBox="1"/>
      </xdr:nvSpPr>
      <xdr:spPr>
        <a:xfrm>
          <a:off x="22199600" y="1459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125831</xdr:rowOff>
    </xdr:from>
    <xdr:to>
      <xdr:col>112</xdr:col>
      <xdr:colOff>38100</xdr:colOff>
      <xdr:row>86</xdr:row>
      <xdr:rowOff>55981</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21272500" y="146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160173</xdr:rowOff>
    </xdr:from>
    <xdr:to>
      <xdr:col>116</xdr:col>
      <xdr:colOff>63500</xdr:colOff>
      <xdr:row>86</xdr:row>
      <xdr:rowOff>5181</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flipV="1">
          <a:off x="21323300" y="14733423"/>
          <a:ext cx="8382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126746</xdr:rowOff>
    </xdr:from>
    <xdr:to>
      <xdr:col>107</xdr:col>
      <xdr:colOff>101600</xdr:colOff>
      <xdr:row>86</xdr:row>
      <xdr:rowOff>56896</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20383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5181</xdr:rowOff>
    </xdr:from>
    <xdr:to>
      <xdr:col>111</xdr:col>
      <xdr:colOff>177800</xdr:colOff>
      <xdr:row>86</xdr:row>
      <xdr:rowOff>6096</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flipV="1">
          <a:off x="20434300" y="1474988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717" name="n_1aveValue【消防施設】&#10;一人当たり面積">
          <a:extLst>
            <a:ext uri="{FF2B5EF4-FFF2-40B4-BE49-F238E27FC236}">
              <a16:creationId xmlns:a16="http://schemas.microsoft.com/office/drawing/2014/main" id="{00000000-0008-0000-0F00-0000CD020000}"/>
            </a:ext>
          </a:extLst>
        </xdr:cNvPr>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718" name="n_2aveValue【消防施設】&#10;一人当たり面積">
          <a:extLst>
            <a:ext uri="{FF2B5EF4-FFF2-40B4-BE49-F238E27FC236}">
              <a16:creationId xmlns:a16="http://schemas.microsoft.com/office/drawing/2014/main" id="{00000000-0008-0000-0F00-0000CE020000}"/>
            </a:ext>
          </a:extLst>
        </xdr:cNvPr>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719" name="n_3aveValue【消防施設】&#10;一人当たり面積">
          <a:extLst>
            <a:ext uri="{FF2B5EF4-FFF2-40B4-BE49-F238E27FC236}">
              <a16:creationId xmlns:a16="http://schemas.microsoft.com/office/drawing/2014/main" id="{00000000-0008-0000-0F00-0000CF020000}"/>
            </a:ext>
          </a:extLst>
        </xdr:cNvPr>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47108</xdr:rowOff>
    </xdr:from>
    <xdr:ext cx="469744" cy="259045"/>
    <xdr:sp macro="" textlink="">
      <xdr:nvSpPr>
        <xdr:cNvPr id="720" name="n_1mainValue【消防施設】&#10;一人当たり面積">
          <a:extLst>
            <a:ext uri="{FF2B5EF4-FFF2-40B4-BE49-F238E27FC236}">
              <a16:creationId xmlns:a16="http://schemas.microsoft.com/office/drawing/2014/main" id="{00000000-0008-0000-0F00-0000D0020000}"/>
            </a:ext>
          </a:extLst>
        </xdr:cNvPr>
        <xdr:cNvSpPr txBox="1"/>
      </xdr:nvSpPr>
      <xdr:spPr>
        <a:xfrm>
          <a:off x="21075727" y="1479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721" name="n_2mainValue【消防施設】&#10;一人当たり面積">
          <a:extLst>
            <a:ext uri="{FF2B5EF4-FFF2-40B4-BE49-F238E27FC236}">
              <a16:creationId xmlns:a16="http://schemas.microsoft.com/office/drawing/2014/main" id="{00000000-0008-0000-0F00-0000D1020000}"/>
            </a:ext>
          </a:extLst>
        </xdr:cNvPr>
        <xdr:cNvSpPr txBox="1"/>
      </xdr:nvSpPr>
      <xdr:spPr>
        <a:xfrm>
          <a:off x="20199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4" name="【庁舎】&#10;有形固定資産減価償却率グラフ枠">
          <a:extLst>
            <a:ext uri="{FF2B5EF4-FFF2-40B4-BE49-F238E27FC236}">
              <a16:creationId xmlns:a16="http://schemas.microsoft.com/office/drawing/2014/main" id="{00000000-0008-0000-0F00-0000E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46" name="【庁舎】&#10;有形固定資産減価償却率最小値テキスト">
          <a:extLst>
            <a:ext uri="{FF2B5EF4-FFF2-40B4-BE49-F238E27FC236}">
              <a16:creationId xmlns:a16="http://schemas.microsoft.com/office/drawing/2014/main" id="{00000000-0008-0000-0F00-0000EA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48" name="【庁舎】&#10;有形固定資産減価償却率最大値テキスト">
          <a:extLst>
            <a:ext uri="{FF2B5EF4-FFF2-40B4-BE49-F238E27FC236}">
              <a16:creationId xmlns:a16="http://schemas.microsoft.com/office/drawing/2014/main" id="{00000000-0008-0000-0F00-0000EC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50" name="【庁舎】&#10;有形固定資産減価償却率平均値テキスト">
          <a:extLst>
            <a:ext uri="{FF2B5EF4-FFF2-40B4-BE49-F238E27FC236}">
              <a16:creationId xmlns:a16="http://schemas.microsoft.com/office/drawing/2014/main" id="{00000000-0008-0000-0F00-0000EE020000}"/>
            </a:ext>
          </a:extLst>
        </xdr:cNvPr>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40639</xdr:rowOff>
    </xdr:from>
    <xdr:to>
      <xdr:col>85</xdr:col>
      <xdr:colOff>177800</xdr:colOff>
      <xdr:row>103</xdr:row>
      <xdr:rowOff>142239</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62687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63516</xdr:rowOff>
    </xdr:from>
    <xdr:ext cx="405111" cy="259045"/>
    <xdr:sp macro="" textlink="">
      <xdr:nvSpPr>
        <xdr:cNvPr id="761" name="【庁舎】&#10;有形固定資産減価償却率該当値テキスト">
          <a:extLst>
            <a:ext uri="{FF2B5EF4-FFF2-40B4-BE49-F238E27FC236}">
              <a16:creationId xmlns:a16="http://schemas.microsoft.com/office/drawing/2014/main" id="{00000000-0008-0000-0F00-0000F9020000}"/>
            </a:ext>
          </a:extLst>
        </xdr:cNvPr>
        <xdr:cNvSpPr txBox="1"/>
      </xdr:nvSpPr>
      <xdr:spPr>
        <a:xfrm>
          <a:off x="16357600"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57150</xdr:rowOff>
    </xdr:from>
    <xdr:to>
      <xdr:col>81</xdr:col>
      <xdr:colOff>101600</xdr:colOff>
      <xdr:row>103</xdr:row>
      <xdr:rowOff>158750</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15430500" y="1771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91439</xdr:rowOff>
    </xdr:from>
    <xdr:to>
      <xdr:col>85</xdr:col>
      <xdr:colOff>127000</xdr:colOff>
      <xdr:row>103</xdr:row>
      <xdr:rowOff>107950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flipV="1">
          <a:off x="15481300" y="17750789"/>
          <a:ext cx="8382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72389</xdr:rowOff>
    </xdr:from>
    <xdr:to>
      <xdr:col>76</xdr:col>
      <xdr:colOff>165100</xdr:colOff>
      <xdr:row>104</xdr:row>
      <xdr:rowOff>2539</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4541500" y="1773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107950</xdr:rowOff>
    </xdr:from>
    <xdr:to>
      <xdr:col>81</xdr:col>
      <xdr:colOff>50800</xdr:colOff>
      <xdr:row>103</xdr:row>
      <xdr:rowOff>123189</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flipV="1">
          <a:off x="14592300" y="17767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766" name="n_1aveValue【庁舎】&#10;有形固定資産減価償却率">
          <a:extLst>
            <a:ext uri="{FF2B5EF4-FFF2-40B4-BE49-F238E27FC236}">
              <a16:creationId xmlns:a16="http://schemas.microsoft.com/office/drawing/2014/main" id="{00000000-0008-0000-0F00-0000FE020000}"/>
            </a:ext>
          </a:extLst>
        </xdr:cNvPr>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67" name="n_2aveValue【庁舎】&#10;有形固定資産減価償却率">
          <a:extLst>
            <a:ext uri="{FF2B5EF4-FFF2-40B4-BE49-F238E27FC236}">
              <a16:creationId xmlns:a16="http://schemas.microsoft.com/office/drawing/2014/main" id="{00000000-0008-0000-0F00-0000FF020000}"/>
            </a:ext>
          </a:extLst>
        </xdr:cNvPr>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768" name="n_3aveValue【庁舎】&#10;有形固定資産減価償却率">
          <a:extLst>
            <a:ext uri="{FF2B5EF4-FFF2-40B4-BE49-F238E27FC236}">
              <a16:creationId xmlns:a16="http://schemas.microsoft.com/office/drawing/2014/main" id="{00000000-0008-0000-0F00-000000030000}"/>
            </a:ext>
          </a:extLst>
        </xdr:cNvPr>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3827</xdr:rowOff>
    </xdr:from>
    <xdr:ext cx="405111" cy="259045"/>
    <xdr:sp macro="" textlink="">
      <xdr:nvSpPr>
        <xdr:cNvPr id="769" name="n_1mainValue【庁舎】&#10;有形固定資産減価償却率">
          <a:extLst>
            <a:ext uri="{FF2B5EF4-FFF2-40B4-BE49-F238E27FC236}">
              <a16:creationId xmlns:a16="http://schemas.microsoft.com/office/drawing/2014/main" id="{00000000-0008-0000-0F00-000001030000}"/>
            </a:ext>
          </a:extLst>
        </xdr:cNvPr>
        <xdr:cNvSpPr txBox="1"/>
      </xdr:nvSpPr>
      <xdr:spPr>
        <a:xfrm>
          <a:off x="152660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19066</xdr:rowOff>
    </xdr:from>
    <xdr:ext cx="405111" cy="259045"/>
    <xdr:sp macro="" textlink="">
      <xdr:nvSpPr>
        <xdr:cNvPr id="770" name="n_2mainValue【庁舎】&#10;有形固定資産減価償却率">
          <a:extLst>
            <a:ext uri="{FF2B5EF4-FFF2-40B4-BE49-F238E27FC236}">
              <a16:creationId xmlns:a16="http://schemas.microsoft.com/office/drawing/2014/main" id="{00000000-0008-0000-0F00-000002030000}"/>
            </a:ext>
          </a:extLst>
        </xdr:cNvPr>
        <xdr:cNvSpPr txBox="1"/>
      </xdr:nvSpPr>
      <xdr:spPr>
        <a:xfrm>
          <a:off x="14389744" y="1750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a:extLst>
            <a:ext uri="{FF2B5EF4-FFF2-40B4-BE49-F238E27FC236}">
              <a16:creationId xmlns:a16="http://schemas.microsoft.com/office/drawing/2014/main" id="{00000000-0008-0000-0F00-00001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97" name="【庁舎】&#10;一人当たり面積最小値テキスト">
          <a:extLst>
            <a:ext uri="{FF2B5EF4-FFF2-40B4-BE49-F238E27FC236}">
              <a16:creationId xmlns:a16="http://schemas.microsoft.com/office/drawing/2014/main" id="{00000000-0008-0000-0F00-00001D030000}"/>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99" name="【庁舎】&#10;一人当たり面積最大値テキスト">
          <a:extLst>
            <a:ext uri="{FF2B5EF4-FFF2-40B4-BE49-F238E27FC236}">
              <a16:creationId xmlns:a16="http://schemas.microsoft.com/office/drawing/2014/main" id="{00000000-0008-0000-0F00-00001F030000}"/>
            </a:ext>
          </a:extLst>
        </xdr:cNvPr>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801" name="【庁舎】&#10;一人当たり面積平均値テキスト">
          <a:extLst>
            <a:ext uri="{FF2B5EF4-FFF2-40B4-BE49-F238E27FC236}">
              <a16:creationId xmlns:a16="http://schemas.microsoft.com/office/drawing/2014/main" id="{00000000-0008-0000-0F00-000021030000}"/>
            </a:ext>
          </a:extLst>
        </xdr:cNvPr>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04" name="フローチャート: 判断 803">
          <a:extLst>
            <a:ext uri="{FF2B5EF4-FFF2-40B4-BE49-F238E27FC236}">
              <a16:creationId xmlns:a16="http://schemas.microsoft.com/office/drawing/2014/main" id="{00000000-0008-0000-0F00-000024030000}"/>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05" name="フローチャート: 判断 804">
          <a:extLst>
            <a:ext uri="{FF2B5EF4-FFF2-40B4-BE49-F238E27FC236}">
              <a16:creationId xmlns:a16="http://schemas.microsoft.com/office/drawing/2014/main" id="{00000000-0008-0000-0F00-000025030000}"/>
            </a:ext>
          </a:extLst>
        </xdr:cNvPr>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40095</xdr:rowOff>
    </xdr:from>
    <xdr:to>
      <xdr:col>116</xdr:col>
      <xdr:colOff>114300</xdr:colOff>
      <xdr:row>106</xdr:row>
      <xdr:rowOff>141695</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221107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18522</xdr:rowOff>
    </xdr:from>
    <xdr:ext cx="469744" cy="259045"/>
    <xdr:sp macro="" textlink="">
      <xdr:nvSpPr>
        <xdr:cNvPr id="812" name="【庁舎】&#10;一人当たり面積該当値テキスト">
          <a:extLst>
            <a:ext uri="{FF2B5EF4-FFF2-40B4-BE49-F238E27FC236}">
              <a16:creationId xmlns:a16="http://schemas.microsoft.com/office/drawing/2014/main" id="{00000000-0008-0000-0F00-00002C030000}"/>
            </a:ext>
          </a:extLst>
        </xdr:cNvPr>
        <xdr:cNvSpPr txBox="1"/>
      </xdr:nvSpPr>
      <xdr:spPr>
        <a:xfrm>
          <a:off x="22199600" y="1819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27032</xdr:rowOff>
    </xdr:from>
    <xdr:to>
      <xdr:col>112</xdr:col>
      <xdr:colOff>38100</xdr:colOff>
      <xdr:row>106</xdr:row>
      <xdr:rowOff>128632</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21272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77832</xdr:rowOff>
    </xdr:from>
    <xdr:to>
      <xdr:col>116</xdr:col>
      <xdr:colOff>63500</xdr:colOff>
      <xdr:row>106</xdr:row>
      <xdr:rowOff>90895</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21323300" y="1825153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31931</xdr:rowOff>
    </xdr:from>
    <xdr:to>
      <xdr:col>107</xdr:col>
      <xdr:colOff>101600</xdr:colOff>
      <xdr:row>106</xdr:row>
      <xdr:rowOff>133531</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20383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77832</xdr:rowOff>
    </xdr:from>
    <xdr:to>
      <xdr:col>111</xdr:col>
      <xdr:colOff>177800</xdr:colOff>
      <xdr:row>106</xdr:row>
      <xdr:rowOff>82731</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flipV="1">
          <a:off x="20434300" y="1825153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817" name="n_1aveValue【庁舎】&#10;一人当たり面積">
          <a:extLst>
            <a:ext uri="{FF2B5EF4-FFF2-40B4-BE49-F238E27FC236}">
              <a16:creationId xmlns:a16="http://schemas.microsoft.com/office/drawing/2014/main" id="{00000000-0008-0000-0F00-000031030000}"/>
            </a:ext>
          </a:extLst>
        </xdr:cNvPr>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818" name="n_2aveValue【庁舎】&#10;一人当たり面積">
          <a:extLst>
            <a:ext uri="{FF2B5EF4-FFF2-40B4-BE49-F238E27FC236}">
              <a16:creationId xmlns:a16="http://schemas.microsoft.com/office/drawing/2014/main" id="{00000000-0008-0000-0F00-000032030000}"/>
            </a:ext>
          </a:extLst>
        </xdr:cNvPr>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819" name="n_3aveValue【庁舎】&#10;一人当たり面積">
          <a:extLst>
            <a:ext uri="{FF2B5EF4-FFF2-40B4-BE49-F238E27FC236}">
              <a16:creationId xmlns:a16="http://schemas.microsoft.com/office/drawing/2014/main" id="{00000000-0008-0000-0F00-000033030000}"/>
            </a:ext>
          </a:extLst>
        </xdr:cNvPr>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119759</xdr:rowOff>
    </xdr:from>
    <xdr:ext cx="469744" cy="259045"/>
    <xdr:sp macro="" textlink="">
      <xdr:nvSpPr>
        <xdr:cNvPr id="820" name="n_1mainValue【庁舎】&#10;一人当たり面積">
          <a:extLst>
            <a:ext uri="{FF2B5EF4-FFF2-40B4-BE49-F238E27FC236}">
              <a16:creationId xmlns:a16="http://schemas.microsoft.com/office/drawing/2014/main" id="{00000000-0008-0000-0F00-000034030000}"/>
            </a:ext>
          </a:extLst>
        </xdr:cNvPr>
        <xdr:cNvSpPr txBox="1"/>
      </xdr:nvSpPr>
      <xdr:spPr>
        <a:xfrm>
          <a:off x="21075727" y="182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124658</xdr:rowOff>
    </xdr:from>
    <xdr:ext cx="469744" cy="259045"/>
    <xdr:sp macro="" textlink="">
      <xdr:nvSpPr>
        <xdr:cNvPr id="821" name="n_2mainValue【庁舎】&#10;一人当たり面積">
          <a:extLst>
            <a:ext uri="{FF2B5EF4-FFF2-40B4-BE49-F238E27FC236}">
              <a16:creationId xmlns:a16="http://schemas.microsoft.com/office/drawing/2014/main" id="{00000000-0008-0000-0F00-000035030000}"/>
            </a:ext>
          </a:extLst>
        </xdr:cNvPr>
        <xdr:cNvSpPr txBox="1"/>
      </xdr:nvSpPr>
      <xdr:spPr>
        <a:xfrm>
          <a:off x="201994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a:extLst>
            <a:ext uri="{FF2B5EF4-FFF2-40B4-BE49-F238E27FC236}">
              <a16:creationId xmlns:a16="http://schemas.microsoft.com/office/drawing/2014/main" id="{00000000-0008-0000-0F00-00003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a:extLst>
            <a:ext uri="{FF2B5EF4-FFF2-40B4-BE49-F238E27FC236}">
              <a16:creationId xmlns:a16="http://schemas.microsoft.com/office/drawing/2014/main" id="{00000000-0008-0000-0F00-00003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類似団体と比較して特に有形固定資産償却率が高くなっている施設は、</a:t>
          </a:r>
          <a:r>
            <a:rPr kumimoji="1" lang="ja-JP" altLang="en-US" sz="1100" baseline="0">
              <a:solidFill>
                <a:schemeClr val="dk1"/>
              </a:solidFill>
              <a:effectLst/>
              <a:latin typeface="+mn-lt"/>
              <a:ea typeface="+mn-ea"/>
              <a:cs typeface="+mn-cs"/>
            </a:rPr>
            <a:t>図書館、福祉施設</a:t>
          </a:r>
          <a:r>
            <a:rPr kumimoji="1" lang="ja-JP" altLang="ja-JP" sz="1100" baseline="0">
              <a:solidFill>
                <a:schemeClr val="dk1"/>
              </a:solidFill>
              <a:effectLst/>
              <a:latin typeface="+mn-lt"/>
              <a:ea typeface="+mn-ea"/>
              <a:cs typeface="+mn-cs"/>
            </a:rPr>
            <a:t>、庁舎</a:t>
          </a:r>
          <a:r>
            <a:rPr kumimoji="1" lang="ja-JP" altLang="en-US" sz="1100" baseline="0">
              <a:solidFill>
                <a:schemeClr val="dk1"/>
              </a:solidFill>
              <a:effectLst/>
              <a:latin typeface="+mn-lt"/>
              <a:ea typeface="+mn-ea"/>
              <a:cs typeface="+mn-cs"/>
            </a:rPr>
            <a:t>、一般廃棄物処理施設</a:t>
          </a:r>
          <a:r>
            <a:rPr kumimoji="1" lang="ja-JP" altLang="ja-JP" sz="1100" baseline="0">
              <a:solidFill>
                <a:schemeClr val="dk1"/>
              </a:solidFill>
              <a:effectLst/>
              <a:latin typeface="+mn-lt"/>
              <a:ea typeface="+mn-ea"/>
              <a:cs typeface="+mn-cs"/>
            </a:rPr>
            <a:t>となっている。各施設ともに今後具体的な個別計画を策定し、改修等の老朽化対策及び施設の集約化等の検討が必要となる。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26,292
26,132
126.41
16,892,429
16,400,596
369,859
7,775,512
12,652,608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については、市民税は増加したものの、たばこ税及び固定資産税の減収が主な要因となり減少した。なお、徴収率の向上に取り組んでいるが、依然として県内他市町と比べ低く、更なる対策が課題となっている。今後は税収の増加を図るとともに、引き続き、企業誘致や交流人口の増加対策に積極的に取り組み、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55033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年度はふるさと応援寄付金の積立方法を変更したことにより、一時的に大幅な改善となったものの、次年度以降は、類似団体と同程度の値となっている。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公債費は償還が進んだことにより減少したが、当面</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円程度の支出が予定されており、扶助費については増加傾向にあるため、義務的経費は高い水準で推移することが見込まれる。今後は、事務事業の優先度を厳しく点検し、事業の統合・廃止や民間委託などを行うことにより、財務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35741</xdr:rowOff>
    </xdr:from>
    <xdr:to>
      <xdr:col>23</xdr:col>
      <xdr:colOff>133350</xdr:colOff>
      <xdr:row>60</xdr:row>
      <xdr:rowOff>56424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22741"/>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146776</xdr:rowOff>
    </xdr:from>
    <xdr:to>
      <xdr:col>19</xdr:col>
      <xdr:colOff>133350</xdr:colOff>
      <xdr:row>60</xdr:row>
      <xdr:rowOff>35741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9919426"/>
          <a:ext cx="889000" cy="40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57</xdr:row>
      <xdr:rowOff>146776</xdr:rowOff>
    </xdr:from>
    <xdr:to>
      <xdr:col>15</xdr:col>
      <xdr:colOff>82550</xdr:colOff>
      <xdr:row>59</xdr:row>
      <xdr:rowOff>38281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9919426"/>
          <a:ext cx="889000" cy="23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38281</xdr:rowOff>
    </xdr:from>
    <xdr:to>
      <xdr:col>11</xdr:col>
      <xdr:colOff>31750</xdr:colOff>
      <xdr:row>59</xdr:row>
      <xdr:rowOff>141696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15383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5624</xdr:rowOff>
    </xdr:from>
    <xdr:to>
      <xdr:col>23</xdr:col>
      <xdr:colOff>184150</xdr:colOff>
      <xdr:row>60</xdr:row>
      <xdr:rowOff>107224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22151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3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156391</xdr:rowOff>
    </xdr:from>
    <xdr:to>
      <xdr:col>19</xdr:col>
      <xdr:colOff>184150</xdr:colOff>
      <xdr:row>60</xdr:row>
      <xdr:rowOff>86541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96718</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40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95976</xdr:rowOff>
    </xdr:from>
    <xdr:to>
      <xdr:col>15</xdr:col>
      <xdr:colOff>133350</xdr:colOff>
      <xdr:row>58</xdr:row>
      <xdr:rowOff>26126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98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36303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63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158931</xdr:rowOff>
    </xdr:from>
    <xdr:to>
      <xdr:col>11</xdr:col>
      <xdr:colOff>82550</xdr:colOff>
      <xdr:row>59</xdr:row>
      <xdr:rowOff>89081</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99258</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90896</xdr:rowOff>
    </xdr:from>
    <xdr:to>
      <xdr:col>7</xdr:col>
      <xdr:colOff>31750</xdr:colOff>
      <xdr:row>60</xdr:row>
      <xdr:rowOff>21046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31223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人口１人当たりの金額が類似団体平均を上回っているのは、主に物件費が要因となっている。人件費については、合併時に策定した定員適正化計画の着実な実施により抑制を図ってきた。平成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年度においても退職者の人件費より新規採用職員、再任用職員などの人件費が下回ったことにより減少した。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物件費については、平成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年度以降、ふるさと応援寄附金の返礼品に係る関係経費の増により増加した。平成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年度は、同寄附金の減収により減少したが、以前の水準で推移すれば、物件費も高い値で推移することが見込まれる。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92594</xdr:rowOff>
    </xdr:from>
    <xdr:to>
      <xdr:col>23</xdr:col>
      <xdr:colOff>133350</xdr:colOff>
      <xdr:row>85</xdr:row>
      <xdr:rowOff>54620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494394"/>
          <a:ext cx="838200" cy="13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33548</xdr:rowOff>
    </xdr:from>
    <xdr:to>
      <xdr:col>19</xdr:col>
      <xdr:colOff>133350</xdr:colOff>
      <xdr:row>85</xdr:row>
      <xdr:rowOff>54620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35348"/>
          <a:ext cx="889000" cy="19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33899</xdr:rowOff>
    </xdr:from>
    <xdr:to>
      <xdr:col>15</xdr:col>
      <xdr:colOff>82550</xdr:colOff>
      <xdr:row>84</xdr:row>
      <xdr:rowOff>33548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64249"/>
          <a:ext cx="889000" cy="17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81598</xdr:rowOff>
    </xdr:from>
    <xdr:to>
      <xdr:col>11</xdr:col>
      <xdr:colOff>31750</xdr:colOff>
      <xdr:row>83</xdr:row>
      <xdr:rowOff>33899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40498"/>
          <a:ext cx="889000" cy="12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41794</xdr:rowOff>
    </xdr:from>
    <xdr:to>
      <xdr:col>23</xdr:col>
      <xdr:colOff>184150</xdr:colOff>
      <xdr:row>84</xdr:row>
      <xdr:rowOff>143394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4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13871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1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3820</xdr:rowOff>
    </xdr:from>
    <xdr:to>
      <xdr:col>19</xdr:col>
      <xdr:colOff>184150</xdr:colOff>
      <xdr:row>85</xdr:row>
      <xdr:rowOff>105420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90197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154198</xdr:rowOff>
    </xdr:from>
    <xdr:to>
      <xdr:col>15</xdr:col>
      <xdr:colOff>133350</xdr:colOff>
      <xdr:row>84</xdr:row>
      <xdr:rowOff>84348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69125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154549</xdr:rowOff>
    </xdr:from>
    <xdr:to>
      <xdr:col>11</xdr:col>
      <xdr:colOff>82550</xdr:colOff>
      <xdr:row>83</xdr:row>
      <xdr:rowOff>84699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1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94876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82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30798</xdr:rowOff>
    </xdr:from>
    <xdr:to>
      <xdr:col>7</xdr:col>
      <xdr:colOff>31750</xdr:colOff>
      <xdr:row>82</xdr:row>
      <xdr:rowOff>132398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8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142575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5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給与制度の適正な運用により、類似団体と比較して低く、また県内でも最低水準である。今後は、人事評価制度の本格的な導入により、成果による給与配分にも取り組む必要がある。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78618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11829"/>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67129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11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44148</xdr:rowOff>
    </xdr:from>
    <xdr:to>
      <xdr:col>72</xdr:col>
      <xdr:colOff>203200</xdr:colOff>
      <xdr:row>86</xdr:row>
      <xdr:rowOff>67129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8884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44148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605000"/>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27818</xdr:rowOff>
    </xdr:from>
    <xdr:to>
      <xdr:col>81</xdr:col>
      <xdr:colOff>95250</xdr:colOff>
      <xdr:row>86</xdr:row>
      <xdr:rowOff>129418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44345</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1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164798</xdr:rowOff>
    </xdr:from>
    <xdr:to>
      <xdr:col>68</xdr:col>
      <xdr:colOff>203200</xdr:colOff>
      <xdr:row>86</xdr:row>
      <xdr:rowOff>94948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105125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合併後の定員適正化計画（退職者の</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補充）の実施（平成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実施）により、職員数は減少し、類似団体の数値を大きく下回っている。今後も住民サービスを低下させることがないよう、業務委託や業務効率化手法の導入及び非常勤職員等の活用により、引き続き人員の適正化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111578</xdr:rowOff>
    </xdr:from>
    <xdr:to>
      <xdr:col>81</xdr:col>
      <xdr:colOff>44450</xdr:colOff>
      <xdr:row>60</xdr:row>
      <xdr:rowOff>135709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98578"/>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71362</xdr:rowOff>
    </xdr:from>
    <xdr:to>
      <xdr:col>77</xdr:col>
      <xdr:colOff>44450</xdr:colOff>
      <xdr:row>60</xdr:row>
      <xdr:rowOff>111578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5836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41487</xdr:rowOff>
    </xdr:from>
    <xdr:to>
      <xdr:col>72</xdr:col>
      <xdr:colOff>203200</xdr:colOff>
      <xdr:row>60</xdr:row>
      <xdr:rowOff>71362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28487"/>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27698</xdr:rowOff>
    </xdr:from>
    <xdr:to>
      <xdr:col>68</xdr:col>
      <xdr:colOff>152400</xdr:colOff>
      <xdr:row>60</xdr:row>
      <xdr:rowOff>41487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1469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84909</xdr:rowOff>
    </xdr:from>
    <xdr:to>
      <xdr:col>81</xdr:col>
      <xdr:colOff>95250</xdr:colOff>
      <xdr:row>61</xdr:row>
      <xdr:rowOff>15059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101436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1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60778</xdr:rowOff>
    </xdr:from>
    <xdr:to>
      <xdr:col>77</xdr:col>
      <xdr:colOff>95250</xdr:colOff>
      <xdr:row>60</xdr:row>
      <xdr:rowOff>162378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1105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16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20562</xdr:rowOff>
    </xdr:from>
    <xdr:to>
      <xdr:col>73</xdr:col>
      <xdr:colOff>44450</xdr:colOff>
      <xdr:row>60</xdr:row>
      <xdr:rowOff>122162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132339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162137</xdr:rowOff>
    </xdr:from>
    <xdr:to>
      <xdr:col>68</xdr:col>
      <xdr:colOff>203200</xdr:colOff>
      <xdr:row>60</xdr:row>
      <xdr:rowOff>92287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102464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148348</xdr:rowOff>
    </xdr:from>
    <xdr:to>
      <xdr:col>64</xdr:col>
      <xdr:colOff>152400</xdr:colOff>
      <xdr:row>60</xdr:row>
      <xdr:rowOff>78498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88675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3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利率の高い地方債の償還が進んだことや、交付税措置率の高い合併特例債の有効活用により類似団体平均を下回っている。今後は、新幹線嬉野温泉駅周辺整備事業等の大型投資的事業が予定されているが、引き続き、起債の抑制や有利な地方債の活用に努め水準を抑え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3916</xdr:rowOff>
    </xdr:from>
    <xdr:to>
      <xdr:col>81</xdr:col>
      <xdr:colOff>44450</xdr:colOff>
      <xdr:row>37</xdr:row>
      <xdr:rowOff>17992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347566"/>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163301</xdr:rowOff>
    </xdr:from>
    <xdr:to>
      <xdr:col>77</xdr:col>
      <xdr:colOff>44450</xdr:colOff>
      <xdr:row>37</xdr:row>
      <xdr:rowOff>3916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33550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163301</xdr:rowOff>
    </xdr:from>
    <xdr:to>
      <xdr:col>72</xdr:col>
      <xdr:colOff>203200</xdr:colOff>
      <xdr:row>36</xdr:row>
      <xdr:rowOff>163301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3355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163301</xdr:rowOff>
    </xdr:from>
    <xdr:to>
      <xdr:col>68</xdr:col>
      <xdr:colOff>152400</xdr:colOff>
      <xdr:row>37</xdr:row>
      <xdr:rowOff>5927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33550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138642</xdr:rowOff>
    </xdr:from>
    <xdr:to>
      <xdr:col>81</xdr:col>
      <xdr:colOff>95250</xdr:colOff>
      <xdr:row>37</xdr:row>
      <xdr:rowOff>68792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155169</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15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124566</xdr:rowOff>
    </xdr:from>
    <xdr:to>
      <xdr:col>77</xdr:col>
      <xdr:colOff>95250</xdr:colOff>
      <xdr:row>37</xdr:row>
      <xdr:rowOff>54716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64893</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065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112501</xdr:rowOff>
    </xdr:from>
    <xdr:to>
      <xdr:col>73</xdr:col>
      <xdr:colOff>44450</xdr:colOff>
      <xdr:row>37</xdr:row>
      <xdr:rowOff>42651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52828</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112501</xdr:rowOff>
    </xdr:from>
    <xdr:to>
      <xdr:col>68</xdr:col>
      <xdr:colOff>203200</xdr:colOff>
      <xdr:row>37</xdr:row>
      <xdr:rowOff>42651</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52828</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126577</xdr:rowOff>
    </xdr:from>
    <xdr:to>
      <xdr:col>64</xdr:col>
      <xdr:colOff>152400</xdr:colOff>
      <xdr:row>37</xdr:row>
      <xdr:rowOff>56727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66904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中央体育館及び市民センター等の大型事業の借入金の増加、及び新幹線嬉野温泉駅周辺整備の本格実施に伴う土地開発公社に対する大規模な債務負担行為の発生により、将来負担比率は類似団体に比べやや高い状態にある。この傾向は駅周辺整備事業の完了まで継続する見込みであるため、財政調整基金及び減債基金の積立てによる充当可能基金の増並びに地方債発行の抑制など、計画的な運営を行っていく必要があ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149044</xdr:rowOff>
    </xdr:from>
    <xdr:to>
      <xdr:col>81</xdr:col>
      <xdr:colOff>44450</xdr:colOff>
      <xdr:row>14</xdr:row>
      <xdr:rowOff>151801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549344"/>
          <a:ext cx="8382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151801</xdr:rowOff>
    </xdr:from>
    <xdr:to>
      <xdr:col>77</xdr:col>
      <xdr:colOff>44450</xdr:colOff>
      <xdr:row>14</xdr:row>
      <xdr:rowOff>156627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55210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156627</xdr:rowOff>
    </xdr:from>
    <xdr:to>
      <xdr:col>72</xdr:col>
      <xdr:colOff>203200</xdr:colOff>
      <xdr:row>15</xdr:row>
      <xdr:rowOff>11720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556927"/>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11720</xdr:rowOff>
    </xdr:from>
    <xdr:to>
      <xdr:col>68</xdr:col>
      <xdr:colOff>152400</xdr:colOff>
      <xdr:row>15</xdr:row>
      <xdr:rowOff>32748</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583470"/>
          <a:ext cx="889000" cy="2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98244</xdr:rowOff>
    </xdr:from>
    <xdr:to>
      <xdr:col>81</xdr:col>
      <xdr:colOff>95250</xdr:colOff>
      <xdr:row>15</xdr:row>
      <xdr:rowOff>28394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49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70321</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47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101001</xdr:rowOff>
    </xdr:from>
    <xdr:to>
      <xdr:col>77</xdr:col>
      <xdr:colOff>95250</xdr:colOff>
      <xdr:row>15</xdr:row>
      <xdr:rowOff>31151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50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15928</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587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105827</xdr:rowOff>
    </xdr:from>
    <xdr:to>
      <xdr:col>73</xdr:col>
      <xdr:colOff>44450</xdr:colOff>
      <xdr:row>15</xdr:row>
      <xdr:rowOff>35977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50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20754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59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132370</xdr:rowOff>
    </xdr:from>
    <xdr:to>
      <xdr:col>68</xdr:col>
      <xdr:colOff>203200</xdr:colOff>
      <xdr:row>15</xdr:row>
      <xdr:rowOff>62520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5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47297</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61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153398</xdr:rowOff>
    </xdr:from>
    <xdr:to>
      <xdr:col>64</xdr:col>
      <xdr:colOff>152400</xdr:colOff>
      <xdr:row>15</xdr:row>
      <xdr:rowOff>83548</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55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68325</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64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26,292
26,132
126.41
16,892,429
16,400,596
369,859
7,775,512
12,652,608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職員数については、合併以降の定員適正化計画に沿って着実に減少したが、平成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年度からは職員数は横ばいで推移している。また、非常勤職員は増加傾向にある。住民サービスの向上、働き方改革が求められる中、これ以上の職員数の削減は厳しい面があるため、今後は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箇所ある庁舎の統合が課題である。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36</xdr:row>
      <xdr:rowOff>154432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129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72136</xdr:rowOff>
    </xdr:from>
    <xdr:to>
      <xdr:col>19</xdr:col>
      <xdr:colOff>187325</xdr:colOff>
      <xdr:row>36</xdr:row>
      <xdr:rowOff>140716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443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72136</xdr:rowOff>
    </xdr:from>
    <xdr:to>
      <xdr:col>15</xdr:col>
      <xdr:colOff>98425</xdr:colOff>
      <xdr:row>36</xdr:row>
      <xdr:rowOff>149860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443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36</xdr:row>
      <xdr:rowOff>168148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120159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21336</xdr:rowOff>
    </xdr:from>
    <xdr:to>
      <xdr:col>15</xdr:col>
      <xdr:colOff>149225</xdr:colOff>
      <xdr:row>36</xdr:row>
      <xdr:rowOff>122936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133113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年度までは類似団体の平均値程度であり、平成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年度はふるさと応援寄附金の繰入等により改善した。次年度以降も平均値より低い数値で推移し、平成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％増となった。今後も経常経費の枠配分による予算編成を継続して実施し、物件費の抑制に努める。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15</xdr:row>
      <xdr:rowOff>107950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579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15</xdr:row>
      <xdr:rowOff>86179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374900"/>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16</xdr:row>
      <xdr:rowOff>1814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374900"/>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1814</xdr:rowOff>
    </xdr:from>
    <xdr:to>
      <xdr:col>69</xdr:col>
      <xdr:colOff>92075</xdr:colOff>
      <xdr:row>16</xdr:row>
      <xdr:rowOff>143329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450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147156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122464</xdr:rowOff>
    </xdr:from>
    <xdr:to>
      <xdr:col>69</xdr:col>
      <xdr:colOff>142875</xdr:colOff>
      <xdr:row>16</xdr:row>
      <xdr:rowOff>52614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62791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は、ふるさと応援寄附金の繰入等により大きく改善しているが、次年度以降は例年と同程度の数値となった。類似団体平均を上回っている要因として、周辺地域の医療の核となっている医療センターや大型の精神病院などが立地しており、治療目的での転入者が多く、医療費等の負担が大きいことや、市の施策として、高校生までの医療費助成を行っていることが挙げられる。今後もこの傾向は続くと見込まれるため、予防医療の推進や生活保護資格審査等の更なる適正化を進め、扶助費の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58965</xdr:rowOff>
    </xdr:from>
    <xdr:to>
      <xdr:col>24</xdr:col>
      <xdr:colOff>25400</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316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57</xdr:row>
      <xdr:rowOff>58965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28843"/>
          <a:ext cx="8890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170543</xdr:rowOff>
    </xdr:from>
    <xdr:to>
      <xdr:col>15</xdr:col>
      <xdr:colOff>98425</xdr:colOff>
      <xdr:row>57</xdr:row>
      <xdr:rowOff>58965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428843"/>
          <a:ext cx="8890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48078</xdr:rowOff>
    </xdr:from>
    <xdr:to>
      <xdr:col>11</xdr:col>
      <xdr:colOff>9525</xdr:colOff>
      <xdr:row>57</xdr:row>
      <xdr:rowOff>58965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20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8165</xdr:rowOff>
    </xdr:from>
    <xdr:to>
      <xdr:col>20</xdr:col>
      <xdr:colOff>38100</xdr:colOff>
      <xdr:row>57</xdr:row>
      <xdr:rowOff>109765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94542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119743</xdr:rowOff>
    </xdr:from>
    <xdr:to>
      <xdr:col>15</xdr:col>
      <xdr:colOff>149225</xdr:colOff>
      <xdr:row>55</xdr:row>
      <xdr:rowOff>49893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8165</xdr:rowOff>
    </xdr:from>
    <xdr:to>
      <xdr:col>11</xdr:col>
      <xdr:colOff>60325</xdr:colOff>
      <xdr:row>57</xdr:row>
      <xdr:rowOff>109765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168728</xdr:rowOff>
    </xdr:from>
    <xdr:to>
      <xdr:col>6</xdr:col>
      <xdr:colOff>171450</xdr:colOff>
      <xdr:row>57</xdr:row>
      <xdr:rowOff>98878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83655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に係る経常収支比率が類似団体平均を上回っているのは、繰出金の増加が主な要因である。その中でも下水道特別会計、国民健康保険事業会計への繰出金が多額となっている。今後、下水道事業については経費を節減するとともに、独立採算の原則に立ち返った料金の値上げによる健全化、国民健康保険事業会計においてにおいても保険料率の適正化を図ることなどによ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158024</xdr:rowOff>
    </xdr:from>
    <xdr:to>
      <xdr:col>78</xdr:col>
      <xdr:colOff>69850</xdr:colOff>
      <xdr:row>57</xdr:row>
      <xdr:rowOff>69850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87774"/>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158024</xdr:rowOff>
    </xdr:from>
    <xdr:to>
      <xdr:col>73</xdr:col>
      <xdr:colOff>180975</xdr:colOff>
      <xdr:row>56</xdr:row>
      <xdr:rowOff>110672</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587774"/>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110672</xdr:rowOff>
    </xdr:from>
    <xdr:to>
      <xdr:col>69</xdr:col>
      <xdr:colOff>92075</xdr:colOff>
      <xdr:row>56</xdr:row>
      <xdr:rowOff>136797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7118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107224</xdr:rowOff>
    </xdr:from>
    <xdr:to>
      <xdr:col>74</xdr:col>
      <xdr:colOff>31750</xdr:colOff>
      <xdr:row>56</xdr:row>
      <xdr:rowOff>37374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47551</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59872</xdr:rowOff>
    </xdr:from>
    <xdr:to>
      <xdr:col>69</xdr:col>
      <xdr:colOff>142875</xdr:colOff>
      <xdr:row>56</xdr:row>
      <xdr:rowOff>161472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146249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85997</xdr:rowOff>
    </xdr:from>
    <xdr:to>
      <xdr:col>65</xdr:col>
      <xdr:colOff>53975</xdr:colOff>
      <xdr:row>57</xdr:row>
      <xdr:rowOff>16147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ごみ処理等の一部事務組合への負担金が多額になっていることなどが要因で平均値を上回っているが、次年度以降は、類似団体平均と同程度の数値で推移している。今後は負担金や各種団体等への補助金交付についても、事業内容を適正に判断し、見直しや廃止により経費の縮減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67564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2260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81280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2260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81280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1757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72136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1757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前年度と比較し、市債の償還が進んだことにより公債費は減少した。数値は類似団体平均より低い水準で推移しているが、今後は、新幹線嬉野温泉駅周辺整備事業等の大規模な投資的事業が予定されているため、補助事業や基金を有効かつ適正に活用することで、地方債の新規発行を抑制し、公債費の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xdr:rowOff>
    </xdr:from>
    <xdr:to>
      <xdr:col>24</xdr:col>
      <xdr:colOff>25400</xdr:colOff>
      <xdr:row>75</xdr:row>
      <xdr:rowOff>16510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8695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5080</xdr:rowOff>
    </xdr:from>
    <xdr:to>
      <xdr:col>19</xdr:col>
      <xdr:colOff>187325</xdr:colOff>
      <xdr:row>75</xdr:row>
      <xdr:rowOff>16510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8638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134620</xdr:rowOff>
    </xdr:from>
    <xdr:to>
      <xdr:col>15</xdr:col>
      <xdr:colOff>98425</xdr:colOff>
      <xdr:row>75</xdr:row>
      <xdr:rowOff>5080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821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125095</xdr:rowOff>
    </xdr:from>
    <xdr:to>
      <xdr:col>11</xdr:col>
      <xdr:colOff>9525</xdr:colOff>
      <xdr:row>74</xdr:row>
      <xdr:rowOff>134620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8123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131445</xdr:rowOff>
    </xdr:from>
    <xdr:to>
      <xdr:col>24</xdr:col>
      <xdr:colOff>76200</xdr:colOff>
      <xdr:row>75</xdr:row>
      <xdr:rowOff>61595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147972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6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137160</xdr:rowOff>
    </xdr:from>
    <xdr:to>
      <xdr:col>20</xdr:col>
      <xdr:colOff>38100</xdr:colOff>
      <xdr:row>75</xdr:row>
      <xdr:rowOff>67310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125730</xdr:rowOff>
    </xdr:from>
    <xdr:to>
      <xdr:col>15</xdr:col>
      <xdr:colOff>149225</xdr:colOff>
      <xdr:row>75</xdr:row>
      <xdr:rowOff>55880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66057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83820</xdr:rowOff>
    </xdr:from>
    <xdr:to>
      <xdr:col>11</xdr:col>
      <xdr:colOff>60325</xdr:colOff>
      <xdr:row>75</xdr:row>
      <xdr:rowOff>13970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24147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74295</xdr:rowOff>
    </xdr:from>
    <xdr:to>
      <xdr:col>6</xdr:col>
      <xdr:colOff>171450</xdr:colOff>
      <xdr:row>75</xdr:row>
      <xdr:rowOff>4445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14622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3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ふるさと応援寄附金の多額の繰入等により一時改善したのもの、次年度以降については、繰入額が減少したため、例年並みの数値となった。今後も、医療費や各種社会保障等の自然増による扶助費の増加が見込まれる。そのため、行財政改革の取り組みによる自主財源の確保や、事業の民間委託の推進などにより経費削減に努め、財政基盤のの安定化を図る必要があ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149861</xdr:rowOff>
    </xdr:from>
    <xdr:to>
      <xdr:col>82</xdr:col>
      <xdr:colOff>107950</xdr:colOff>
      <xdr:row>78</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3515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77</xdr:row>
      <xdr:rowOff>149861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2928600"/>
          <a:ext cx="889000" cy="42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77</xdr:row>
      <xdr:rowOff>69850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29286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78</xdr:row>
      <xdr:rowOff>31750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271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149877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99061</xdr:rowOff>
    </xdr:from>
    <xdr:to>
      <xdr:col>78</xdr:col>
      <xdr:colOff>120650</xdr:colOff>
      <xdr:row>78</xdr:row>
      <xdr:rowOff>29211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152400</xdr:rowOff>
    </xdr:from>
    <xdr:to>
      <xdr:col>65</xdr:col>
      <xdr:colOff>53975</xdr:colOff>
      <xdr:row>78</xdr:row>
      <xdr:rowOff>82550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67327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108776</xdr:rowOff>
    </xdr:from>
    <xdr:to>
      <xdr:col>29</xdr:col>
      <xdr:colOff>127000</xdr:colOff>
      <xdr:row>18</xdr:row>
      <xdr:rowOff>111570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242501"/>
          <a:ext cx="647700" cy="2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108776</xdr:rowOff>
    </xdr:from>
    <xdr:to>
      <xdr:col>26</xdr:col>
      <xdr:colOff>50800</xdr:colOff>
      <xdr:row>18</xdr:row>
      <xdr:rowOff>141694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42501"/>
          <a:ext cx="698500" cy="32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141694</xdr:rowOff>
    </xdr:from>
    <xdr:to>
      <xdr:col>22</xdr:col>
      <xdr:colOff>114300</xdr:colOff>
      <xdr:row>18</xdr:row>
      <xdr:rowOff>161976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75419"/>
          <a:ext cx="698500" cy="20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161976</xdr:rowOff>
    </xdr:from>
    <xdr:to>
      <xdr:col>18</xdr:col>
      <xdr:colOff>177800</xdr:colOff>
      <xdr:row>19</xdr:row>
      <xdr:rowOff>11824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95701"/>
          <a:ext cx="698500" cy="21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60770</xdr:rowOff>
    </xdr:from>
    <xdr:to>
      <xdr:col>29</xdr:col>
      <xdr:colOff>177800</xdr:colOff>
      <xdr:row>18</xdr:row>
      <xdr:rowOff>162370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94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32847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6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57976</xdr:rowOff>
    </xdr:from>
    <xdr:to>
      <xdr:col>26</xdr:col>
      <xdr:colOff>101600</xdr:colOff>
      <xdr:row>18</xdr:row>
      <xdr:rowOff>159576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91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144353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78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90894</xdr:rowOff>
    </xdr:from>
    <xdr:to>
      <xdr:col>22</xdr:col>
      <xdr:colOff>165100</xdr:colOff>
      <xdr:row>19</xdr:row>
      <xdr:rowOff>21044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24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5821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1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111176</xdr:rowOff>
    </xdr:from>
    <xdr:to>
      <xdr:col>19</xdr:col>
      <xdr:colOff>38100</xdr:colOff>
      <xdr:row>19</xdr:row>
      <xdr:rowOff>41326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4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26103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3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132474</xdr:rowOff>
    </xdr:from>
    <xdr:to>
      <xdr:col>15</xdr:col>
      <xdr:colOff>101600</xdr:colOff>
      <xdr:row>19</xdr:row>
      <xdr:rowOff>62624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66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47401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5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447</xdr:rowOff>
    </xdr:from>
    <xdr:to>
      <xdr:col>29</xdr:col>
      <xdr:colOff>127000</xdr:colOff>
      <xdr:row>38</xdr:row>
      <xdr:rowOff>1126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68047"/>
          <a:ext cx="647700" cy="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1126</xdr:rowOff>
    </xdr:from>
    <xdr:to>
      <xdr:col>26</xdr:col>
      <xdr:colOff>50800</xdr:colOff>
      <xdr:row>38</xdr:row>
      <xdr:rowOff>14136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68726"/>
          <a:ext cx="698500" cy="13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14136</xdr:rowOff>
    </xdr:from>
    <xdr:to>
      <xdr:col>22</xdr:col>
      <xdr:colOff>114300</xdr:colOff>
      <xdr:row>38</xdr:row>
      <xdr:rowOff>21517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81736"/>
          <a:ext cx="698500" cy="7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18248</xdr:rowOff>
    </xdr:from>
    <xdr:to>
      <xdr:col>18</xdr:col>
      <xdr:colOff>177800</xdr:colOff>
      <xdr:row>38</xdr:row>
      <xdr:rowOff>21517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85848"/>
          <a:ext cx="698500" cy="3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292547</xdr:rowOff>
    </xdr:from>
    <xdr:to>
      <xdr:col>29</xdr:col>
      <xdr:colOff>177800</xdr:colOff>
      <xdr:row>38</xdr:row>
      <xdr:rowOff>51247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17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293226</xdr:rowOff>
    </xdr:from>
    <xdr:to>
      <xdr:col>26</xdr:col>
      <xdr:colOff>101600</xdr:colOff>
      <xdr:row>38</xdr:row>
      <xdr:rowOff>51926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17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36703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04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306236</xdr:rowOff>
    </xdr:from>
    <xdr:to>
      <xdr:col>22</xdr:col>
      <xdr:colOff>165100</xdr:colOff>
      <xdr:row>38</xdr:row>
      <xdr:rowOff>64936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30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49713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1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313617</xdr:rowOff>
    </xdr:from>
    <xdr:to>
      <xdr:col>19</xdr:col>
      <xdr:colOff>38100</xdr:colOff>
      <xdr:row>38</xdr:row>
      <xdr:rowOff>72317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38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57094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2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310348</xdr:rowOff>
    </xdr:from>
    <xdr:to>
      <xdr:col>15</xdr:col>
      <xdr:colOff>101600</xdr:colOff>
      <xdr:row>38</xdr:row>
      <xdr:rowOff>69048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35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53825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2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26,292
26,132
126.41
16,892,429
16,400,596
369,859
7,775,512
12,652,608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155639</xdr:rowOff>
    </xdr:from>
    <xdr:to>
      <xdr:col>24</xdr:col>
      <xdr:colOff>63500</xdr:colOff>
      <xdr:row>35</xdr:row>
      <xdr:rowOff>163195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56389"/>
          <a:ext cx="838200" cy="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163195</xdr:rowOff>
    </xdr:from>
    <xdr:to>
      <xdr:col>19</xdr:col>
      <xdr:colOff>177800</xdr:colOff>
      <xdr:row>36</xdr:row>
      <xdr:rowOff>22962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63945"/>
          <a:ext cx="889000" cy="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16980</xdr:rowOff>
    </xdr:from>
    <xdr:to>
      <xdr:col>15</xdr:col>
      <xdr:colOff>50800</xdr:colOff>
      <xdr:row>36</xdr:row>
      <xdr:rowOff>22962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89180"/>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16980</xdr:rowOff>
    </xdr:from>
    <xdr:to>
      <xdr:col>10</xdr:col>
      <xdr:colOff>114300</xdr:colOff>
      <xdr:row>36</xdr:row>
      <xdr:rowOff>38494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89180"/>
          <a:ext cx="889000" cy="2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104839</xdr:rowOff>
    </xdr:from>
    <xdr:to>
      <xdr:col>24</xdr:col>
      <xdr:colOff>114300</xdr:colOff>
      <xdr:row>36</xdr:row>
      <xdr:rowOff>34989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0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83266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8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112395</xdr:rowOff>
    </xdr:from>
    <xdr:to>
      <xdr:col>20</xdr:col>
      <xdr:colOff>38100</xdr:colOff>
      <xdr:row>36</xdr:row>
      <xdr:rowOff>42545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1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33672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0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143612</xdr:rowOff>
    </xdr:from>
    <xdr:to>
      <xdr:col>15</xdr:col>
      <xdr:colOff>101600</xdr:colOff>
      <xdr:row>36</xdr:row>
      <xdr:rowOff>73762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64889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137630</xdr:rowOff>
    </xdr:from>
    <xdr:to>
      <xdr:col>10</xdr:col>
      <xdr:colOff>165100</xdr:colOff>
      <xdr:row>36</xdr:row>
      <xdr:rowOff>67780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58907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3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159144</xdr:rowOff>
    </xdr:from>
    <xdr:to>
      <xdr:col>6</xdr:col>
      <xdr:colOff>38100</xdr:colOff>
      <xdr:row>36</xdr:row>
      <xdr:rowOff>89294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5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80421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5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167578</xdr:rowOff>
    </xdr:from>
    <xdr:to>
      <xdr:col>24</xdr:col>
      <xdr:colOff>63500</xdr:colOff>
      <xdr:row>54</xdr:row>
      <xdr:rowOff>85576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082978"/>
          <a:ext cx="838200" cy="26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167578</xdr:rowOff>
    </xdr:from>
    <xdr:to>
      <xdr:col>19</xdr:col>
      <xdr:colOff>177800</xdr:colOff>
      <xdr:row>54</xdr:row>
      <xdr:rowOff>146449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082978"/>
          <a:ext cx="889000" cy="3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146449</xdr:rowOff>
    </xdr:from>
    <xdr:to>
      <xdr:col>15</xdr:col>
      <xdr:colOff>50800</xdr:colOff>
      <xdr:row>56</xdr:row>
      <xdr:rowOff>116797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04749"/>
          <a:ext cx="889000" cy="31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116797</xdr:rowOff>
    </xdr:from>
    <xdr:to>
      <xdr:col>10</xdr:col>
      <xdr:colOff>114300</xdr:colOff>
      <xdr:row>57</xdr:row>
      <xdr:rowOff>146525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17997"/>
          <a:ext cx="889000" cy="20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34776</xdr:rowOff>
    </xdr:from>
    <xdr:to>
      <xdr:col>24</xdr:col>
      <xdr:colOff>114300</xdr:colOff>
      <xdr:row>54</xdr:row>
      <xdr:rowOff>136376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9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57653</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4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116778</xdr:rowOff>
    </xdr:from>
    <xdr:to>
      <xdr:col>20</xdr:col>
      <xdr:colOff>38100</xdr:colOff>
      <xdr:row>53</xdr:row>
      <xdr:rowOff>46928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03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63455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80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95649</xdr:rowOff>
    </xdr:from>
    <xdr:to>
      <xdr:col>15</xdr:col>
      <xdr:colOff>101600</xdr:colOff>
      <xdr:row>55</xdr:row>
      <xdr:rowOff>25799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42326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912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65997</xdr:rowOff>
    </xdr:from>
    <xdr:to>
      <xdr:col>10</xdr:col>
      <xdr:colOff>165100</xdr:colOff>
      <xdr:row>56</xdr:row>
      <xdr:rowOff>167597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12674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4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95725</xdr:rowOff>
    </xdr:from>
    <xdr:to>
      <xdr:col>6</xdr:col>
      <xdr:colOff>38100</xdr:colOff>
      <xdr:row>58</xdr:row>
      <xdr:rowOff>25875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6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17002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6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106004</xdr:rowOff>
    </xdr:from>
    <xdr:to>
      <xdr:col>24</xdr:col>
      <xdr:colOff>63500</xdr:colOff>
      <xdr:row>78</xdr:row>
      <xdr:rowOff>117252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79104"/>
          <a:ext cx="838200" cy="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117252</xdr:rowOff>
    </xdr:from>
    <xdr:to>
      <xdr:col>19</xdr:col>
      <xdr:colOff>177800</xdr:colOff>
      <xdr:row>78</xdr:row>
      <xdr:rowOff>124223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90352"/>
          <a:ext cx="889000" cy="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119583</xdr:rowOff>
    </xdr:from>
    <xdr:to>
      <xdr:col>15</xdr:col>
      <xdr:colOff>50800</xdr:colOff>
      <xdr:row>78</xdr:row>
      <xdr:rowOff>124223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92683"/>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119218</xdr:rowOff>
    </xdr:from>
    <xdr:to>
      <xdr:col>10</xdr:col>
      <xdr:colOff>114300</xdr:colOff>
      <xdr:row>78</xdr:row>
      <xdr:rowOff>119583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92318"/>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55204</xdr:rowOff>
    </xdr:from>
    <xdr:to>
      <xdr:col>24</xdr:col>
      <xdr:colOff>114300</xdr:colOff>
      <xdr:row>78</xdr:row>
      <xdr:rowOff>156804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2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141581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4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66452</xdr:rowOff>
    </xdr:from>
    <xdr:to>
      <xdr:col>20</xdr:col>
      <xdr:colOff>38100</xdr:colOff>
      <xdr:row>78</xdr:row>
      <xdr:rowOff>168052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3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159179</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608017" y="1353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73423</xdr:rowOff>
    </xdr:from>
    <xdr:to>
      <xdr:col>15</xdr:col>
      <xdr:colOff>101600</xdr:colOff>
      <xdr:row>79</xdr:row>
      <xdr:rowOff>3573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4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166150</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719017" y="13539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68783</xdr:rowOff>
    </xdr:from>
    <xdr:to>
      <xdr:col>10</xdr:col>
      <xdr:colOff>165100</xdr:colOff>
      <xdr:row>78</xdr:row>
      <xdr:rowOff>170383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4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161510</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830017" y="13534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68418</xdr:rowOff>
    </xdr:from>
    <xdr:to>
      <xdr:col>6</xdr:col>
      <xdr:colOff>38100</xdr:colOff>
      <xdr:row>78</xdr:row>
      <xdr:rowOff>170018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4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161145</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941017" y="13534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135877</xdr:rowOff>
    </xdr:from>
    <xdr:to>
      <xdr:col>24</xdr:col>
      <xdr:colOff>63500</xdr:colOff>
      <xdr:row>94</xdr:row>
      <xdr:rowOff>164401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52177"/>
          <a:ext cx="838200" cy="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164401</xdr:rowOff>
    </xdr:from>
    <xdr:to>
      <xdr:col>19</xdr:col>
      <xdr:colOff>177800</xdr:colOff>
      <xdr:row>95</xdr:row>
      <xdr:rowOff>19101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80701"/>
          <a:ext cx="889000" cy="2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19101</xdr:rowOff>
    </xdr:from>
    <xdr:to>
      <xdr:col>15</xdr:col>
      <xdr:colOff>50800</xdr:colOff>
      <xdr:row>95</xdr:row>
      <xdr:rowOff>53606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06851"/>
          <a:ext cx="889000" cy="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53606</xdr:rowOff>
    </xdr:from>
    <xdr:to>
      <xdr:col>10</xdr:col>
      <xdr:colOff>114300</xdr:colOff>
      <xdr:row>95</xdr:row>
      <xdr:rowOff>117856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41356"/>
          <a:ext cx="889000" cy="6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85077</xdr:rowOff>
    </xdr:from>
    <xdr:to>
      <xdr:col>24</xdr:col>
      <xdr:colOff>114300</xdr:colOff>
      <xdr:row>95</xdr:row>
      <xdr:rowOff>15227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107954</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52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113601</xdr:rowOff>
    </xdr:from>
    <xdr:to>
      <xdr:col>20</xdr:col>
      <xdr:colOff>38100</xdr:colOff>
      <xdr:row>95</xdr:row>
      <xdr:rowOff>43751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2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60278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00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139751</xdr:rowOff>
    </xdr:from>
    <xdr:to>
      <xdr:col>15</xdr:col>
      <xdr:colOff>101600</xdr:colOff>
      <xdr:row>95</xdr:row>
      <xdr:rowOff>69901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5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86428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03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2806</xdr:rowOff>
    </xdr:from>
    <xdr:to>
      <xdr:col>10</xdr:col>
      <xdr:colOff>165100</xdr:colOff>
      <xdr:row>95</xdr:row>
      <xdr:rowOff>104406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120933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06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67056</xdr:rowOff>
    </xdr:from>
    <xdr:to>
      <xdr:col>6</xdr:col>
      <xdr:colOff>38100</xdr:colOff>
      <xdr:row>95</xdr:row>
      <xdr:rowOff>168656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5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13733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13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138496</xdr:rowOff>
    </xdr:from>
    <xdr:to>
      <xdr:col>55</xdr:col>
      <xdr:colOff>0</xdr:colOff>
      <xdr:row>36</xdr:row>
      <xdr:rowOff>143274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310696"/>
          <a:ext cx="8382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138496</xdr:rowOff>
    </xdr:from>
    <xdr:to>
      <xdr:col>50</xdr:col>
      <xdr:colOff>114300</xdr:colOff>
      <xdr:row>36</xdr:row>
      <xdr:rowOff>160045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310696"/>
          <a:ext cx="889000" cy="2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79967</xdr:rowOff>
    </xdr:from>
    <xdr:to>
      <xdr:col>45</xdr:col>
      <xdr:colOff>177800</xdr:colOff>
      <xdr:row>36</xdr:row>
      <xdr:rowOff>160045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252167"/>
          <a:ext cx="889000" cy="8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79967</xdr:rowOff>
    </xdr:from>
    <xdr:to>
      <xdr:col>41</xdr:col>
      <xdr:colOff>50800</xdr:colOff>
      <xdr:row>36</xdr:row>
      <xdr:rowOff>137262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52167"/>
          <a:ext cx="889000" cy="5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92474</xdr:rowOff>
    </xdr:from>
    <xdr:to>
      <xdr:col>55</xdr:col>
      <xdr:colOff>50800</xdr:colOff>
      <xdr:row>37</xdr:row>
      <xdr:rowOff>22624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70901</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87696</xdr:rowOff>
    </xdr:from>
    <xdr:to>
      <xdr:col>50</xdr:col>
      <xdr:colOff>165100</xdr:colOff>
      <xdr:row>37</xdr:row>
      <xdr:rowOff>17846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5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8973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5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109245</xdr:rowOff>
    </xdr:from>
    <xdr:to>
      <xdr:col>46</xdr:col>
      <xdr:colOff>38100</xdr:colOff>
      <xdr:row>37</xdr:row>
      <xdr:rowOff>39395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30522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7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29167</xdr:rowOff>
    </xdr:from>
    <xdr:to>
      <xdr:col>41</xdr:col>
      <xdr:colOff>101600</xdr:colOff>
      <xdr:row>36</xdr:row>
      <xdr:rowOff>130767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121894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2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86462</xdr:rowOff>
    </xdr:from>
    <xdr:to>
      <xdr:col>36</xdr:col>
      <xdr:colOff>165100</xdr:colOff>
      <xdr:row>37</xdr:row>
      <xdr:rowOff>16612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7739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5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11630</xdr:rowOff>
    </xdr:from>
    <xdr:to>
      <xdr:col>55</xdr:col>
      <xdr:colOff>0</xdr:colOff>
      <xdr:row>56</xdr:row>
      <xdr:rowOff>106059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612830"/>
          <a:ext cx="838200" cy="9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81042</xdr:rowOff>
    </xdr:from>
    <xdr:to>
      <xdr:col>50</xdr:col>
      <xdr:colOff>114300</xdr:colOff>
      <xdr:row>56</xdr:row>
      <xdr:rowOff>106059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682242"/>
          <a:ext cx="889000" cy="2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81042</xdr:rowOff>
    </xdr:from>
    <xdr:to>
      <xdr:col>45</xdr:col>
      <xdr:colOff>177800</xdr:colOff>
      <xdr:row>56</xdr:row>
      <xdr:rowOff>129194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682242"/>
          <a:ext cx="889000" cy="4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118381</xdr:rowOff>
    </xdr:from>
    <xdr:to>
      <xdr:col>41</xdr:col>
      <xdr:colOff>50800</xdr:colOff>
      <xdr:row>56</xdr:row>
      <xdr:rowOff>129194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548131"/>
          <a:ext cx="889000" cy="18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132280</xdr:rowOff>
    </xdr:from>
    <xdr:to>
      <xdr:col>55</xdr:col>
      <xdr:colOff>50800</xdr:colOff>
      <xdr:row>56</xdr:row>
      <xdr:rowOff>62430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56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155157</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413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55259</xdr:rowOff>
    </xdr:from>
    <xdr:to>
      <xdr:col>50</xdr:col>
      <xdr:colOff>165100</xdr:colOff>
      <xdr:row>56</xdr:row>
      <xdr:rowOff>156859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5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147986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74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30242</xdr:rowOff>
    </xdr:from>
    <xdr:to>
      <xdr:col>46</xdr:col>
      <xdr:colOff>38100</xdr:colOff>
      <xdr:row>56</xdr:row>
      <xdr:rowOff>131842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3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148369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78394</xdr:rowOff>
    </xdr:from>
    <xdr:to>
      <xdr:col>41</xdr:col>
      <xdr:colOff>101600</xdr:colOff>
      <xdr:row>57</xdr:row>
      <xdr:rowOff>8544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67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171121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77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67581</xdr:rowOff>
    </xdr:from>
    <xdr:to>
      <xdr:col>36</xdr:col>
      <xdr:colOff>165100</xdr:colOff>
      <xdr:row>55</xdr:row>
      <xdr:rowOff>169181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49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14258</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27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71183</xdr:rowOff>
    </xdr:from>
    <xdr:to>
      <xdr:col>55</xdr:col>
      <xdr:colOff>0</xdr:colOff>
      <xdr:row>78</xdr:row>
      <xdr:rowOff>11675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272833"/>
          <a:ext cx="838200" cy="1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9517</xdr:rowOff>
    </xdr:from>
    <xdr:to>
      <xdr:col>50</xdr:col>
      <xdr:colOff>114300</xdr:colOff>
      <xdr:row>77</xdr:row>
      <xdr:rowOff>71183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211167"/>
          <a:ext cx="889000" cy="6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97419</xdr:rowOff>
    </xdr:from>
    <xdr:to>
      <xdr:col>45</xdr:col>
      <xdr:colOff>177800</xdr:colOff>
      <xdr:row>77</xdr:row>
      <xdr:rowOff>9517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127619"/>
          <a:ext cx="889000" cy="8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89883</xdr:rowOff>
    </xdr:from>
    <xdr:to>
      <xdr:col>41</xdr:col>
      <xdr:colOff>50800</xdr:colOff>
      <xdr:row>76</xdr:row>
      <xdr:rowOff>97419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120083"/>
          <a:ext cx="889000" cy="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132325</xdr:rowOff>
    </xdr:from>
    <xdr:to>
      <xdr:col>55</xdr:col>
      <xdr:colOff>50800</xdr:colOff>
      <xdr:row>78</xdr:row>
      <xdr:rowOff>62475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3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110752</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3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20383</xdr:rowOff>
    </xdr:from>
    <xdr:to>
      <xdr:col>50</xdr:col>
      <xdr:colOff>165100</xdr:colOff>
      <xdr:row>77</xdr:row>
      <xdr:rowOff>121983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2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113110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31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130167</xdr:rowOff>
    </xdr:from>
    <xdr:to>
      <xdr:col>46</xdr:col>
      <xdr:colOff>38100</xdr:colOff>
      <xdr:row>77</xdr:row>
      <xdr:rowOff>60317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16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76844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29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46619</xdr:rowOff>
    </xdr:from>
    <xdr:to>
      <xdr:col>41</xdr:col>
      <xdr:colOff>101600</xdr:colOff>
      <xdr:row>76</xdr:row>
      <xdr:rowOff>148219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0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164745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85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39083</xdr:rowOff>
    </xdr:from>
    <xdr:to>
      <xdr:col>36</xdr:col>
      <xdr:colOff>165100</xdr:colOff>
      <xdr:row>76</xdr:row>
      <xdr:rowOff>140683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06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131810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16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43013</xdr:rowOff>
    </xdr:from>
    <xdr:to>
      <xdr:col>55</xdr:col>
      <xdr:colOff>0</xdr:colOff>
      <xdr:row>97</xdr:row>
      <xdr:rowOff>7145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330763"/>
          <a:ext cx="838200" cy="30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7145</xdr:rowOff>
    </xdr:from>
    <xdr:to>
      <xdr:col>50</xdr:col>
      <xdr:colOff>114300</xdr:colOff>
      <xdr:row>97</xdr:row>
      <xdr:rowOff>104321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637795"/>
          <a:ext cx="889000" cy="9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104321</xdr:rowOff>
    </xdr:from>
    <xdr:to>
      <xdr:col>45</xdr:col>
      <xdr:colOff>177800</xdr:colOff>
      <xdr:row>98</xdr:row>
      <xdr:rowOff>74636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34971"/>
          <a:ext cx="889000" cy="14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45985</xdr:rowOff>
    </xdr:from>
    <xdr:to>
      <xdr:col>41</xdr:col>
      <xdr:colOff>50800</xdr:colOff>
      <xdr:row>98</xdr:row>
      <xdr:rowOff>74636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333735"/>
          <a:ext cx="889000" cy="54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163663</xdr:rowOff>
    </xdr:from>
    <xdr:to>
      <xdr:col>55</xdr:col>
      <xdr:colOff>50800</xdr:colOff>
      <xdr:row>95</xdr:row>
      <xdr:rowOff>93813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27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15090</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1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127795</xdr:rowOff>
    </xdr:from>
    <xdr:to>
      <xdr:col>50</xdr:col>
      <xdr:colOff>165100</xdr:colOff>
      <xdr:row>97</xdr:row>
      <xdr:rowOff>57945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49072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53521</xdr:rowOff>
    </xdr:from>
    <xdr:to>
      <xdr:col>46</xdr:col>
      <xdr:colOff>38100</xdr:colOff>
      <xdr:row>97</xdr:row>
      <xdr:rowOff>155121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8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146248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7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23836</xdr:rowOff>
    </xdr:from>
    <xdr:to>
      <xdr:col>41</xdr:col>
      <xdr:colOff>101600</xdr:colOff>
      <xdr:row>98</xdr:row>
      <xdr:rowOff>125436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2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116563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91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166635</xdr:rowOff>
    </xdr:from>
    <xdr:to>
      <xdr:col>36</xdr:col>
      <xdr:colOff>165100</xdr:colOff>
      <xdr:row>95</xdr:row>
      <xdr:rowOff>96785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2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113312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05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160121</xdr:rowOff>
    </xdr:from>
    <xdr:to>
      <xdr:col>85</xdr:col>
      <xdr:colOff>127000</xdr:colOff>
      <xdr:row>39</xdr:row>
      <xdr:rowOff>32639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675221"/>
          <a:ext cx="8382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31928</xdr:rowOff>
    </xdr:from>
    <xdr:to>
      <xdr:col>81</xdr:col>
      <xdr:colOff>50800</xdr:colOff>
      <xdr:row>39</xdr:row>
      <xdr:rowOff>32639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18478"/>
          <a:ext cx="8890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31928</xdr:rowOff>
    </xdr:from>
    <xdr:to>
      <xdr:col>76</xdr:col>
      <xdr:colOff>114300</xdr:colOff>
      <xdr:row>39</xdr:row>
      <xdr:rowOff>32880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18478"/>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12662</xdr:rowOff>
    </xdr:from>
    <xdr:to>
      <xdr:col>71</xdr:col>
      <xdr:colOff>177800</xdr:colOff>
      <xdr:row>39</xdr:row>
      <xdr:rowOff>32880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699212"/>
          <a:ext cx="889000" cy="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109321</xdr:rowOff>
    </xdr:from>
    <xdr:to>
      <xdr:col>85</xdr:col>
      <xdr:colOff>177800</xdr:colOff>
      <xdr:row>39</xdr:row>
      <xdr:rowOff>39471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2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27829</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4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153289</xdr:rowOff>
    </xdr:from>
    <xdr:to>
      <xdr:col>81</xdr:col>
      <xdr:colOff>101600</xdr:colOff>
      <xdr:row>39</xdr:row>
      <xdr:rowOff>83439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74566</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2017" y="6761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152578</xdr:rowOff>
    </xdr:from>
    <xdr:to>
      <xdr:col>76</xdr:col>
      <xdr:colOff>165100</xdr:colOff>
      <xdr:row>39</xdr:row>
      <xdr:rowOff>82728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6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73855</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153530</xdr:rowOff>
    </xdr:from>
    <xdr:to>
      <xdr:col>72</xdr:col>
      <xdr:colOff>38100</xdr:colOff>
      <xdr:row>39</xdr:row>
      <xdr:rowOff>83680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74807</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61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133312</xdr:rowOff>
    </xdr:from>
    <xdr:to>
      <xdr:col>67</xdr:col>
      <xdr:colOff>101600</xdr:colOff>
      <xdr:row>39</xdr:row>
      <xdr:rowOff>63462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4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54589</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74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167421</xdr:rowOff>
    </xdr:from>
    <xdr:to>
      <xdr:col>85</xdr:col>
      <xdr:colOff>127000</xdr:colOff>
      <xdr:row>77</xdr:row>
      <xdr:rowOff>171129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369071"/>
          <a:ext cx="8382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167421</xdr:rowOff>
    </xdr:from>
    <xdr:to>
      <xdr:col>81</xdr:col>
      <xdr:colOff>50800</xdr:colOff>
      <xdr:row>78</xdr:row>
      <xdr:rowOff>4604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369071"/>
          <a:ext cx="889000" cy="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4604</xdr:rowOff>
    </xdr:from>
    <xdr:to>
      <xdr:col>76</xdr:col>
      <xdr:colOff>114300</xdr:colOff>
      <xdr:row>78</xdr:row>
      <xdr:rowOff>28894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377704"/>
          <a:ext cx="889000" cy="2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28894</xdr:rowOff>
    </xdr:from>
    <xdr:to>
      <xdr:col>71</xdr:col>
      <xdr:colOff>177800</xdr:colOff>
      <xdr:row>78</xdr:row>
      <xdr:rowOff>41661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401994"/>
          <a:ext cx="889000" cy="1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120329</xdr:rowOff>
    </xdr:from>
    <xdr:to>
      <xdr:col>85</xdr:col>
      <xdr:colOff>177800</xdr:colOff>
      <xdr:row>78</xdr:row>
      <xdr:rowOff>50479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32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48910</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25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116621</xdr:rowOff>
    </xdr:from>
    <xdr:to>
      <xdr:col>81</xdr:col>
      <xdr:colOff>101600</xdr:colOff>
      <xdr:row>78</xdr:row>
      <xdr:rowOff>46771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31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37898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41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125254</xdr:rowOff>
    </xdr:from>
    <xdr:to>
      <xdr:col>76</xdr:col>
      <xdr:colOff>165100</xdr:colOff>
      <xdr:row>78</xdr:row>
      <xdr:rowOff>55404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32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46531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41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149544</xdr:rowOff>
    </xdr:from>
    <xdr:to>
      <xdr:col>72</xdr:col>
      <xdr:colOff>38100</xdr:colOff>
      <xdr:row>78</xdr:row>
      <xdr:rowOff>79694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3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70821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44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162311</xdr:rowOff>
    </xdr:from>
    <xdr:to>
      <xdr:col>67</xdr:col>
      <xdr:colOff>101600</xdr:colOff>
      <xdr:row>78</xdr:row>
      <xdr:rowOff>92461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36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83588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45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158079</xdr:rowOff>
    </xdr:from>
    <xdr:to>
      <xdr:col>85</xdr:col>
      <xdr:colOff>127000</xdr:colOff>
      <xdr:row>97</xdr:row>
      <xdr:rowOff>68256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617279"/>
          <a:ext cx="838200" cy="8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51529</xdr:rowOff>
    </xdr:from>
    <xdr:to>
      <xdr:col>81</xdr:col>
      <xdr:colOff>50800</xdr:colOff>
      <xdr:row>96</xdr:row>
      <xdr:rowOff>158079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510729"/>
          <a:ext cx="889000" cy="10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51529</xdr:rowOff>
    </xdr:from>
    <xdr:to>
      <xdr:col>76</xdr:col>
      <xdr:colOff>114300</xdr:colOff>
      <xdr:row>96</xdr:row>
      <xdr:rowOff>101009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510729"/>
          <a:ext cx="889000" cy="4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101009</xdr:rowOff>
    </xdr:from>
    <xdr:to>
      <xdr:col>71</xdr:col>
      <xdr:colOff>177800</xdr:colOff>
      <xdr:row>97</xdr:row>
      <xdr:rowOff>85001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560209"/>
          <a:ext cx="889000" cy="15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17456</xdr:rowOff>
    </xdr:from>
    <xdr:to>
      <xdr:col>85</xdr:col>
      <xdr:colOff>177800</xdr:colOff>
      <xdr:row>97</xdr:row>
      <xdr:rowOff>119056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40333</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49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107279</xdr:rowOff>
    </xdr:from>
    <xdr:to>
      <xdr:col>81</xdr:col>
      <xdr:colOff>101600</xdr:colOff>
      <xdr:row>97</xdr:row>
      <xdr:rowOff>37429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6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53956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34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729</xdr:rowOff>
    </xdr:from>
    <xdr:to>
      <xdr:col>76</xdr:col>
      <xdr:colOff>165100</xdr:colOff>
      <xdr:row>96</xdr:row>
      <xdr:rowOff>102329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45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118856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23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50209</xdr:rowOff>
    </xdr:from>
    <xdr:to>
      <xdr:col>72</xdr:col>
      <xdr:colOff>38100</xdr:colOff>
      <xdr:row>96</xdr:row>
      <xdr:rowOff>151809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168336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28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34201</xdr:rowOff>
    </xdr:from>
    <xdr:to>
      <xdr:col>67</xdr:col>
      <xdr:colOff>101600</xdr:colOff>
      <xdr:row>97</xdr:row>
      <xdr:rowOff>135801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6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126928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75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37935</xdr:rowOff>
    </xdr:from>
    <xdr:to>
      <xdr:col>116</xdr:col>
      <xdr:colOff>63500</xdr:colOff>
      <xdr:row>39</xdr:row>
      <xdr:rowOff>39574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24485"/>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35611</xdr:rowOff>
    </xdr:from>
    <xdr:to>
      <xdr:col>111</xdr:col>
      <xdr:colOff>177800</xdr:colOff>
      <xdr:row>39</xdr:row>
      <xdr:rowOff>37935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22161"/>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138709</xdr:rowOff>
    </xdr:from>
    <xdr:to>
      <xdr:col>107</xdr:col>
      <xdr:colOff>50800</xdr:colOff>
      <xdr:row>39</xdr:row>
      <xdr:rowOff>35611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653809"/>
          <a:ext cx="8890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138709</xdr:rowOff>
    </xdr:from>
    <xdr:to>
      <xdr:col>102</xdr:col>
      <xdr:colOff>114300</xdr:colOff>
      <xdr:row>39</xdr:row>
      <xdr:rowOff>36030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653809"/>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21455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160224</xdr:rowOff>
    </xdr:from>
    <xdr:to>
      <xdr:col>116</xdr:col>
      <xdr:colOff>114300</xdr:colOff>
      <xdr:row>39</xdr:row>
      <xdr:rowOff>90374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75151</xdr:rowOff>
    </xdr:from>
    <xdr:ext cx="378565"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0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158585</xdr:rowOff>
    </xdr:from>
    <xdr:to>
      <xdr:col>112</xdr:col>
      <xdr:colOff>38100</xdr:colOff>
      <xdr:row>39</xdr:row>
      <xdr:rowOff>88735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79862</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766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156261</xdr:rowOff>
    </xdr:from>
    <xdr:to>
      <xdr:col>107</xdr:col>
      <xdr:colOff>101600</xdr:colOff>
      <xdr:row>39</xdr:row>
      <xdr:rowOff>86411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77538</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764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87909</xdr:rowOff>
    </xdr:from>
    <xdr:to>
      <xdr:col>102</xdr:col>
      <xdr:colOff>165100</xdr:colOff>
      <xdr:row>39</xdr:row>
      <xdr:rowOff>18059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0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34586</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37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156680</xdr:rowOff>
    </xdr:from>
    <xdr:to>
      <xdr:col>98</xdr:col>
      <xdr:colOff>38100</xdr:colOff>
      <xdr:row>39</xdr:row>
      <xdr:rowOff>86830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77957</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64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120612</xdr:rowOff>
    </xdr:from>
    <xdr:to>
      <xdr:col>116</xdr:col>
      <xdr:colOff>63500</xdr:colOff>
      <xdr:row>57</xdr:row>
      <xdr:rowOff>121138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893262"/>
          <a:ext cx="8382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121138</xdr:rowOff>
    </xdr:from>
    <xdr:to>
      <xdr:col>111</xdr:col>
      <xdr:colOff>177800</xdr:colOff>
      <xdr:row>57</xdr:row>
      <xdr:rowOff>124704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9893788"/>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124704</xdr:rowOff>
    </xdr:from>
    <xdr:to>
      <xdr:col>107</xdr:col>
      <xdr:colOff>50800</xdr:colOff>
      <xdr:row>57</xdr:row>
      <xdr:rowOff>128979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897354"/>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127058</xdr:rowOff>
    </xdr:from>
    <xdr:to>
      <xdr:col>102</xdr:col>
      <xdr:colOff>114300</xdr:colOff>
      <xdr:row>57</xdr:row>
      <xdr:rowOff>128979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899708"/>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30866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24030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69812</xdr:rowOff>
    </xdr:from>
    <xdr:to>
      <xdr:col>116</xdr:col>
      <xdr:colOff>114300</xdr:colOff>
      <xdr:row>57</xdr:row>
      <xdr:rowOff>171412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84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92689</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69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70338</xdr:rowOff>
    </xdr:from>
    <xdr:to>
      <xdr:col>112</xdr:col>
      <xdr:colOff>38100</xdr:colOff>
      <xdr:row>58</xdr:row>
      <xdr:rowOff>488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84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17015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61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73904</xdr:rowOff>
    </xdr:from>
    <xdr:to>
      <xdr:col>107</xdr:col>
      <xdr:colOff>101600</xdr:colOff>
      <xdr:row>58</xdr:row>
      <xdr:rowOff>4054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84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20581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62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78179</xdr:rowOff>
    </xdr:from>
    <xdr:to>
      <xdr:col>102</xdr:col>
      <xdr:colOff>165100</xdr:colOff>
      <xdr:row>58</xdr:row>
      <xdr:rowOff>8329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85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24856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2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76258</xdr:rowOff>
    </xdr:from>
    <xdr:to>
      <xdr:col>98</xdr:col>
      <xdr:colOff>38100</xdr:colOff>
      <xdr:row>58</xdr:row>
      <xdr:rowOff>6408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8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22935</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2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47280</xdr:rowOff>
    </xdr:from>
    <xdr:to>
      <xdr:col>116</xdr:col>
      <xdr:colOff>63500</xdr:colOff>
      <xdr:row>75</xdr:row>
      <xdr:rowOff>14868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734580"/>
          <a:ext cx="838200" cy="13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47280</xdr:rowOff>
    </xdr:from>
    <xdr:to>
      <xdr:col>111</xdr:col>
      <xdr:colOff>177800</xdr:colOff>
      <xdr:row>74</xdr:row>
      <xdr:rowOff>143342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734580"/>
          <a:ext cx="889000" cy="9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143342</xdr:rowOff>
    </xdr:from>
    <xdr:to>
      <xdr:col>107</xdr:col>
      <xdr:colOff>50800</xdr:colOff>
      <xdr:row>75</xdr:row>
      <xdr:rowOff>13023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830642"/>
          <a:ext cx="889000" cy="4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13023</xdr:rowOff>
    </xdr:from>
    <xdr:to>
      <xdr:col>102</xdr:col>
      <xdr:colOff>114300</xdr:colOff>
      <xdr:row>75</xdr:row>
      <xdr:rowOff>90616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871773"/>
          <a:ext cx="889000" cy="7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135518</xdr:rowOff>
    </xdr:from>
    <xdr:to>
      <xdr:col>116</xdr:col>
      <xdr:colOff>114300</xdr:colOff>
      <xdr:row>75</xdr:row>
      <xdr:rowOff>65668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2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158395</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67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167930</xdr:rowOff>
    </xdr:from>
    <xdr:to>
      <xdr:col>112</xdr:col>
      <xdr:colOff>38100</xdr:colOff>
      <xdr:row>74</xdr:row>
      <xdr:rowOff>98080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68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114607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45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92542</xdr:rowOff>
    </xdr:from>
    <xdr:to>
      <xdr:col>107</xdr:col>
      <xdr:colOff>101600</xdr:colOff>
      <xdr:row>75</xdr:row>
      <xdr:rowOff>22692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77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39219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55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133673</xdr:rowOff>
    </xdr:from>
    <xdr:to>
      <xdr:col>102</xdr:col>
      <xdr:colOff>165100</xdr:colOff>
      <xdr:row>75</xdr:row>
      <xdr:rowOff>63823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2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80350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59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39816</xdr:rowOff>
    </xdr:from>
    <xdr:to>
      <xdr:col>98</xdr:col>
      <xdr:colOff>38100</xdr:colOff>
      <xdr:row>75</xdr:row>
      <xdr:rowOff>141416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9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157943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7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類似団体平均と比較し低い値となっている主な項目は、人件費、維持補修費、公債費となっている。その一方、高い値となっている主な項目は物件費、扶助費、普通建設事業費（うち更新整備）である。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人件費については、合併時に策定した定員適正化計画の実施により抑制されている。公債費については、新規の起債の抑制などにより縮減に努めている。今後は新幹線嬉野駅周辺整備事業等の大規模な投資的事業が控えているため、補助事業や基金等を適正に活用することで、引き続き、公債費の縮減を図っていく。</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一方、物件費については、ふるさと応援寄附金の増加に伴い、返礼に係る経費が増大している。今後もふるさと応援寄附金が同程度で推移すれば、物件費も高い値で推移することが見込まれる。扶助費については、周辺地域の医療の核となっている医療センターや大規模な精神病院、特別養護老人ホームなどが立地しており、治療目的での転入者が多く、医療費の負担が大きくなっていることや、市の施策として高校生までの医療費助成を実施していることが数値が高い要因となっている。今後もこの傾向は続くと見込まれるため、予防医療の推進や生活保護資格審査等の更なる適正化を進め、上昇傾向に歯止めをかけるよう努めていく。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年度は普通建設事業費（うち更新整備）が大きく増加しているが、この要因は、中央体育館や市民センターの建設に伴うものである。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26,292
26,132
126.41
16,892,429
16,400,596
369,859
7,775,512
12,652,608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152464</xdr:rowOff>
    </xdr:from>
    <xdr:to>
      <xdr:col>24</xdr:col>
      <xdr:colOff>63500</xdr:colOff>
      <xdr:row>35</xdr:row>
      <xdr:rowOff>77978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81764"/>
          <a:ext cx="838200" cy="9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152464</xdr:rowOff>
    </xdr:from>
    <xdr:to>
      <xdr:col>19</xdr:col>
      <xdr:colOff>177800</xdr:colOff>
      <xdr:row>34</xdr:row>
      <xdr:rowOff>158559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81764"/>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64834</xdr:rowOff>
    </xdr:from>
    <xdr:to>
      <xdr:col>15</xdr:col>
      <xdr:colOff>50800</xdr:colOff>
      <xdr:row>34</xdr:row>
      <xdr:rowOff>158559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94134"/>
          <a:ext cx="889000" cy="9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64834</xdr:rowOff>
    </xdr:from>
    <xdr:to>
      <xdr:col>10</xdr:col>
      <xdr:colOff>114300</xdr:colOff>
      <xdr:row>34</xdr:row>
      <xdr:rowOff>135699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94134"/>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27178</xdr:rowOff>
    </xdr:from>
    <xdr:to>
      <xdr:col>24</xdr:col>
      <xdr:colOff>114300</xdr:colOff>
      <xdr:row>35</xdr:row>
      <xdr:rowOff>128778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50055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7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101664</xdr:rowOff>
    </xdr:from>
    <xdr:to>
      <xdr:col>20</xdr:col>
      <xdr:colOff>38100</xdr:colOff>
      <xdr:row>35</xdr:row>
      <xdr:rowOff>31814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3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48341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0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107759</xdr:rowOff>
    </xdr:from>
    <xdr:to>
      <xdr:col>15</xdr:col>
      <xdr:colOff>101600</xdr:colOff>
      <xdr:row>35</xdr:row>
      <xdr:rowOff>37909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3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54436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1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14034</xdr:rowOff>
    </xdr:from>
    <xdr:to>
      <xdr:col>10</xdr:col>
      <xdr:colOff>165100</xdr:colOff>
      <xdr:row>34</xdr:row>
      <xdr:rowOff>115634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4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132161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1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84899</xdr:rowOff>
    </xdr:from>
    <xdr:to>
      <xdr:col>6</xdr:col>
      <xdr:colOff>38100</xdr:colOff>
      <xdr:row>35</xdr:row>
      <xdr:rowOff>15049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1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31576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8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105459</xdr:rowOff>
    </xdr:from>
    <xdr:to>
      <xdr:col>24</xdr:col>
      <xdr:colOff>63500</xdr:colOff>
      <xdr:row>56</xdr:row>
      <xdr:rowOff>80873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35209"/>
          <a:ext cx="838200" cy="14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105459</xdr:rowOff>
    </xdr:from>
    <xdr:to>
      <xdr:col>19</xdr:col>
      <xdr:colOff>177800</xdr:colOff>
      <xdr:row>55</xdr:row>
      <xdr:rowOff>160827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35209"/>
          <a:ext cx="889000" cy="5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160827</xdr:rowOff>
    </xdr:from>
    <xdr:to>
      <xdr:col>15</xdr:col>
      <xdr:colOff>50800</xdr:colOff>
      <xdr:row>56</xdr:row>
      <xdr:rowOff>134404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90577"/>
          <a:ext cx="889000" cy="14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134404</xdr:rowOff>
    </xdr:from>
    <xdr:to>
      <xdr:col>10</xdr:col>
      <xdr:colOff>114300</xdr:colOff>
      <xdr:row>57</xdr:row>
      <xdr:rowOff>132941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35604"/>
          <a:ext cx="889000" cy="16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30073</xdr:rowOff>
    </xdr:from>
    <xdr:to>
      <xdr:col>24</xdr:col>
      <xdr:colOff>114300</xdr:colOff>
      <xdr:row>56</xdr:row>
      <xdr:rowOff>131673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52950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8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54659</xdr:rowOff>
    </xdr:from>
    <xdr:to>
      <xdr:col>20</xdr:col>
      <xdr:colOff>38100</xdr:colOff>
      <xdr:row>55</xdr:row>
      <xdr:rowOff>156259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8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1336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25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110027</xdr:rowOff>
    </xdr:from>
    <xdr:to>
      <xdr:col>15</xdr:col>
      <xdr:colOff>101600</xdr:colOff>
      <xdr:row>56</xdr:row>
      <xdr:rowOff>40177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56704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315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83604</xdr:rowOff>
    </xdr:from>
    <xdr:to>
      <xdr:col>10</xdr:col>
      <xdr:colOff>165100</xdr:colOff>
      <xdr:row>57</xdr:row>
      <xdr:rowOff>13754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30281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46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82141</xdr:rowOff>
    </xdr:from>
    <xdr:to>
      <xdr:col>6</xdr:col>
      <xdr:colOff>38100</xdr:colOff>
      <xdr:row>58</xdr:row>
      <xdr:rowOff>12291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5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3418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4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98065</xdr:rowOff>
    </xdr:from>
    <xdr:to>
      <xdr:col>24</xdr:col>
      <xdr:colOff>63500</xdr:colOff>
      <xdr:row>74</xdr:row>
      <xdr:rowOff>134854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85365"/>
          <a:ext cx="838200" cy="3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98065</xdr:rowOff>
    </xdr:from>
    <xdr:to>
      <xdr:col>19</xdr:col>
      <xdr:colOff>177800</xdr:colOff>
      <xdr:row>75</xdr:row>
      <xdr:rowOff>47148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85365"/>
          <a:ext cx="889000" cy="12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47148</xdr:rowOff>
    </xdr:from>
    <xdr:to>
      <xdr:col>15</xdr:col>
      <xdr:colOff>50800</xdr:colOff>
      <xdr:row>75</xdr:row>
      <xdr:rowOff>62943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05898"/>
          <a:ext cx="889000" cy="1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62943</xdr:rowOff>
    </xdr:from>
    <xdr:to>
      <xdr:col>10</xdr:col>
      <xdr:colOff>114300</xdr:colOff>
      <xdr:row>75</xdr:row>
      <xdr:rowOff>160799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21693"/>
          <a:ext cx="889000" cy="9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84054</xdr:rowOff>
    </xdr:from>
    <xdr:to>
      <xdr:col>24</xdr:col>
      <xdr:colOff>114300</xdr:colOff>
      <xdr:row>75</xdr:row>
      <xdr:rowOff>14204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7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106931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2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47265</xdr:rowOff>
    </xdr:from>
    <xdr:to>
      <xdr:col>20</xdr:col>
      <xdr:colOff>38100</xdr:colOff>
      <xdr:row>74</xdr:row>
      <xdr:rowOff>148865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3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165392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0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167798</xdr:rowOff>
    </xdr:from>
    <xdr:to>
      <xdr:col>15</xdr:col>
      <xdr:colOff>101600</xdr:colOff>
      <xdr:row>75</xdr:row>
      <xdr:rowOff>97948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114475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3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12143</xdr:rowOff>
    </xdr:from>
    <xdr:to>
      <xdr:col>10</xdr:col>
      <xdr:colOff>165100</xdr:colOff>
      <xdr:row>75</xdr:row>
      <xdr:rowOff>113743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7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130270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4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109999</xdr:rowOff>
    </xdr:from>
    <xdr:to>
      <xdr:col>6</xdr:col>
      <xdr:colOff>38100</xdr:colOff>
      <xdr:row>76</xdr:row>
      <xdr:rowOff>40149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6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56676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4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171052</xdr:rowOff>
    </xdr:from>
    <xdr:to>
      <xdr:col>24</xdr:col>
      <xdr:colOff>63500</xdr:colOff>
      <xdr:row>97</xdr:row>
      <xdr:rowOff>2942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30252"/>
          <a:ext cx="838200" cy="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2942</xdr:rowOff>
    </xdr:from>
    <xdr:to>
      <xdr:col>19</xdr:col>
      <xdr:colOff>177800</xdr:colOff>
      <xdr:row>97</xdr:row>
      <xdr:rowOff>6328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33592"/>
          <a:ext cx="8890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138699</xdr:rowOff>
    </xdr:from>
    <xdr:to>
      <xdr:col>15</xdr:col>
      <xdr:colOff>50800</xdr:colOff>
      <xdr:row>97</xdr:row>
      <xdr:rowOff>6328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97899"/>
          <a:ext cx="889000" cy="3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138699</xdr:rowOff>
    </xdr:from>
    <xdr:to>
      <xdr:col>10</xdr:col>
      <xdr:colOff>114300</xdr:colOff>
      <xdr:row>96</xdr:row>
      <xdr:rowOff>145241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97899"/>
          <a:ext cx="889000" cy="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120252</xdr:rowOff>
    </xdr:from>
    <xdr:to>
      <xdr:col>24</xdr:col>
      <xdr:colOff>114300</xdr:colOff>
      <xdr:row>97</xdr:row>
      <xdr:rowOff>50402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7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98679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5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123592</xdr:rowOff>
    </xdr:from>
    <xdr:to>
      <xdr:col>20</xdr:col>
      <xdr:colOff>38100</xdr:colOff>
      <xdr:row>97</xdr:row>
      <xdr:rowOff>53742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44869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126978</xdr:rowOff>
    </xdr:from>
    <xdr:to>
      <xdr:col>15</xdr:col>
      <xdr:colOff>101600</xdr:colOff>
      <xdr:row>97</xdr:row>
      <xdr:rowOff>57128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8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48255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7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87899</xdr:rowOff>
    </xdr:from>
    <xdr:to>
      <xdr:col>10</xdr:col>
      <xdr:colOff>165100</xdr:colOff>
      <xdr:row>97</xdr:row>
      <xdr:rowOff>18049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4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9176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3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94441</xdr:rowOff>
    </xdr:from>
    <xdr:to>
      <xdr:col>6</xdr:col>
      <xdr:colOff>38100</xdr:colOff>
      <xdr:row>97</xdr:row>
      <xdr:rowOff>24591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5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15718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4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140353</xdr:rowOff>
    </xdr:from>
    <xdr:to>
      <xdr:col>55</xdr:col>
      <xdr:colOff>0</xdr:colOff>
      <xdr:row>38</xdr:row>
      <xdr:rowOff>142639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5545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142639</xdr:rowOff>
    </xdr:from>
    <xdr:to>
      <xdr:col>50</xdr:col>
      <xdr:colOff>114300</xdr:colOff>
      <xdr:row>38</xdr:row>
      <xdr:rowOff>144272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5773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7439</xdr:rowOff>
    </xdr:from>
    <xdr:to>
      <xdr:col>45</xdr:col>
      <xdr:colOff>177800</xdr:colOff>
      <xdr:row>38</xdr:row>
      <xdr:rowOff>144272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5836739"/>
          <a:ext cx="889000" cy="82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103124</xdr:rowOff>
    </xdr:from>
    <xdr:to>
      <xdr:col>41</xdr:col>
      <xdr:colOff>50800</xdr:colOff>
      <xdr:row>34</xdr:row>
      <xdr:rowOff>7439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5589524"/>
          <a:ext cx="889000" cy="24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89553</xdr:rowOff>
    </xdr:from>
    <xdr:to>
      <xdr:col>55</xdr:col>
      <xdr:colOff>50800</xdr:colOff>
      <xdr:row>39</xdr:row>
      <xdr:rowOff>19703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67980</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83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91839</xdr:rowOff>
    </xdr:from>
    <xdr:to>
      <xdr:col>50</xdr:col>
      <xdr:colOff>165100</xdr:colOff>
      <xdr:row>39</xdr:row>
      <xdr:rowOff>21989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0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13116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99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93472</xdr:rowOff>
    </xdr:from>
    <xdr:to>
      <xdr:col>46</xdr:col>
      <xdr:colOff>38100</xdr:colOff>
      <xdr:row>39</xdr:row>
      <xdr:rowOff>23622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14749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128089</xdr:rowOff>
    </xdr:from>
    <xdr:to>
      <xdr:col>41</xdr:col>
      <xdr:colOff>101600</xdr:colOff>
      <xdr:row>34</xdr:row>
      <xdr:rowOff>58239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78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74766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5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52324</xdr:rowOff>
    </xdr:from>
    <xdr:to>
      <xdr:col>36</xdr:col>
      <xdr:colOff>165100</xdr:colOff>
      <xdr:row>32</xdr:row>
      <xdr:rowOff>153924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5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170451</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3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167957</xdr:rowOff>
    </xdr:from>
    <xdr:to>
      <xdr:col>55</xdr:col>
      <xdr:colOff>0</xdr:colOff>
      <xdr:row>56</xdr:row>
      <xdr:rowOff>110909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597707"/>
          <a:ext cx="838200" cy="1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166548</xdr:rowOff>
    </xdr:from>
    <xdr:to>
      <xdr:col>50</xdr:col>
      <xdr:colOff>114300</xdr:colOff>
      <xdr:row>55</xdr:row>
      <xdr:rowOff>167957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596298"/>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166548</xdr:rowOff>
    </xdr:from>
    <xdr:to>
      <xdr:col>45</xdr:col>
      <xdr:colOff>177800</xdr:colOff>
      <xdr:row>56</xdr:row>
      <xdr:rowOff>90742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596298"/>
          <a:ext cx="889000" cy="9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90742</xdr:rowOff>
    </xdr:from>
    <xdr:to>
      <xdr:col>41</xdr:col>
      <xdr:colOff>50800</xdr:colOff>
      <xdr:row>57</xdr:row>
      <xdr:rowOff>85699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691942"/>
          <a:ext cx="889000" cy="16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60109</xdr:rowOff>
    </xdr:from>
    <xdr:to>
      <xdr:col>55</xdr:col>
      <xdr:colOff>50800</xdr:colOff>
      <xdr:row>56</xdr:row>
      <xdr:rowOff>161709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66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38536</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63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117157</xdr:rowOff>
    </xdr:from>
    <xdr:to>
      <xdr:col>50</xdr:col>
      <xdr:colOff>165100</xdr:colOff>
      <xdr:row>56</xdr:row>
      <xdr:rowOff>47307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54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63834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3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115748</xdr:rowOff>
    </xdr:from>
    <xdr:to>
      <xdr:col>46</xdr:col>
      <xdr:colOff>38100</xdr:colOff>
      <xdr:row>56</xdr:row>
      <xdr:rowOff>45898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54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62425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32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39942</xdr:rowOff>
    </xdr:from>
    <xdr:to>
      <xdr:col>41</xdr:col>
      <xdr:colOff>101600</xdr:colOff>
      <xdr:row>56</xdr:row>
      <xdr:rowOff>141542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64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158069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41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34899</xdr:rowOff>
    </xdr:from>
    <xdr:to>
      <xdr:col>36</xdr:col>
      <xdr:colOff>165100</xdr:colOff>
      <xdr:row>57</xdr:row>
      <xdr:rowOff>136499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127626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90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64773</xdr:rowOff>
    </xdr:from>
    <xdr:to>
      <xdr:col>55</xdr:col>
      <xdr:colOff>0</xdr:colOff>
      <xdr:row>78</xdr:row>
      <xdr:rowOff>85164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37873"/>
          <a:ext cx="8382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73467</xdr:rowOff>
    </xdr:from>
    <xdr:to>
      <xdr:col>50</xdr:col>
      <xdr:colOff>114300</xdr:colOff>
      <xdr:row>78</xdr:row>
      <xdr:rowOff>85164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46567"/>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73467</xdr:rowOff>
    </xdr:from>
    <xdr:to>
      <xdr:col>45</xdr:col>
      <xdr:colOff>177800</xdr:colOff>
      <xdr:row>78</xdr:row>
      <xdr:rowOff>75936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46567"/>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75936</xdr:rowOff>
    </xdr:from>
    <xdr:to>
      <xdr:col>41</xdr:col>
      <xdr:colOff>50800</xdr:colOff>
      <xdr:row>78</xdr:row>
      <xdr:rowOff>89942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49036"/>
          <a:ext cx="889000" cy="1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13973</xdr:rowOff>
    </xdr:from>
    <xdr:to>
      <xdr:col>55</xdr:col>
      <xdr:colOff>50800</xdr:colOff>
      <xdr:row>78</xdr:row>
      <xdr:rowOff>115573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8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36850</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3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34364</xdr:rowOff>
    </xdr:from>
    <xdr:to>
      <xdr:col>50</xdr:col>
      <xdr:colOff>165100</xdr:colOff>
      <xdr:row>78</xdr:row>
      <xdr:rowOff>135964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0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127091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50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22667</xdr:rowOff>
    </xdr:from>
    <xdr:to>
      <xdr:col>46</xdr:col>
      <xdr:colOff>38100</xdr:colOff>
      <xdr:row>78</xdr:row>
      <xdr:rowOff>124267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9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140794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17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25136</xdr:rowOff>
    </xdr:from>
    <xdr:to>
      <xdr:col>41</xdr:col>
      <xdr:colOff>101600</xdr:colOff>
      <xdr:row>78</xdr:row>
      <xdr:rowOff>126736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9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117863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4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39142</xdr:rowOff>
    </xdr:from>
    <xdr:to>
      <xdr:col>36</xdr:col>
      <xdr:colOff>165100</xdr:colOff>
      <xdr:row>78</xdr:row>
      <xdr:rowOff>140742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157269</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18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79273</xdr:rowOff>
    </xdr:from>
    <xdr:to>
      <xdr:col>55</xdr:col>
      <xdr:colOff>0</xdr:colOff>
      <xdr:row>97</xdr:row>
      <xdr:rowOff>123272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09923"/>
          <a:ext cx="838200" cy="4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76674</xdr:rowOff>
    </xdr:from>
    <xdr:to>
      <xdr:col>50</xdr:col>
      <xdr:colOff>114300</xdr:colOff>
      <xdr:row>97</xdr:row>
      <xdr:rowOff>79273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35874"/>
          <a:ext cx="889000" cy="17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76674</xdr:rowOff>
    </xdr:from>
    <xdr:to>
      <xdr:col>45</xdr:col>
      <xdr:colOff>177800</xdr:colOff>
      <xdr:row>96</xdr:row>
      <xdr:rowOff>88356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535874"/>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88356</xdr:rowOff>
    </xdr:from>
    <xdr:to>
      <xdr:col>41</xdr:col>
      <xdr:colOff>50800</xdr:colOff>
      <xdr:row>97</xdr:row>
      <xdr:rowOff>445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547556"/>
          <a:ext cx="889000" cy="8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72472</xdr:rowOff>
    </xdr:from>
    <xdr:to>
      <xdr:col>55</xdr:col>
      <xdr:colOff>50800</xdr:colOff>
      <xdr:row>98</xdr:row>
      <xdr:rowOff>2622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0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50899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8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28473</xdr:rowOff>
    </xdr:from>
    <xdr:to>
      <xdr:col>50</xdr:col>
      <xdr:colOff>165100</xdr:colOff>
      <xdr:row>97</xdr:row>
      <xdr:rowOff>130073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5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121200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25874</xdr:rowOff>
    </xdr:from>
    <xdr:to>
      <xdr:col>46</xdr:col>
      <xdr:colOff>38100</xdr:colOff>
      <xdr:row>96</xdr:row>
      <xdr:rowOff>127474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8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144001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26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37556</xdr:rowOff>
    </xdr:from>
    <xdr:to>
      <xdr:col>41</xdr:col>
      <xdr:colOff>101600</xdr:colOff>
      <xdr:row>96</xdr:row>
      <xdr:rowOff>139156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9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155683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27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121095</xdr:rowOff>
    </xdr:from>
    <xdr:to>
      <xdr:col>36</xdr:col>
      <xdr:colOff>165100</xdr:colOff>
      <xdr:row>97</xdr:row>
      <xdr:rowOff>51245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42372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67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102724</xdr:rowOff>
    </xdr:from>
    <xdr:to>
      <xdr:col>85</xdr:col>
      <xdr:colOff>127000</xdr:colOff>
      <xdr:row>37</xdr:row>
      <xdr:rowOff>8046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274924"/>
          <a:ext cx="838200" cy="7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8046</xdr:rowOff>
    </xdr:from>
    <xdr:to>
      <xdr:col>81</xdr:col>
      <xdr:colOff>50800</xdr:colOff>
      <xdr:row>37</xdr:row>
      <xdr:rowOff>50184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351696"/>
          <a:ext cx="889000" cy="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13703</xdr:rowOff>
    </xdr:from>
    <xdr:to>
      <xdr:col>76</xdr:col>
      <xdr:colOff>114300</xdr:colOff>
      <xdr:row>37</xdr:row>
      <xdr:rowOff>50184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357353"/>
          <a:ext cx="889000" cy="3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83464</xdr:rowOff>
    </xdr:from>
    <xdr:to>
      <xdr:col>71</xdr:col>
      <xdr:colOff>177800</xdr:colOff>
      <xdr:row>37</xdr:row>
      <xdr:rowOff>13703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255664"/>
          <a:ext cx="889000" cy="10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51924</xdr:rowOff>
    </xdr:from>
    <xdr:to>
      <xdr:col>85</xdr:col>
      <xdr:colOff>177800</xdr:colOff>
      <xdr:row>36</xdr:row>
      <xdr:rowOff>153524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2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30351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0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128696</xdr:rowOff>
    </xdr:from>
    <xdr:to>
      <xdr:col>81</xdr:col>
      <xdr:colOff>101600</xdr:colOff>
      <xdr:row>37</xdr:row>
      <xdr:rowOff>58846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0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49973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9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170834</xdr:rowOff>
    </xdr:from>
    <xdr:to>
      <xdr:col>76</xdr:col>
      <xdr:colOff>165100</xdr:colOff>
      <xdr:row>37</xdr:row>
      <xdr:rowOff>100984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92111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3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134353</xdr:rowOff>
    </xdr:from>
    <xdr:to>
      <xdr:col>72</xdr:col>
      <xdr:colOff>38100</xdr:colOff>
      <xdr:row>37</xdr:row>
      <xdr:rowOff>64503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0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55630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9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32664</xdr:rowOff>
    </xdr:from>
    <xdr:to>
      <xdr:col>67</xdr:col>
      <xdr:colOff>101600</xdr:colOff>
      <xdr:row>36</xdr:row>
      <xdr:rowOff>134264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150791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9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147868</xdr:rowOff>
    </xdr:from>
    <xdr:to>
      <xdr:col>85</xdr:col>
      <xdr:colOff>127000</xdr:colOff>
      <xdr:row>57</xdr:row>
      <xdr:rowOff>20013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577618"/>
          <a:ext cx="838200" cy="21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20013</xdr:rowOff>
    </xdr:from>
    <xdr:to>
      <xdr:col>81</xdr:col>
      <xdr:colOff>50800</xdr:colOff>
      <xdr:row>57</xdr:row>
      <xdr:rowOff>101135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792663"/>
          <a:ext cx="889000" cy="8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96579</xdr:rowOff>
    </xdr:from>
    <xdr:to>
      <xdr:col>76</xdr:col>
      <xdr:colOff>114300</xdr:colOff>
      <xdr:row>57</xdr:row>
      <xdr:rowOff>101135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869229"/>
          <a:ext cx="8890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45548</xdr:rowOff>
    </xdr:from>
    <xdr:to>
      <xdr:col>71</xdr:col>
      <xdr:colOff>177800</xdr:colOff>
      <xdr:row>57</xdr:row>
      <xdr:rowOff>96579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475298"/>
          <a:ext cx="889000" cy="39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97068</xdr:rowOff>
    </xdr:from>
    <xdr:to>
      <xdr:col>85</xdr:col>
      <xdr:colOff>177800</xdr:colOff>
      <xdr:row>56</xdr:row>
      <xdr:rowOff>27218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2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119945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7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140663</xdr:rowOff>
    </xdr:from>
    <xdr:to>
      <xdr:col>81</xdr:col>
      <xdr:colOff>101600</xdr:colOff>
      <xdr:row>57</xdr:row>
      <xdr:rowOff>70813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61940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3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50335</xdr:rowOff>
    </xdr:from>
    <xdr:to>
      <xdr:col>76</xdr:col>
      <xdr:colOff>165100</xdr:colOff>
      <xdr:row>57</xdr:row>
      <xdr:rowOff>151935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2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143062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1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45779</xdr:rowOff>
    </xdr:from>
    <xdr:to>
      <xdr:col>72</xdr:col>
      <xdr:colOff>38100</xdr:colOff>
      <xdr:row>57</xdr:row>
      <xdr:rowOff>147379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138506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1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166198</xdr:rowOff>
    </xdr:from>
    <xdr:to>
      <xdr:col>67</xdr:col>
      <xdr:colOff>101600</xdr:colOff>
      <xdr:row>55</xdr:row>
      <xdr:rowOff>96348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4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112875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1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160122</xdr:rowOff>
    </xdr:from>
    <xdr:to>
      <xdr:col>85</xdr:col>
      <xdr:colOff>127000</xdr:colOff>
      <xdr:row>79</xdr:row>
      <xdr:rowOff>32638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33222"/>
          <a:ext cx="838200" cy="4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31928</xdr:rowOff>
    </xdr:from>
    <xdr:to>
      <xdr:col>81</xdr:col>
      <xdr:colOff>50800</xdr:colOff>
      <xdr:row>79</xdr:row>
      <xdr:rowOff>32638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76478"/>
          <a:ext cx="8890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31928</xdr:rowOff>
    </xdr:from>
    <xdr:to>
      <xdr:col>76</xdr:col>
      <xdr:colOff>114300</xdr:colOff>
      <xdr:row>79</xdr:row>
      <xdr:rowOff>32880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76478"/>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12661</xdr:rowOff>
    </xdr:from>
    <xdr:to>
      <xdr:col>71</xdr:col>
      <xdr:colOff>177800</xdr:colOff>
      <xdr:row>79</xdr:row>
      <xdr:rowOff>32880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57211"/>
          <a:ext cx="889000" cy="2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109322</xdr:rowOff>
    </xdr:from>
    <xdr:to>
      <xdr:col>85</xdr:col>
      <xdr:colOff>177800</xdr:colOff>
      <xdr:row>79</xdr:row>
      <xdr:rowOff>39472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27830</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0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153288</xdr:rowOff>
    </xdr:from>
    <xdr:to>
      <xdr:col>81</xdr:col>
      <xdr:colOff>101600</xdr:colOff>
      <xdr:row>79</xdr:row>
      <xdr:rowOff>83438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2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74565</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19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152578</xdr:rowOff>
    </xdr:from>
    <xdr:to>
      <xdr:col>76</xdr:col>
      <xdr:colOff>165100</xdr:colOff>
      <xdr:row>79</xdr:row>
      <xdr:rowOff>82728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2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73855</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18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153530</xdr:rowOff>
    </xdr:from>
    <xdr:to>
      <xdr:col>72</xdr:col>
      <xdr:colOff>38100</xdr:colOff>
      <xdr:row>79</xdr:row>
      <xdr:rowOff>83680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2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74807</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19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133311</xdr:rowOff>
    </xdr:from>
    <xdr:to>
      <xdr:col>67</xdr:col>
      <xdr:colOff>101600</xdr:colOff>
      <xdr:row>79</xdr:row>
      <xdr:rowOff>63461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0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54588</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59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167421</xdr:rowOff>
    </xdr:from>
    <xdr:to>
      <xdr:col>85</xdr:col>
      <xdr:colOff>127000</xdr:colOff>
      <xdr:row>97</xdr:row>
      <xdr:rowOff>171129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98071"/>
          <a:ext cx="8382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167421</xdr:rowOff>
    </xdr:from>
    <xdr:to>
      <xdr:col>81</xdr:col>
      <xdr:colOff>50800</xdr:colOff>
      <xdr:row>98</xdr:row>
      <xdr:rowOff>4604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98071"/>
          <a:ext cx="889000" cy="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4604</xdr:rowOff>
    </xdr:from>
    <xdr:to>
      <xdr:col>76</xdr:col>
      <xdr:colOff>114300</xdr:colOff>
      <xdr:row>98</xdr:row>
      <xdr:rowOff>28894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06704"/>
          <a:ext cx="889000" cy="2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28894</xdr:rowOff>
    </xdr:from>
    <xdr:to>
      <xdr:col>71</xdr:col>
      <xdr:colOff>177800</xdr:colOff>
      <xdr:row>98</xdr:row>
      <xdr:rowOff>41661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30994"/>
          <a:ext cx="889000" cy="1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120329</xdr:rowOff>
    </xdr:from>
    <xdr:to>
      <xdr:col>85</xdr:col>
      <xdr:colOff>177800</xdr:colOff>
      <xdr:row>98</xdr:row>
      <xdr:rowOff>50479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5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48887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116621</xdr:rowOff>
    </xdr:from>
    <xdr:to>
      <xdr:col>81</xdr:col>
      <xdr:colOff>101600</xdr:colOff>
      <xdr:row>98</xdr:row>
      <xdr:rowOff>46771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37898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3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125254</xdr:rowOff>
    </xdr:from>
    <xdr:to>
      <xdr:col>76</xdr:col>
      <xdr:colOff>165100</xdr:colOff>
      <xdr:row>98</xdr:row>
      <xdr:rowOff>55404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46531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4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149544</xdr:rowOff>
    </xdr:from>
    <xdr:to>
      <xdr:col>72</xdr:col>
      <xdr:colOff>38100</xdr:colOff>
      <xdr:row>98</xdr:row>
      <xdr:rowOff>79694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8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70821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7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162311</xdr:rowOff>
    </xdr:from>
    <xdr:to>
      <xdr:col>67</xdr:col>
      <xdr:colOff>101600</xdr:colOff>
      <xdr:row>98</xdr:row>
      <xdr:rowOff>92461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83588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8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類似団体平均と比較すると、議会費、総務費、民生費の数値が高くなっている。一方、衛生費、公債費については低い値で推移している。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mn-lt"/>
              <a:ea typeface="+mn-ea"/>
              <a:cs typeface="+mn-cs"/>
            </a:rPr>
            <a:t>民生費の数値が高い要因として、</a:t>
          </a:r>
          <a:r>
            <a:rPr kumimoji="1" lang="ja-JP" altLang="ja-JP" sz="1100">
              <a:solidFill>
                <a:schemeClr val="dk1"/>
              </a:solidFill>
              <a:effectLst/>
              <a:latin typeface="+mn-lt"/>
              <a:ea typeface="+mn-ea"/>
              <a:cs typeface="+mn-cs"/>
            </a:rPr>
            <a:t>周</a:t>
          </a:r>
          <a:r>
            <a:rPr kumimoji="1" lang="ja-JP" altLang="ja-JP" sz="1300">
              <a:solidFill>
                <a:schemeClr val="dk1"/>
              </a:solidFill>
              <a:effectLst/>
              <a:latin typeface="+mn-lt"/>
              <a:ea typeface="+mn-ea"/>
              <a:cs typeface="+mn-cs"/>
            </a:rPr>
            <a:t>辺地域の医療の核となっている医療センターや大規模な精神病院、特別養護老人ホームなどが立地しており、治療目的での転入者が多く、医療費の負担が大きくなっていることや、市の施策として高校生までの医療費助成を実施していることが</a:t>
          </a:r>
          <a:r>
            <a:rPr kumimoji="1" lang="ja-JP" altLang="en-US" sz="1300">
              <a:solidFill>
                <a:schemeClr val="dk1"/>
              </a:solidFill>
              <a:effectLst/>
              <a:latin typeface="+mn-lt"/>
              <a:ea typeface="+mn-ea"/>
              <a:cs typeface="+mn-cs"/>
            </a:rPr>
            <a:t>挙げられる</a:t>
          </a:r>
          <a:r>
            <a:rPr kumimoji="1" lang="ja-JP" altLang="ja-JP" sz="1300">
              <a:solidFill>
                <a:schemeClr val="dk1"/>
              </a:solidFill>
              <a:effectLst/>
              <a:latin typeface="+mn-lt"/>
              <a:ea typeface="+mn-ea"/>
              <a:cs typeface="+mn-cs"/>
            </a:rPr>
            <a:t>。今後もこの傾向は続くと見込まれるため、予防医療の推進や生活保護資格審査等の更なる適正化を進め、上昇傾向に歯止めをかけるよう努めて</a:t>
          </a:r>
          <a:r>
            <a:rPr kumimoji="1" lang="ja-JP" altLang="en-US" sz="1300">
              <a:solidFill>
                <a:schemeClr val="dk1"/>
              </a:solidFill>
              <a:effectLst/>
              <a:latin typeface="+mn-lt"/>
              <a:ea typeface="+mn-ea"/>
              <a:cs typeface="+mn-cs"/>
            </a:rPr>
            <a:t>いく。また、総務費の数値が高くなっている要因については、ふるさと応援寄附金の返礼に係る経費が増加しているためであり、同寄附金が同程度で推移すれば、この傾向は継続することが見込まれる。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一方、</a:t>
          </a:r>
          <a:r>
            <a:rPr kumimoji="1" lang="ja-JP" altLang="ja-JP" sz="1300">
              <a:solidFill>
                <a:schemeClr val="dk1"/>
              </a:solidFill>
              <a:effectLst/>
              <a:latin typeface="+mn-lt"/>
              <a:ea typeface="+mn-ea"/>
              <a:cs typeface="+mn-cs"/>
            </a:rPr>
            <a:t>公債費</a:t>
          </a:r>
          <a:r>
            <a:rPr kumimoji="1" lang="ja-JP" altLang="en-US" sz="1300">
              <a:solidFill>
                <a:schemeClr val="dk1"/>
              </a:solidFill>
              <a:effectLst/>
              <a:latin typeface="+mn-lt"/>
              <a:ea typeface="+mn-ea"/>
              <a:cs typeface="+mn-cs"/>
            </a:rPr>
            <a:t>が低い数値で推移している要因は、</a:t>
          </a:r>
          <a:r>
            <a:rPr kumimoji="1" lang="ja-JP" altLang="ja-JP" sz="1300">
              <a:solidFill>
                <a:schemeClr val="dk1"/>
              </a:solidFill>
              <a:effectLst/>
              <a:latin typeface="+mn-lt"/>
              <a:ea typeface="+mn-ea"/>
              <a:cs typeface="+mn-cs"/>
            </a:rPr>
            <a:t>新規の起債の抑制</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により縮減に努めている</a:t>
          </a:r>
          <a:r>
            <a:rPr kumimoji="1" lang="ja-JP" altLang="en-US" sz="1300">
              <a:solidFill>
                <a:schemeClr val="dk1"/>
              </a:solidFill>
              <a:effectLst/>
              <a:latin typeface="+mn-lt"/>
              <a:ea typeface="+mn-ea"/>
              <a:cs typeface="+mn-cs"/>
            </a:rPr>
            <a:t>ためである。</a:t>
          </a:r>
          <a:r>
            <a:rPr kumimoji="1" lang="ja-JP" altLang="ja-JP" sz="1300">
              <a:solidFill>
                <a:schemeClr val="dk1"/>
              </a:solidFill>
              <a:effectLst/>
              <a:latin typeface="+mn-lt"/>
              <a:ea typeface="+mn-ea"/>
              <a:cs typeface="+mn-cs"/>
            </a:rPr>
            <a:t>今後は新幹線嬉野駅周辺整備事業等の大規模な投資的事業が控えているため、補助事業や基金等を適正に活用することで、引き続き公債費の縮減</a:t>
          </a:r>
          <a:r>
            <a:rPr kumimoji="1" lang="ja-JP" altLang="en-US" sz="1300">
              <a:solidFill>
                <a:schemeClr val="dk1"/>
              </a:solidFill>
              <a:effectLst/>
              <a:latin typeface="+mn-lt"/>
              <a:ea typeface="+mn-ea"/>
              <a:cs typeface="+mn-cs"/>
            </a:rPr>
            <a:t>に努めていく。その他、教育費については、平成</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年度に、</a:t>
          </a:r>
          <a:r>
            <a:rPr kumimoji="1" lang="ja-JP" altLang="ja-JP" sz="1300">
              <a:solidFill>
                <a:schemeClr val="dk1"/>
              </a:solidFill>
              <a:effectLst/>
              <a:latin typeface="+mn-lt"/>
              <a:ea typeface="+mn-ea"/>
              <a:cs typeface="+mn-cs"/>
            </a:rPr>
            <a:t>中央体育館</a:t>
          </a:r>
          <a:r>
            <a:rPr kumimoji="1" lang="ja-JP" altLang="en-US" sz="1300">
              <a:solidFill>
                <a:schemeClr val="dk1"/>
              </a:solidFill>
              <a:effectLst/>
              <a:latin typeface="+mn-lt"/>
              <a:ea typeface="+mn-ea"/>
              <a:cs typeface="+mn-cs"/>
            </a:rPr>
            <a:t>及び</a:t>
          </a:r>
          <a:r>
            <a:rPr kumimoji="1" lang="ja-JP" altLang="ja-JP" sz="1300">
              <a:solidFill>
                <a:schemeClr val="dk1"/>
              </a:solidFill>
              <a:effectLst/>
              <a:latin typeface="+mn-lt"/>
              <a:ea typeface="+mn-ea"/>
              <a:cs typeface="+mn-cs"/>
            </a:rPr>
            <a:t>市民センター</a:t>
          </a:r>
          <a:r>
            <a:rPr kumimoji="1" lang="ja-JP" altLang="en-US" sz="1300">
              <a:solidFill>
                <a:schemeClr val="dk1"/>
              </a:solidFill>
              <a:effectLst/>
              <a:latin typeface="+mn-lt"/>
              <a:ea typeface="+mn-ea"/>
              <a:cs typeface="+mn-cs"/>
            </a:rPr>
            <a:t>の本体工事の実施により増加している。</a:t>
          </a:r>
          <a:endParaRPr lang="ja-JP" altLang="ja-JP" sz="1300">
            <a:effectLst/>
          </a:endParaRPr>
        </a:p>
        <a:p>
          <a:endParaRPr kumimoji="1" lang="ja-JP" altLang="ja-JP" sz="13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佐賀県嬉野市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財政調整基金については、平成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年度の決算剰余金の</a:t>
          </a:r>
          <a:r>
            <a:rPr kumimoji="1" lang="en-US" altLang="ja-JP" sz="1050">
              <a:latin typeface="ＭＳ ゴシック" pitchFamily="49" charset="-128"/>
              <a:ea typeface="ＭＳ ゴシック" pitchFamily="49" charset="-128"/>
            </a:rPr>
            <a:t>1/2</a:t>
          </a:r>
          <a:r>
            <a:rPr kumimoji="1" lang="ja-JP" altLang="en-US" sz="1050">
              <a:latin typeface="ＭＳ ゴシック" pitchFamily="49" charset="-128"/>
              <a:ea typeface="ＭＳ ゴシック" pitchFamily="49" charset="-128"/>
            </a:rPr>
            <a:t>を下回らない金額を積み立てたことにより、</a:t>
          </a:r>
          <a:r>
            <a:rPr kumimoji="1" lang="en-US" altLang="ja-JP" sz="1050">
              <a:latin typeface="ＭＳ ゴシック" pitchFamily="49" charset="-128"/>
              <a:ea typeface="ＭＳ ゴシック" pitchFamily="49" charset="-128"/>
            </a:rPr>
            <a:t>31.7</a:t>
          </a:r>
          <a:r>
            <a:rPr kumimoji="1" lang="ja-JP" altLang="en-US" sz="1050">
              <a:latin typeface="ＭＳ ゴシック" pitchFamily="49" charset="-128"/>
              <a:ea typeface="ＭＳ ゴシック" pitchFamily="49" charset="-128"/>
            </a:rPr>
            <a:t>億円となった。今後は、合併特例期間の終了による普通交付税の削減や、嬉野温泉駅周辺整備事業などの大型事業の本格的な実施に備え、可能な限り基金の積み増しに努める。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実質収支比率については、</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％を上回る状況が続いていたが、平成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年度においては、予算に対して、決算時に歳入・歳出が大きく乖離することがないように取り組んだことにより</a:t>
          </a:r>
          <a:r>
            <a:rPr kumimoji="1" lang="en-US" altLang="ja-JP" sz="1050">
              <a:latin typeface="ＭＳ ゴシック" pitchFamily="49" charset="-128"/>
              <a:ea typeface="ＭＳ ゴシック" pitchFamily="49" charset="-128"/>
            </a:rPr>
            <a:t>4.76</a:t>
          </a:r>
          <a:r>
            <a:rPr kumimoji="1" lang="ja-JP" altLang="en-US" sz="1050">
              <a:latin typeface="ＭＳ ゴシック" pitchFamily="49" charset="-128"/>
              <a:ea typeface="ＭＳ ゴシック" pitchFamily="49" charset="-128"/>
            </a:rPr>
            <a:t>％と</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％を下回った。実質単年度収支については、財政調整基金積立額は前年度より減少したが、</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億円積立てたことにより、前年と同程度の数値となった。今後も住民サービスと財政負担の均衡を図りながら、健全な行財政運営に努めていく。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佐賀県嬉野市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年の連結実質赤字比率は、昨年に引き続きすべての会計で黒字となった。</a:t>
          </a:r>
          <a:r>
            <a:rPr kumimoji="1" lang="ja-JP" altLang="en-US" sz="1400">
              <a:solidFill>
                <a:schemeClr val="dk1"/>
              </a:solidFill>
              <a:effectLst/>
              <a:latin typeface="+mn-lt"/>
              <a:ea typeface="+mn-ea"/>
              <a:cs typeface="+mn-cs"/>
            </a:rPr>
            <a:t>今後も各会計が</a:t>
          </a:r>
          <a:r>
            <a:rPr kumimoji="1" lang="ja-JP" altLang="ja-JP" sz="1400">
              <a:solidFill>
                <a:schemeClr val="dk1"/>
              </a:solidFill>
              <a:effectLst/>
              <a:latin typeface="+mn-lt"/>
              <a:ea typeface="+mn-ea"/>
              <a:cs typeface="+mn-cs"/>
            </a:rPr>
            <a:t>独立採算の原則に立ち、健全な財政運営に努める。</a:t>
          </a:r>
          <a:endParaRPr lang="ja-JP" altLang="ja-JP" sz="14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16892429</v>
      </c>
      <c r="BO4" s="461"/>
      <c r="BP4" s="461"/>
      <c r="BQ4" s="461"/>
      <c r="BR4" s="461"/>
      <c r="BS4" s="461"/>
      <c r="BT4" s="461"/>
      <c r="BU4" s="462"/>
      <c r="BV4" s="460">
        <v>17720453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4.8</v>
      </c>
      <c r="CU4" s="642"/>
      <c r="CV4" s="642"/>
      <c r="CW4" s="642"/>
      <c r="CX4" s="642"/>
      <c r="CY4" s="642"/>
      <c r="CZ4" s="642"/>
      <c r="DA4" s="643"/>
      <c r="DB4" s="641">
        <v>5.6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16400596</v>
      </c>
      <c r="BO5" s="466"/>
      <c r="BP5" s="466"/>
      <c r="BQ5" s="466"/>
      <c r="BR5" s="466"/>
      <c r="BS5" s="466"/>
      <c r="BT5" s="466"/>
      <c r="BU5" s="467"/>
      <c r="BV5" s="465">
        <v>17201202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91.9</v>
      </c>
      <c r="CU5" s="436"/>
      <c r="CV5" s="436"/>
      <c r="CW5" s="436"/>
      <c r="CX5" s="436"/>
      <c r="CY5" s="436"/>
      <c r="CZ5" s="436"/>
      <c r="DA5" s="437"/>
      <c r="DB5" s="435">
        <v>91.3</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491833</v>
      </c>
      <c r="BO6" s="466"/>
      <c r="BP6" s="466"/>
      <c r="BQ6" s="466"/>
      <c r="BR6" s="466"/>
      <c r="BS6" s="466"/>
      <c r="BT6" s="466"/>
      <c r="BU6" s="467"/>
      <c r="BV6" s="465">
        <v>519251</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96.5</v>
      </c>
      <c r="CU6" s="616"/>
      <c r="CV6" s="616"/>
      <c r="CW6" s="616"/>
      <c r="CX6" s="616"/>
      <c r="CY6" s="616"/>
      <c r="CZ6" s="616"/>
      <c r="DA6" s="617"/>
      <c r="DB6" s="615">
        <v>95.8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121974</v>
      </c>
      <c r="BO7" s="466"/>
      <c r="BP7" s="466"/>
      <c r="BQ7" s="466"/>
      <c r="BR7" s="466"/>
      <c r="BS7" s="466"/>
      <c r="BT7" s="466"/>
      <c r="BU7" s="467"/>
      <c r="BV7" s="465">
        <v>85312</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7775512</v>
      </c>
      <c r="CU7" s="466"/>
      <c r="CV7" s="466"/>
      <c r="CW7" s="466"/>
      <c r="CX7" s="466"/>
      <c r="CY7" s="466"/>
      <c r="CZ7" s="466"/>
      <c r="DA7" s="467"/>
      <c r="DB7" s="465">
        <v>7803306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369859</v>
      </c>
      <c r="BO8" s="466"/>
      <c r="BP8" s="466"/>
      <c r="BQ8" s="466"/>
      <c r="BR8" s="466"/>
      <c r="BS8" s="466"/>
      <c r="BT8" s="466"/>
      <c r="BU8" s="467"/>
      <c r="BV8" s="465">
        <v>433939</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0.39</v>
      </c>
      <c r="CU8" s="579"/>
      <c r="CV8" s="579"/>
      <c r="CW8" s="579"/>
      <c r="CX8" s="579"/>
      <c r="CY8" s="579"/>
      <c r="CZ8" s="579"/>
      <c r="DA8" s="580"/>
      <c r="DB8" s="578">
        <v>0.39</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27336</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-64080</v>
      </c>
      <c r="BO9" s="466"/>
      <c r="BP9" s="466"/>
      <c r="BQ9" s="466"/>
      <c r="BR9" s="466"/>
      <c r="BS9" s="466"/>
      <c r="BT9" s="466"/>
      <c r="BU9" s="467"/>
      <c r="BV9" s="465">
        <v>-108232</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16.5</v>
      </c>
      <c r="CU9" s="436"/>
      <c r="CV9" s="436"/>
      <c r="CW9" s="436"/>
      <c r="CX9" s="436"/>
      <c r="CY9" s="436"/>
      <c r="CZ9" s="436"/>
      <c r="DA9" s="437"/>
      <c r="DB9" s="435">
        <v>16.600000000000001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28984</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221107</v>
      </c>
      <c r="BO10" s="466"/>
      <c r="BP10" s="466"/>
      <c r="BQ10" s="466"/>
      <c r="BR10" s="466"/>
      <c r="BS10" s="466"/>
      <c r="BT10" s="466"/>
      <c r="BU10" s="467"/>
      <c r="BV10" s="465">
        <v>282674</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94</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26292</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26132</v>
      </c>
      <c r="S13" s="569"/>
      <c r="T13" s="569"/>
      <c r="U13" s="569"/>
      <c r="V13" s="570"/>
      <c r="W13" s="556" t="s">
        <v>140</v>
      </c>
      <c r="X13" s="478"/>
      <c r="Y13" s="478"/>
      <c r="Z13" s="478"/>
      <c r="AA13" s="478"/>
      <c r="AB13" s="479"/>
      <c r="AC13" s="441">
        <v>1258</v>
      </c>
      <c r="AD13" s="442"/>
      <c r="AE13" s="442"/>
      <c r="AF13" s="442"/>
      <c r="AG13" s="443"/>
      <c r="AH13" s="441">
        <v>1426</v>
      </c>
      <c r="AI13" s="442"/>
      <c r="AJ13" s="442"/>
      <c r="AK13" s="442"/>
      <c r="AL13" s="444"/>
      <c r="AM13" s="534" t="s">
        <v>141</v>
      </c>
      <c r="AN13" s="439"/>
      <c r="AO13" s="439"/>
      <c r="AP13" s="439"/>
      <c r="AQ13" s="439"/>
      <c r="AR13" s="439"/>
      <c r="AS13" s="439"/>
      <c r="AT13" s="440"/>
      <c r="AU13" s="522" t="s">
        <v>135</v>
      </c>
      <c r="AV13" s="523"/>
      <c r="AW13" s="523"/>
      <c r="AX13" s="523"/>
      <c r="AY13" s="445" t="s">
        <v>142</v>
      </c>
      <c r="AZ13" s="446"/>
      <c r="BA13" s="446"/>
      <c r="BB13" s="446"/>
      <c r="BC13" s="446"/>
      <c r="BD13" s="446"/>
      <c r="BE13" s="446"/>
      <c r="BF13" s="446"/>
      <c r="BG13" s="446"/>
      <c r="BH13" s="446"/>
      <c r="BI13" s="446"/>
      <c r="BJ13" s="446"/>
      <c r="BK13" s="446"/>
      <c r="BL13" s="446"/>
      <c r="BM13" s="447"/>
      <c r="BN13" s="465">
        <v>157027</v>
      </c>
      <c r="BO13" s="466"/>
      <c r="BP13" s="466"/>
      <c r="BQ13" s="466"/>
      <c r="BR13" s="466"/>
      <c r="BS13" s="466"/>
      <c r="BT13" s="466"/>
      <c r="BU13" s="467"/>
      <c r="BV13" s="465">
        <v>174442</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9</v>
      </c>
      <c r="CU13" s="436"/>
      <c r="CV13" s="436"/>
      <c r="CW13" s="436"/>
      <c r="CX13" s="436"/>
      <c r="CY13" s="436"/>
      <c r="CZ13" s="436"/>
      <c r="DA13" s="437"/>
      <c r="DB13" s="435">
        <v>8.3000000000000007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26680</v>
      </c>
      <c r="S14" s="569"/>
      <c r="T14" s="569"/>
      <c r="U14" s="569"/>
      <c r="V14" s="570"/>
      <c r="W14" s="571"/>
      <c r="X14" s="481"/>
      <c r="Y14" s="481"/>
      <c r="Z14" s="481"/>
      <c r="AA14" s="481"/>
      <c r="AB14" s="482"/>
      <c r="AC14" s="561">
        <v>9.1</v>
      </c>
      <c r="AD14" s="562"/>
      <c r="AE14" s="562"/>
      <c r="AF14" s="562"/>
      <c r="AG14" s="563"/>
      <c r="AH14" s="561">
        <v>10.199999999999999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68.5</v>
      </c>
      <c r="CU14" s="573"/>
      <c r="CV14" s="573"/>
      <c r="CW14" s="573"/>
      <c r="CX14" s="573"/>
      <c r="CY14" s="573"/>
      <c r="CZ14" s="573"/>
      <c r="DA14" s="574"/>
      <c r="DB14" s="572">
        <v>69.3</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26510</v>
      </c>
      <c r="S15" s="569"/>
      <c r="T15" s="569"/>
      <c r="U15" s="569"/>
      <c r="V15" s="570"/>
      <c r="W15" s="556" t="s">
        <v>147</v>
      </c>
      <c r="X15" s="478"/>
      <c r="Y15" s="478"/>
      <c r="Z15" s="478"/>
      <c r="AA15" s="478"/>
      <c r="AB15" s="479"/>
      <c r="AC15" s="441">
        <v>3442</v>
      </c>
      <c r="AD15" s="442"/>
      <c r="AE15" s="442"/>
      <c r="AF15" s="442"/>
      <c r="AG15" s="443"/>
      <c r="AH15" s="441">
        <v>3544</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2561334</v>
      </c>
      <c r="BO15" s="461"/>
      <c r="BP15" s="461"/>
      <c r="BQ15" s="461"/>
      <c r="BR15" s="461"/>
      <c r="BS15" s="461"/>
      <c r="BT15" s="461"/>
      <c r="BU15" s="462"/>
      <c r="BV15" s="460">
        <v>2552255</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25</v>
      </c>
      <c r="AD16" s="562"/>
      <c r="AE16" s="562"/>
      <c r="AF16" s="562"/>
      <c r="AG16" s="563"/>
      <c r="AH16" s="561">
        <v>25.3</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6604774</v>
      </c>
      <c r="BO16" s="466"/>
      <c r="BP16" s="466"/>
      <c r="BQ16" s="466"/>
      <c r="BR16" s="466"/>
      <c r="BS16" s="466"/>
      <c r="BT16" s="466"/>
      <c r="BU16" s="467"/>
      <c r="BV16" s="465">
        <v>6568117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9078</v>
      </c>
      <c r="AD17" s="442"/>
      <c r="AE17" s="442"/>
      <c r="AF17" s="442"/>
      <c r="AG17" s="443"/>
      <c r="AH17" s="441">
        <v>9065</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3241304</v>
      </c>
      <c r="BO17" s="466"/>
      <c r="BP17" s="466"/>
      <c r="BQ17" s="466"/>
      <c r="BR17" s="466"/>
      <c r="BS17" s="466"/>
      <c r="BT17" s="466"/>
      <c r="BU17" s="467"/>
      <c r="BV17" s="465">
        <v>3232660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126.41</v>
      </c>
      <c r="M18" s="530"/>
      <c r="N18" s="530"/>
      <c r="O18" s="530"/>
      <c r="P18" s="530"/>
      <c r="Q18" s="530"/>
      <c r="R18" s="531"/>
      <c r="S18" s="531"/>
      <c r="T18" s="531"/>
      <c r="U18" s="531"/>
      <c r="V18" s="532"/>
      <c r="W18" s="546"/>
      <c r="X18" s="547"/>
      <c r="Y18" s="547"/>
      <c r="Z18" s="547"/>
      <c r="AA18" s="547"/>
      <c r="AB18" s="557"/>
      <c r="AC18" s="429">
        <v>65.900000000000006</v>
      </c>
      <c r="AD18" s="430"/>
      <c r="AE18" s="430"/>
      <c r="AF18" s="430"/>
      <c r="AG18" s="533"/>
      <c r="AH18" s="429">
        <v>64.599999999999994</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7184308</v>
      </c>
      <c r="BO18" s="466"/>
      <c r="BP18" s="466"/>
      <c r="BQ18" s="466"/>
      <c r="BR18" s="466"/>
      <c r="BS18" s="466"/>
      <c r="BT18" s="466"/>
      <c r="BU18" s="467"/>
      <c r="BV18" s="465">
        <v>7233175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216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8942736</v>
      </c>
      <c r="BO19" s="466"/>
      <c r="BP19" s="466"/>
      <c r="BQ19" s="466"/>
      <c r="BR19" s="466"/>
      <c r="BS19" s="466"/>
      <c r="BT19" s="466"/>
      <c r="BU19" s="467"/>
      <c r="BV19" s="465">
        <v>9206469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9214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12652608</v>
      </c>
      <c r="BO23" s="466"/>
      <c r="BP23" s="466"/>
      <c r="BQ23" s="466"/>
      <c r="BR23" s="466"/>
      <c r="BS23" s="466"/>
      <c r="BT23" s="466"/>
      <c r="BU23" s="467"/>
      <c r="BV23" s="465">
        <v>12491628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7680</v>
      </c>
      <c r="R24" s="442"/>
      <c r="S24" s="442"/>
      <c r="T24" s="442"/>
      <c r="U24" s="442"/>
      <c r="V24" s="443"/>
      <c r="W24" s="507"/>
      <c r="X24" s="498"/>
      <c r="Y24" s="499"/>
      <c r="Z24" s="438" t="s">
        <v>171</v>
      </c>
      <c r="AA24" s="439"/>
      <c r="AB24" s="439"/>
      <c r="AC24" s="439"/>
      <c r="AD24" s="439"/>
      <c r="AE24" s="439"/>
      <c r="AF24" s="439"/>
      <c r="AG24" s="440"/>
      <c r="AH24" s="441">
        <v>190</v>
      </c>
      <c r="AI24" s="442"/>
      <c r="AJ24" s="442"/>
      <c r="AK24" s="442"/>
      <c r="AL24" s="443"/>
      <c r="AM24" s="441">
        <v>562020</v>
      </c>
      <c r="AN24" s="442"/>
      <c r="AO24" s="442"/>
      <c r="AP24" s="442"/>
      <c r="AQ24" s="442"/>
      <c r="AR24" s="443"/>
      <c r="AS24" s="441">
        <v>2958</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9117552</v>
      </c>
      <c r="BO24" s="466"/>
      <c r="BP24" s="466"/>
      <c r="BQ24" s="466"/>
      <c r="BR24" s="466"/>
      <c r="BS24" s="466"/>
      <c r="BT24" s="466"/>
      <c r="BU24" s="467"/>
      <c r="BV24" s="465">
        <v>8586889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6350</v>
      </c>
      <c r="R25" s="442"/>
      <c r="S25" s="442"/>
      <c r="T25" s="442"/>
      <c r="U25" s="442"/>
      <c r="V25" s="443"/>
      <c r="W25" s="507"/>
      <c r="X25" s="498"/>
      <c r="Y25" s="499"/>
      <c r="Z25" s="438" t="s">
        <v>174</v>
      </c>
      <c r="AA25" s="439"/>
      <c r="AB25" s="439"/>
      <c r="AC25" s="439"/>
      <c r="AD25" s="439"/>
      <c r="AE25" s="439"/>
      <c r="AF25" s="439"/>
      <c r="AG25" s="440"/>
      <c r="AH25" s="441" t="s">
        <v>138</v>
      </c>
      <c r="AI25" s="442"/>
      <c r="AJ25" s="442"/>
      <c r="AK25" s="442"/>
      <c r="AL25" s="443"/>
      <c r="AM25" s="441" t="s">
        <v>129</v>
      </c>
      <c r="AN25" s="442"/>
      <c r="AO25" s="442"/>
      <c r="AP25" s="442"/>
      <c r="AQ25" s="442"/>
      <c r="AR25" s="443"/>
      <c r="AS25" s="441" t="s">
        <v>138</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3467551</v>
      </c>
      <c r="BO25" s="461"/>
      <c r="BP25" s="461"/>
      <c r="BQ25" s="461"/>
      <c r="BR25" s="461"/>
      <c r="BS25" s="461"/>
      <c r="BT25" s="461"/>
      <c r="BU25" s="462"/>
      <c r="BV25" s="460">
        <v>3789201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5620</v>
      </c>
      <c r="R26" s="442"/>
      <c r="S26" s="442"/>
      <c r="T26" s="442"/>
      <c r="U26" s="442"/>
      <c r="V26" s="443"/>
      <c r="W26" s="507"/>
      <c r="X26" s="498"/>
      <c r="Y26" s="499"/>
      <c r="Z26" s="438" t="s">
        <v>177</v>
      </c>
      <c r="AA26" s="520"/>
      <c r="AB26" s="520"/>
      <c r="AC26" s="520"/>
      <c r="AD26" s="520"/>
      <c r="AE26" s="520"/>
      <c r="AF26" s="520"/>
      <c r="AG26" s="521"/>
      <c r="AH26" s="441">
        <v>3</v>
      </c>
      <c r="AI26" s="442"/>
      <c r="AJ26" s="442"/>
      <c r="AK26" s="442"/>
      <c r="AL26" s="443"/>
      <c r="AM26" s="441">
        <v>9333</v>
      </c>
      <c r="AN26" s="442"/>
      <c r="AO26" s="442"/>
      <c r="AP26" s="442"/>
      <c r="AQ26" s="442"/>
      <c r="AR26" s="443"/>
      <c r="AS26" s="441">
        <v>3111</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129</v>
      </c>
      <c r="BO26" s="466"/>
      <c r="BP26" s="466"/>
      <c r="BQ26" s="466"/>
      <c r="BR26" s="466"/>
      <c r="BS26" s="466"/>
      <c r="BT26" s="466"/>
      <c r="BU26" s="467"/>
      <c r="BV26" s="465" t="s">
        <v>138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4000</v>
      </c>
      <c r="R27" s="442"/>
      <c r="S27" s="442"/>
      <c r="T27" s="442"/>
      <c r="U27" s="442"/>
      <c r="V27" s="443"/>
      <c r="W27" s="507"/>
      <c r="X27" s="498"/>
      <c r="Y27" s="499"/>
      <c r="Z27" s="438" t="s">
        <v>180</v>
      </c>
      <c r="AA27" s="439"/>
      <c r="AB27" s="439"/>
      <c r="AC27" s="439"/>
      <c r="AD27" s="439"/>
      <c r="AE27" s="439"/>
      <c r="AF27" s="439"/>
      <c r="AG27" s="440"/>
      <c r="AH27" s="441">
        <v>1</v>
      </c>
      <c r="AI27" s="442"/>
      <c r="AJ27" s="442"/>
      <c r="AK27" s="442"/>
      <c r="AL27" s="443"/>
      <c r="AM27" s="441" t="s">
        <v>181</v>
      </c>
      <c r="AN27" s="442"/>
      <c r="AO27" s="442"/>
      <c r="AP27" s="442"/>
      <c r="AQ27" s="442"/>
      <c r="AR27" s="443"/>
      <c r="AS27" s="441" t="s">
        <v>182</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101272</v>
      </c>
      <c r="BO27" s="469"/>
      <c r="BP27" s="469"/>
      <c r="BQ27" s="469"/>
      <c r="BR27" s="469"/>
      <c r="BS27" s="469"/>
      <c r="BT27" s="469"/>
      <c r="BU27" s="470"/>
      <c r="BV27" s="468">
        <v>101110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3300</v>
      </c>
      <c r="R28" s="442"/>
      <c r="S28" s="442"/>
      <c r="T28" s="442"/>
      <c r="U28" s="442"/>
      <c r="V28" s="443"/>
      <c r="W28" s="507"/>
      <c r="X28" s="498"/>
      <c r="Y28" s="499"/>
      <c r="Z28" s="438" t="s">
        <v>185</v>
      </c>
      <c r="AA28" s="439"/>
      <c r="AB28" s="439"/>
      <c r="AC28" s="439"/>
      <c r="AD28" s="439"/>
      <c r="AE28" s="439"/>
      <c r="AF28" s="439"/>
      <c r="AG28" s="440"/>
      <c r="AH28" s="441" t="s">
        <v>138</v>
      </c>
      <c r="AI28" s="442"/>
      <c r="AJ28" s="442"/>
      <c r="AK28" s="442"/>
      <c r="AL28" s="443"/>
      <c r="AM28" s="441" t="s">
        <v>128</v>
      </c>
      <c r="AN28" s="442"/>
      <c r="AO28" s="442"/>
      <c r="AP28" s="442"/>
      <c r="AQ28" s="442"/>
      <c r="AR28" s="443"/>
      <c r="AS28" s="441" t="s">
        <v>138</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3173912</v>
      </c>
      <c r="BO28" s="461"/>
      <c r="BP28" s="461"/>
      <c r="BQ28" s="461"/>
      <c r="BR28" s="461"/>
      <c r="BS28" s="461"/>
      <c r="BT28" s="461"/>
      <c r="BU28" s="462"/>
      <c r="BV28" s="460">
        <v>2952805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14</v>
      </c>
      <c r="M29" s="442"/>
      <c r="N29" s="442"/>
      <c r="O29" s="442"/>
      <c r="P29" s="443"/>
      <c r="Q29" s="441">
        <v>3100</v>
      </c>
      <c r="R29" s="442"/>
      <c r="S29" s="442"/>
      <c r="T29" s="442"/>
      <c r="U29" s="442"/>
      <c r="V29" s="443"/>
      <c r="W29" s="508"/>
      <c r="X29" s="509"/>
      <c r="Y29" s="510"/>
      <c r="Z29" s="438" t="s">
        <v>188</v>
      </c>
      <c r="AA29" s="439"/>
      <c r="AB29" s="439"/>
      <c r="AC29" s="439"/>
      <c r="AD29" s="439"/>
      <c r="AE29" s="439"/>
      <c r="AF29" s="439"/>
      <c r="AG29" s="440"/>
      <c r="AH29" s="441">
        <v>191</v>
      </c>
      <c r="AI29" s="442"/>
      <c r="AJ29" s="442"/>
      <c r="AK29" s="442"/>
      <c r="AL29" s="443"/>
      <c r="AM29" s="441">
        <v>565921</v>
      </c>
      <c r="AN29" s="442"/>
      <c r="AO29" s="442"/>
      <c r="AP29" s="442"/>
      <c r="AQ29" s="442"/>
      <c r="AR29" s="443"/>
      <c r="AS29" s="441">
        <v>2963</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1258981</v>
      </c>
      <c r="BO29" s="466"/>
      <c r="BP29" s="466"/>
      <c r="BQ29" s="466"/>
      <c r="BR29" s="466"/>
      <c r="BS29" s="466"/>
      <c r="BT29" s="466"/>
      <c r="BU29" s="467"/>
      <c r="BV29" s="465">
        <v>1270698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96.4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2876087</v>
      </c>
      <c r="BO30" s="469"/>
      <c r="BP30" s="469"/>
      <c r="BQ30" s="469"/>
      <c r="BR30" s="469"/>
      <c r="BS30" s="469"/>
      <c r="BT30" s="469"/>
      <c r="BU30" s="470"/>
      <c r="BV30" s="468">
        <v>3072571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202</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嬉野市国民健康保険特別会計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IF('各会計、関係団体の財政状況及び健全化判断比率'!B30="","",'各会計、関係団体の財政状況及び健全化判断比率'!B30)</f>
        <v>嬉野市水道事業会計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IF('各会計、関係団体の財政状況及び健全化判断比率'!B31="","",'各会計、関係団体の財政状況及び健全化判断比率'!B31)</f>
        <v>嬉野市農業集落排水特別会計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鹿島・藤津地区衛生施設組合</v>
      </c>
      <c r="BZ34" s="423"/>
      <c r="CA34" s="423"/>
      <c r="CB34" s="423"/>
      <c r="CC34" s="423"/>
      <c r="CD34" s="423"/>
      <c r="CE34" s="423"/>
      <c r="CF34" s="423"/>
      <c r="CG34" s="423"/>
      <c r="CH34" s="423"/>
      <c r="CI34" s="423"/>
      <c r="CJ34" s="423"/>
      <c r="CK34" s="423"/>
      <c r="CL34" s="423"/>
      <c r="CM34" s="423"/>
      <c r="CN34" s="213"/>
      <c r="CO34" s="424">
        <f>IF(CQ34="","",MAX(C34:D43,U34:V43,AM34:AN43,BE34:BF43,BW34:BX43)+1)</f>
        <v>20</v>
      </c>
      <c r="CP34" s="424"/>
      <c r="CQ34" s="423" t="str">
        <f>IF('各会計、関係団体の財政状況及び健全化判断比率'!BS7="","",'各会計、関係団体の財政状況及び健全化判断比率'!BS7)</f>
        <v>嬉野市土地開発公社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嬉野市嬉野都市計画事業嬉野第七土地区画整理事業費特別会計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嬉野市後期高齢者医療特別会計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IF('各会計、関係団体の財政状況及び健全化判断比率'!B32="","",'各会計、関係団体の財政状況及び健全化判断比率'!B32)</f>
        <v>嬉野都市計画下水道事業嬉野市公共下水道事業費特別会計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杵藤地区広域市町村圏組合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嬉野市嬉野都市計画事業嬉野第八土地区画整理事業費特別会計</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10</v>
      </c>
      <c r="BF36" s="424"/>
      <c r="BG36" s="423" t="str">
        <f>IF('各会計、関係団体の財政状況及び健全化判断比率'!B33="","",'各会計、関係団体の財政状況及び健全化判断比率'!B33)</f>
        <v>嬉野市浄化槽特別会計</v>
      </c>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杵藤地区広域市町村圏組合(特別会計)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嬉野市嬉野都市計画事業嬉野温泉駅周辺土地区画整理事業費特別会計</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佐賀県後期高齢者医療広域連合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佐賀県後期高齢者医療広域連合(特別会計)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佐賀県市町総合事務組合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佐賀県市町総合事務組合（交通災害）</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佐賀県西部広域環境組合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佐賀西部広域水道企業団</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2o3VrOAdhhR6kxG1+j+82ei3ggsOZJkLJbsfkrDykel1AOscH3+DwPy8M6+ky0sPOJjCi6WBakPE2jD/qZ0FaQ==" saltValue="1P8fq1ufFnQ0CB9aqfKDq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4" t="s">
        <v>559</v>
      </c>
      <c r="D34" s="1244"/>
      <c r="E34" s="1245"/>
      <c r="F34" s="32">
        <v>14.12</v>
      </c>
      <c r="G34" s="33">
        <v>15.66</v>
      </c>
      <c r="H34" s="33">
        <v>16.96</v>
      </c>
      <c r="I34" s="33">
        <v>17.690000000000001</v>
      </c>
      <c r="J34" s="34">
        <v>16.28</v>
      </c>
      <c r="K34" s="22"/>
      <c r="L34" s="22"/>
      <c r="M34" s="22"/>
      <c r="N34" s="22"/>
      <c r="O34" s="22"/>
      <c r="P34" s="22"/>
    </row>
    <row r="35" spans="1:16" ht="39" customHeight="1" x14ac:dyDescent="0.15">
      <c r="A35" s="22"/>
      <c r="B35" s="35"/>
      <c r="C35" s="1238" t="s">
        <v>560</v>
      </c>
      <c r="D35" s="1239"/>
      <c r="E35" s="1240"/>
      <c r="F35" s="36">
        <v>5.6</v>
      </c>
      <c r="G35" s="37">
        <v>5.4</v>
      </c>
      <c r="H35" s="37">
        <v>6.68</v>
      </c>
      <c r="I35" s="37">
        <v>5.5</v>
      </c>
      <c r="J35" s="38">
        <v>4.71</v>
      </c>
      <c r="K35" s="22"/>
      <c r="L35" s="22"/>
      <c r="M35" s="22"/>
      <c r="N35" s="22"/>
      <c r="O35" s="22"/>
      <c r="P35" s="22"/>
    </row>
    <row r="36" spans="1:16" ht="39" customHeight="1" x14ac:dyDescent="0.15">
      <c r="A36" s="22"/>
      <c r="B36" s="35"/>
      <c r="C36" s="1238" t="s">
        <v>561</v>
      </c>
      <c r="D36" s="1239"/>
      <c r="E36" s="1240"/>
      <c r="F36" s="36" t="s">
        <v>562</v>
      </c>
      <c r="G36" s="37" t="s">
        <v>563</v>
      </c>
      <c r="H36" s="37" t="s">
        <v>564</v>
      </c>
      <c r="I36" s="37">
        <v>0.87</v>
      </c>
      <c r="J36" s="38">
        <v>1.79</v>
      </c>
      <c r="K36" s="22"/>
      <c r="L36" s="22"/>
      <c r="M36" s="22"/>
      <c r="N36" s="22"/>
      <c r="O36" s="22"/>
      <c r="P36" s="22"/>
    </row>
    <row r="37" spans="1:16" ht="39" customHeight="1" x14ac:dyDescent="0.15">
      <c r="A37" s="22"/>
      <c r="B37" s="35"/>
      <c r="C37" s="1238" t="s">
        <v>565</v>
      </c>
      <c r="D37" s="1239"/>
      <c r="E37" s="1240"/>
      <c r="F37" s="36">
        <v>0.35</v>
      </c>
      <c r="G37" s="37">
        <v>0.09</v>
      </c>
      <c r="H37" s="37">
        <v>0</v>
      </c>
      <c r="I37" s="37">
        <v>0.16</v>
      </c>
      <c r="J37" s="38">
        <v>0.38</v>
      </c>
      <c r="K37" s="22"/>
      <c r="L37" s="22"/>
      <c r="M37" s="22"/>
      <c r="N37" s="22"/>
      <c r="O37" s="22"/>
      <c r="P37" s="22"/>
    </row>
    <row r="38" spans="1:16" ht="39" customHeight="1" x14ac:dyDescent="0.15">
      <c r="A38" s="22"/>
      <c r="B38" s="35"/>
      <c r="C38" s="1238" t="s">
        <v>566</v>
      </c>
      <c r="D38" s="1239"/>
      <c r="E38" s="1240"/>
      <c r="F38" s="36" t="s">
        <v>510</v>
      </c>
      <c r="G38" s="37">
        <v>0.03</v>
      </c>
      <c r="H38" s="37">
        <v>0.03</v>
      </c>
      <c r="I38" s="37">
        <v>0.08</v>
      </c>
      <c r="J38" s="38">
        <v>7.0000000000000007E-2</v>
      </c>
      <c r="K38" s="22"/>
      <c r="L38" s="22"/>
      <c r="M38" s="22"/>
      <c r="N38" s="22"/>
      <c r="O38" s="22"/>
      <c r="P38" s="22"/>
    </row>
    <row r="39" spans="1:16" ht="39" customHeight="1" x14ac:dyDescent="0.15">
      <c r="A39" s="22"/>
      <c r="B39" s="35"/>
      <c r="C39" s="1238" t="s">
        <v>567</v>
      </c>
      <c r="D39" s="1239"/>
      <c r="E39" s="1240"/>
      <c r="F39" s="36">
        <v>0.09</v>
      </c>
      <c r="G39" s="37">
        <v>0.12</v>
      </c>
      <c r="H39" s="37">
        <v>0.12</v>
      </c>
      <c r="I39" s="37">
        <v>0.11</v>
      </c>
      <c r="J39" s="38">
        <v>0.06</v>
      </c>
      <c r="K39" s="22"/>
      <c r="L39" s="22"/>
      <c r="M39" s="22"/>
      <c r="N39" s="22"/>
      <c r="O39" s="22"/>
      <c r="P39" s="22"/>
    </row>
    <row r="40" spans="1:16" ht="39" customHeight="1" x14ac:dyDescent="0.15">
      <c r="A40" s="22"/>
      <c r="B40" s="35"/>
      <c r="C40" s="1238" t="s">
        <v>568</v>
      </c>
      <c r="D40" s="1239"/>
      <c r="E40" s="1240"/>
      <c r="F40" s="36">
        <v>1.55</v>
      </c>
      <c r="G40" s="37">
        <v>0.14000000000000001</v>
      </c>
      <c r="H40" s="37">
        <v>0.11</v>
      </c>
      <c r="I40" s="37">
        <v>0.16</v>
      </c>
      <c r="J40" s="38">
        <v>0.04</v>
      </c>
      <c r="K40" s="22"/>
      <c r="L40" s="22"/>
      <c r="M40" s="22"/>
      <c r="N40" s="22"/>
      <c r="O40" s="22"/>
      <c r="P40" s="22"/>
    </row>
    <row r="41" spans="1:16" ht="39" customHeight="1" x14ac:dyDescent="0.15">
      <c r="A41" s="22"/>
      <c r="B41" s="35"/>
      <c r="C41" s="1238" t="s">
        <v>569</v>
      </c>
      <c r="D41" s="1239"/>
      <c r="E41" s="1240"/>
      <c r="F41" s="36">
        <v>0</v>
      </c>
      <c r="G41" s="37">
        <v>0.01</v>
      </c>
      <c r="H41" s="37">
        <v>0.01</v>
      </c>
      <c r="I41" s="37">
        <v>0</v>
      </c>
      <c r="J41" s="38">
        <v>0.03</v>
      </c>
      <c r="K41" s="22"/>
      <c r="L41" s="22"/>
      <c r="M41" s="22"/>
      <c r="N41" s="22"/>
      <c r="O41" s="22"/>
      <c r="P41" s="22"/>
    </row>
    <row r="42" spans="1:16" ht="39" customHeight="1" x14ac:dyDescent="0.15">
      <c r="A42" s="22"/>
      <c r="B42" s="39"/>
      <c r="C42" s="1238" t="s">
        <v>570</v>
      </c>
      <c r="D42" s="1239"/>
      <c r="E42" s="1240"/>
      <c r="F42" s="36" t="s">
        <v>510</v>
      </c>
      <c r="G42" s="37" t="s">
        <v>510</v>
      </c>
      <c r="H42" s="37" t="s">
        <v>510</v>
      </c>
      <c r="I42" s="37" t="s">
        <v>510</v>
      </c>
      <c r="J42" s="38" t="s">
        <v>510</v>
      </c>
      <c r="K42" s="22"/>
      <c r="L42" s="22"/>
      <c r="M42" s="22"/>
      <c r="N42" s="22"/>
      <c r="O42" s="22"/>
      <c r="P42" s="22"/>
    </row>
    <row r="43" spans="1:16" ht="39" customHeight="1" thickBot="1" x14ac:dyDescent="0.2">
      <c r="A43" s="22"/>
      <c r="B43" s="40"/>
      <c r="C43" s="1241" t="s">
        <v>571</v>
      </c>
      <c r="D43" s="1242"/>
      <c r="E43" s="1243"/>
      <c r="F43" s="41">
        <v>0.27</v>
      </c>
      <c r="G43" s="42">
        <v>0.48</v>
      </c>
      <c r="H43" s="42">
        <v>0.31</v>
      </c>
      <c r="I43" s="42">
        <v>0.04</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bZsSQ3N6qxPtgUk0NLA4xwrfLPWtxFU7syqWSH5DqKDhXl2DT/qECdF7S7y22Mudmu5drsl3lg3QhvO68d7Rw==" saltValue="awQTQXftsJ9kzZr+cF8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J4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1257</v>
      </c>
      <c r="L45" s="60">
        <v>1340</v>
      </c>
      <c r="M45" s="60">
        <v>1498</v>
      </c>
      <c r="N45" s="60">
        <v>1540</v>
      </c>
      <c r="O45" s="61">
        <v>1492</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510</v>
      </c>
      <c r="L46" s="64" t="s">
        <v>510</v>
      </c>
      <c r="M46" s="64" t="s">
        <v>510</v>
      </c>
      <c r="N46" s="64" t="s">
        <v>510</v>
      </c>
      <c r="O46" s="65" t="s">
        <v>510</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510</v>
      </c>
      <c r="L47" s="64" t="s">
        <v>510</v>
      </c>
      <c r="M47" s="64" t="s">
        <v>510</v>
      </c>
      <c r="N47" s="64" t="s">
        <v>510</v>
      </c>
      <c r="O47" s="65" t="s">
        <v>510</v>
      </c>
      <c r="P47" s="48"/>
      <c r="Q47" s="48"/>
      <c r="R47" s="48"/>
      <c r="S47" s="48"/>
      <c r="T47" s="48"/>
      <c r="U47" s="48"/>
    </row>
    <row r="48" spans="1:21" ht="30.75" customHeight="1" x14ac:dyDescent="0.15">
      <c r="A48" s="48"/>
      <c r="B48" s="1266"/>
      <c r="C48" s="1267"/>
      <c r="D48" s="62"/>
      <c r="E48" s="1248" t="s">
        <v>15</v>
      </c>
      <c r="F48" s="1248"/>
      <c r="G48" s="1248"/>
      <c r="H48" s="1248"/>
      <c r="I48" s="1248"/>
      <c r="J48" s="1249"/>
      <c r="K48" s="63">
        <v>446</v>
      </c>
      <c r="L48" s="64">
        <v>408</v>
      </c>
      <c r="M48" s="64">
        <v>415</v>
      </c>
      <c r="N48" s="64">
        <v>437</v>
      </c>
      <c r="O48" s="65">
        <v>423</v>
      </c>
      <c r="P48" s="48"/>
      <c r="Q48" s="48"/>
      <c r="R48" s="48"/>
      <c r="S48" s="48"/>
      <c r="T48" s="48"/>
      <c r="U48" s="48"/>
    </row>
    <row r="49" spans="1:21" ht="30.75" customHeight="1" x14ac:dyDescent="0.15">
      <c r="A49" s="48"/>
      <c r="B49" s="1266"/>
      <c r="C49" s="1267"/>
      <c r="D49" s="62"/>
      <c r="E49" s="1248" t="s">
        <v>16</v>
      </c>
      <c r="F49" s="1248"/>
      <c r="G49" s="1248"/>
      <c r="H49" s="1248"/>
      <c r="I49" s="1248"/>
      <c r="J49" s="1249"/>
      <c r="K49" s="63">
        <v>10</v>
      </c>
      <c r="L49" s="64">
        <v>9</v>
      </c>
      <c r="M49" s="64">
        <v>27</v>
      </c>
      <c r="N49" s="64">
        <v>43</v>
      </c>
      <c r="O49" s="65">
        <v>94</v>
      </c>
      <c r="P49" s="48"/>
      <c r="Q49" s="48"/>
      <c r="R49" s="48"/>
      <c r="S49" s="48"/>
      <c r="T49" s="48"/>
      <c r="U49" s="48"/>
    </row>
    <row r="50" spans="1:21" ht="30.75" customHeight="1" x14ac:dyDescent="0.15">
      <c r="A50" s="48"/>
      <c r="B50" s="1266"/>
      <c r="C50" s="1267"/>
      <c r="D50" s="62"/>
      <c r="E50" s="1248" t="s">
        <v>17</v>
      </c>
      <c r="F50" s="1248"/>
      <c r="G50" s="1248"/>
      <c r="H50" s="1248"/>
      <c r="I50" s="1248"/>
      <c r="J50" s="1249"/>
      <c r="K50" s="63">
        <v>0</v>
      </c>
      <c r="L50" s="64">
        <v>0</v>
      </c>
      <c r="M50" s="64">
        <v>0</v>
      </c>
      <c r="N50" s="64">
        <v>0</v>
      </c>
      <c r="O50" s="65">
        <v>0</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510</v>
      </c>
      <c r="L51" s="64" t="s">
        <v>510</v>
      </c>
      <c r="M51" s="64" t="s">
        <v>510</v>
      </c>
      <c r="N51" s="64" t="s">
        <v>510</v>
      </c>
      <c r="O51" s="65" t="s">
        <v>510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1200</v>
      </c>
      <c r="L52" s="64">
        <v>1274</v>
      </c>
      <c r="M52" s="64">
        <v>1410</v>
      </c>
      <c r="N52" s="64">
        <v>1407</v>
      </c>
      <c r="O52" s="65">
        <v>1400</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513</v>
      </c>
      <c r="L53" s="69">
        <v>483</v>
      </c>
      <c r="M53" s="69">
        <v>530</v>
      </c>
      <c r="N53" s="69">
        <v>613</v>
      </c>
      <c r="O53" s="70">
        <v>609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597</v>
      </c>
      <c r="L57" s="83" t="s">
        <v>598</v>
      </c>
      <c r="M57" s="83" t="s">
        <v>597</v>
      </c>
      <c r="N57" s="83" t="s">
        <v>598</v>
      </c>
      <c r="O57" s="84" t="s">
        <v>599</v>
      </c>
    </row>
    <row r="58" spans="1:21" ht="31.5" customHeight="1" thickBot="1" x14ac:dyDescent="0.2">
      <c r="B58" s="1256"/>
      <c r="C58" s="1257"/>
      <c r="D58" s="1261" t="s">
        <v>27</v>
      </c>
      <c r="E58" s="1262"/>
      <c r="F58" s="1262"/>
      <c r="G58" s="1262"/>
      <c r="H58" s="1262"/>
      <c r="I58" s="1262"/>
      <c r="J58" s="1263"/>
      <c r="K58" s="85" t="s">
        <v>597</v>
      </c>
      <c r="L58" s="86" t="s">
        <v>597</v>
      </c>
      <c r="M58" s="86" t="s">
        <v>597</v>
      </c>
      <c r="N58" s="86" t="s">
        <v>597</v>
      </c>
      <c r="O58" s="87" t="s">
        <v>599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05F6dEZdbXcnacoWcuB+zADmTRZWqLHjnC23+YNBcSPI0/NaxDhWuyydiY7NeVWaCPsIQevP/Cig/x7jMDEOw==" saltValue="N3/IyJXHT2DoPREaaYSVY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84" t="s">
        <v>30</v>
      </c>
      <c r="C41" s="1285"/>
      <c r="D41" s="101"/>
      <c r="E41" s="1286" t="s">
        <v>31</v>
      </c>
      <c r="F41" s="1286"/>
      <c r="G41" s="1286"/>
      <c r="H41" s="1287"/>
      <c r="I41" s="102">
        <v>13398</v>
      </c>
      <c r="J41" s="103">
        <v>13098</v>
      </c>
      <c r="K41" s="103">
        <v>12744</v>
      </c>
      <c r="L41" s="103">
        <v>12527</v>
      </c>
      <c r="M41" s="104">
        <v>12672</v>
      </c>
    </row>
    <row r="42" spans="2:13" ht="27.75" customHeight="1" x14ac:dyDescent="0.15">
      <c r="B42" s="1274"/>
      <c r="C42" s="1275"/>
      <c r="D42" s="105"/>
      <c r="E42" s="1278" t="s">
        <v>32</v>
      </c>
      <c r="F42" s="1278"/>
      <c r="G42" s="1278"/>
      <c r="H42" s="1279"/>
      <c r="I42" s="106">
        <v>1599</v>
      </c>
      <c r="J42" s="107">
        <v>1767</v>
      </c>
      <c r="K42" s="107">
        <v>1720</v>
      </c>
      <c r="L42" s="107">
        <v>1803</v>
      </c>
      <c r="M42" s="108">
        <v>1765</v>
      </c>
    </row>
    <row r="43" spans="2:13" ht="27.75" customHeight="1" x14ac:dyDescent="0.15">
      <c r="B43" s="1274"/>
      <c r="C43" s="1275"/>
      <c r="D43" s="105"/>
      <c r="E43" s="1278" t="s">
        <v>33</v>
      </c>
      <c r="F43" s="1278"/>
      <c r="G43" s="1278"/>
      <c r="H43" s="1279"/>
      <c r="I43" s="106">
        <v>6384</v>
      </c>
      <c r="J43" s="107">
        <v>6165</v>
      </c>
      <c r="K43" s="107">
        <v>6067</v>
      </c>
      <c r="L43" s="107">
        <v>6071</v>
      </c>
      <c r="M43" s="108">
        <v>5749</v>
      </c>
    </row>
    <row r="44" spans="2:13" ht="27.75" customHeight="1" x14ac:dyDescent="0.15">
      <c r="B44" s="1274"/>
      <c r="C44" s="1275"/>
      <c r="D44" s="105"/>
      <c r="E44" s="1278" t="s">
        <v>34</v>
      </c>
      <c r="F44" s="1278"/>
      <c r="G44" s="1278"/>
      <c r="H44" s="1279"/>
      <c r="I44" s="106">
        <v>1059</v>
      </c>
      <c r="J44" s="107">
        <v>1662</v>
      </c>
      <c r="K44" s="107">
        <v>1607</v>
      </c>
      <c r="L44" s="107">
        <v>1542</v>
      </c>
      <c r="M44" s="108">
        <v>1508</v>
      </c>
    </row>
    <row r="45" spans="2:13" ht="27.75" customHeight="1" x14ac:dyDescent="0.15">
      <c r="B45" s="1274"/>
      <c r="C45" s="1275"/>
      <c r="D45" s="105"/>
      <c r="E45" s="1278" t="s">
        <v>35</v>
      </c>
      <c r="F45" s="1278"/>
      <c r="G45" s="1278"/>
      <c r="H45" s="1279"/>
      <c r="I45" s="106">
        <v>2364</v>
      </c>
      <c r="J45" s="107">
        <v>2094</v>
      </c>
      <c r="K45" s="107">
        <v>1994</v>
      </c>
      <c r="L45" s="107">
        <v>1964</v>
      </c>
      <c r="M45" s="108">
        <v>1844</v>
      </c>
    </row>
    <row r="46" spans="2:13" ht="27.75" customHeight="1" x14ac:dyDescent="0.15">
      <c r="B46" s="1274"/>
      <c r="C46" s="1275"/>
      <c r="D46" s="109"/>
      <c r="E46" s="1278" t="s">
        <v>36</v>
      </c>
      <c r="F46" s="1278"/>
      <c r="G46" s="1278"/>
      <c r="H46" s="1279"/>
      <c r="I46" s="106" t="s">
        <v>510</v>
      </c>
      <c r="J46" s="107" t="s">
        <v>510</v>
      </c>
      <c r="K46" s="107" t="s">
        <v>510</v>
      </c>
      <c r="L46" s="107" t="s">
        <v>510</v>
      </c>
      <c r="M46" s="108" t="s">
        <v>510</v>
      </c>
    </row>
    <row r="47" spans="2:13" ht="27.75" customHeight="1" x14ac:dyDescent="0.15">
      <c r="B47" s="1274"/>
      <c r="C47" s="1275"/>
      <c r="D47" s="110"/>
      <c r="E47" s="1288" t="s">
        <v>37</v>
      </c>
      <c r="F47" s="1289"/>
      <c r="G47" s="1289"/>
      <c r="H47" s="1290"/>
      <c r="I47" s="106" t="s">
        <v>510</v>
      </c>
      <c r="J47" s="107" t="s">
        <v>510</v>
      </c>
      <c r="K47" s="107" t="s">
        <v>510</v>
      </c>
      <c r="L47" s="107" t="s">
        <v>510</v>
      </c>
      <c r="M47" s="108" t="s">
        <v>510</v>
      </c>
    </row>
    <row r="48" spans="2:13" ht="27.75" customHeight="1" x14ac:dyDescent="0.15">
      <c r="B48" s="1274"/>
      <c r="C48" s="1275"/>
      <c r="D48" s="105"/>
      <c r="E48" s="1278" t="s">
        <v>38</v>
      </c>
      <c r="F48" s="1278"/>
      <c r="G48" s="1278"/>
      <c r="H48" s="1279"/>
      <c r="I48" s="106" t="s">
        <v>510</v>
      </c>
      <c r="J48" s="107" t="s">
        <v>510</v>
      </c>
      <c r="K48" s="107" t="s">
        <v>510</v>
      </c>
      <c r="L48" s="107" t="s">
        <v>510</v>
      </c>
      <c r="M48" s="108" t="s">
        <v>510</v>
      </c>
    </row>
    <row r="49" spans="2:13" ht="27.75" customHeight="1" x14ac:dyDescent="0.15">
      <c r="B49" s="1276"/>
      <c r="C49" s="1277"/>
      <c r="D49" s="105"/>
      <c r="E49" s="1278" t="s">
        <v>39</v>
      </c>
      <c r="F49" s="1278"/>
      <c r="G49" s="1278"/>
      <c r="H49" s="1279"/>
      <c r="I49" s="106" t="s">
        <v>510</v>
      </c>
      <c r="J49" s="107" t="s">
        <v>510</v>
      </c>
      <c r="K49" s="107" t="s">
        <v>510</v>
      </c>
      <c r="L49" s="107" t="s">
        <v>510</v>
      </c>
      <c r="M49" s="108" t="s">
        <v>510</v>
      </c>
    </row>
    <row r="50" spans="2:13" ht="27.75" customHeight="1" x14ac:dyDescent="0.15">
      <c r="B50" s="1272" t="s">
        <v>40</v>
      </c>
      <c r="C50" s="1273"/>
      <c r="D50" s="111"/>
      <c r="E50" s="1278" t="s">
        <v>41</v>
      </c>
      <c r="F50" s="1278"/>
      <c r="G50" s="1278"/>
      <c r="H50" s="1279"/>
      <c r="I50" s="106">
        <v>4848</v>
      </c>
      <c r="J50" s="107">
        <v>5410</v>
      </c>
      <c r="K50" s="107">
        <v>5814</v>
      </c>
      <c r="L50" s="107">
        <v>6037</v>
      </c>
      <c r="M50" s="108">
        <v>6052</v>
      </c>
    </row>
    <row r="51" spans="2:13" ht="27.75" customHeight="1" x14ac:dyDescent="0.15">
      <c r="B51" s="1274"/>
      <c r="C51" s="1275"/>
      <c r="D51" s="105"/>
      <c r="E51" s="1278" t="s">
        <v>42</v>
      </c>
      <c r="F51" s="1278"/>
      <c r="G51" s="1278"/>
      <c r="H51" s="1279"/>
      <c r="I51" s="106">
        <v>455</v>
      </c>
      <c r="J51" s="107">
        <v>262</v>
      </c>
      <c r="K51" s="107">
        <v>195</v>
      </c>
      <c r="L51" s="107">
        <v>158</v>
      </c>
      <c r="M51" s="108">
        <v>127</v>
      </c>
    </row>
    <row r="52" spans="2:13" ht="27.75" customHeight="1" x14ac:dyDescent="0.15">
      <c r="B52" s="1276"/>
      <c r="C52" s="1277"/>
      <c r="D52" s="105"/>
      <c r="E52" s="1278" t="s">
        <v>43</v>
      </c>
      <c r="F52" s="1278"/>
      <c r="G52" s="1278"/>
      <c r="H52" s="1279"/>
      <c r="I52" s="106">
        <v>13987</v>
      </c>
      <c r="J52" s="107">
        <v>13903</v>
      </c>
      <c r="K52" s="107">
        <v>13527</v>
      </c>
      <c r="L52" s="107">
        <v>13263</v>
      </c>
      <c r="M52" s="108">
        <v>12978</v>
      </c>
    </row>
    <row r="53" spans="2:13" ht="27.75" customHeight="1" thickBot="1" x14ac:dyDescent="0.2">
      <c r="B53" s="1280" t="s">
        <v>44</v>
      </c>
      <c r="C53" s="1281"/>
      <c r="D53" s="112"/>
      <c r="E53" s="1282" t="s">
        <v>45</v>
      </c>
      <c r="F53" s="1282"/>
      <c r="G53" s="1282"/>
      <c r="H53" s="1283"/>
      <c r="I53" s="113">
        <v>5514</v>
      </c>
      <c r="J53" s="114">
        <v>5211</v>
      </c>
      <c r="K53" s="114">
        <v>4596</v>
      </c>
      <c r="L53" s="114">
        <v>4448</v>
      </c>
      <c r="M53" s="115">
        <v>4382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WTNvotqeUfIXzusVgg/ddjZyWAWGwCv9vzE/k4aYDpfiJ3xc7Rf3TPMW8slpULrdRb3g23TviLwpzzQ2mLE9Q==" saltValue="UekvLB7/Fp5GMCHiQB6r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99" t="s">
        <v>48</v>
      </c>
      <c r="D55" s="1299"/>
      <c r="E55" s="1300"/>
      <c r="F55" s="127">
        <v>2670</v>
      </c>
      <c r="G55" s="127">
        <v>2953</v>
      </c>
      <c r="H55" s="128">
        <v>3174</v>
      </c>
    </row>
    <row r="56" spans="2:8" ht="52.5" customHeight="1" x14ac:dyDescent="0.15">
      <c r="B56" s="129"/>
      <c r="C56" s="1301" t="s">
        <v>49</v>
      </c>
      <c r="D56" s="1301"/>
      <c r="E56" s="1302"/>
      <c r="F56" s="130">
        <v>1159</v>
      </c>
      <c r="G56" s="130">
        <v>1271</v>
      </c>
      <c r="H56" s="131">
        <v>1259</v>
      </c>
    </row>
    <row r="57" spans="2:8" ht="53.25" customHeight="1" x14ac:dyDescent="0.15">
      <c r="B57" s="129"/>
      <c r="C57" s="1303" t="s">
        <v>50</v>
      </c>
      <c r="D57" s="1303"/>
      <c r="E57" s="1304"/>
      <c r="F57" s="132">
        <v>3240</v>
      </c>
      <c r="G57" s="132">
        <v>3073</v>
      </c>
      <c r="H57" s="133">
        <v>2876</v>
      </c>
    </row>
    <row r="58" spans="2:8" ht="45.75" customHeight="1" x14ac:dyDescent="0.15">
      <c r="B58" s="134"/>
      <c r="C58" s="1291" t="s">
        <v>592</v>
      </c>
      <c r="D58" s="1292"/>
      <c r="E58" s="1293"/>
      <c r="F58" s="135">
        <v>1385</v>
      </c>
      <c r="G58" s="135">
        <v>1389</v>
      </c>
      <c r="H58" s="136">
        <v>1389</v>
      </c>
    </row>
    <row r="59" spans="2:8" ht="45.75" customHeight="1" x14ac:dyDescent="0.15">
      <c r="B59" s="134"/>
      <c r="C59" s="1291" t="s">
        <v>594</v>
      </c>
      <c r="D59" s="1292"/>
      <c r="E59" s="1293"/>
      <c r="F59" s="135">
        <v>415</v>
      </c>
      <c r="G59" s="135">
        <v>416</v>
      </c>
      <c r="H59" s="136">
        <v>417</v>
      </c>
    </row>
    <row r="60" spans="2:8" ht="45.75" customHeight="1" x14ac:dyDescent="0.15">
      <c r="B60" s="134"/>
      <c r="C60" s="1291" t="s">
        <v>593</v>
      </c>
      <c r="D60" s="1292"/>
      <c r="E60" s="1293"/>
      <c r="F60" s="135">
        <v>469</v>
      </c>
      <c r="G60" s="135">
        <v>545</v>
      </c>
      <c r="H60" s="136">
        <v>323</v>
      </c>
    </row>
    <row r="61" spans="2:8" ht="45.75" customHeight="1" x14ac:dyDescent="0.15">
      <c r="B61" s="134"/>
      <c r="C61" s="1291" t="s">
        <v>595</v>
      </c>
      <c r="D61" s="1292"/>
      <c r="E61" s="1293"/>
      <c r="F61" s="135">
        <v>239</v>
      </c>
      <c r="G61" s="135">
        <v>238</v>
      </c>
      <c r="H61" s="136">
        <v>239</v>
      </c>
    </row>
    <row r="62" spans="2:8" ht="45.75" customHeight="1" thickBot="1" x14ac:dyDescent="0.2">
      <c r="B62" s="137"/>
      <c r="C62" s="1294" t="s">
        <v>596</v>
      </c>
      <c r="D62" s="1295"/>
      <c r="E62" s="1296"/>
      <c r="F62" s="138">
        <v>464</v>
      </c>
      <c r="G62" s="138">
        <v>214</v>
      </c>
      <c r="H62" s="139">
        <v>214</v>
      </c>
    </row>
    <row r="63" spans="2:8" ht="52.5" customHeight="1" thickBot="1" x14ac:dyDescent="0.2">
      <c r="B63" s="140"/>
      <c r="C63" s="1297" t="s">
        <v>51</v>
      </c>
      <c r="D63" s="1297"/>
      <c r="E63" s="1298"/>
      <c r="F63" s="141">
        <v>7069</v>
      </c>
      <c r="G63" s="141">
        <v>7296</v>
      </c>
      <c r="H63" s="142">
        <v>7309</v>
      </c>
    </row>
    <row r="64" spans="2:8" ht="15" customHeight="1" x14ac:dyDescent="0.15"/>
    <row r="65" ht="0" hidden="1" customHeight="1" x14ac:dyDescent="0.15"/>
    <row r="66" ht="0" hidden="1" customHeight="1" x14ac:dyDescent="0.15"/>
  </sheetData>
  <sheetProtection algorithmName="SHA-512" hashValue="iBJJP0QQcUaPcWRzLMcJpQXoLz+XphD+7GW32O2Yj6CftZuH2ZKc4J2j+IrE4pnvu4AAoEPJa/c4DkBZlpZ4bQ==" saltValue="Vcgg93T+FrOqt4bCvWV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opLeftCell="T1" zoomScaleNormal="100" zoomScaleSheetLayoutView="55" workbookViewId="0">
      <selection activeCell="BY15" sqref="BY15"/>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8" t="s">
        <v>603</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x14ac:dyDescent="0.15">
      <c r="B44" s="394"/>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x14ac:dyDescent="0.15">
      <c r="B45" s="394"/>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x14ac:dyDescent="0.15">
      <c r="B46" s="394"/>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x14ac:dyDescent="0.15">
      <c r="B47" s="394"/>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604</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552</v>
      </c>
      <c r="BQ50" s="1311"/>
      <c r="BR50" s="1311"/>
      <c r="BS50" s="1311"/>
      <c r="BT50" s="1311"/>
      <c r="BU50" s="1311"/>
      <c r="BV50" s="1311"/>
      <c r="BW50" s="1311"/>
      <c r="BX50" s="1311" t="s">
        <v>553</v>
      </c>
      <c r="BY50" s="1311"/>
      <c r="BZ50" s="1311"/>
      <c r="CA50" s="1311"/>
      <c r="CB50" s="1311"/>
      <c r="CC50" s="1311"/>
      <c r="CD50" s="1311"/>
      <c r="CE50" s="1311"/>
      <c r="CF50" s="1311" t="s">
        <v>554</v>
      </c>
      <c r="CG50" s="1311"/>
      <c r="CH50" s="1311"/>
      <c r="CI50" s="1311"/>
      <c r="CJ50" s="1311"/>
      <c r="CK50" s="1311"/>
      <c r="CL50" s="1311"/>
      <c r="CM50" s="1311"/>
      <c r="CN50" s="1311" t="s">
        <v>555</v>
      </c>
      <c r="CO50" s="1311"/>
      <c r="CP50" s="1311"/>
      <c r="CQ50" s="1311"/>
      <c r="CR50" s="1311"/>
      <c r="CS50" s="1311"/>
      <c r="CT50" s="1311"/>
      <c r="CU50" s="1311"/>
      <c r="CV50" s="1311" t="s">
        <v>556</v>
      </c>
      <c r="CW50" s="1311"/>
      <c r="CX50" s="1311"/>
      <c r="CY50" s="1311"/>
      <c r="CZ50" s="1311"/>
      <c r="DA50" s="1311"/>
      <c r="DB50" s="1311"/>
      <c r="DC50" s="1311"/>
    </row>
    <row r="51" spans="1:109" ht="13.5" customHeight="1" x14ac:dyDescent="0.15">
      <c r="B51" s="394"/>
      <c r="G51" s="1322"/>
      <c r="H51" s="1322"/>
      <c r="I51" s="1326"/>
      <c r="J51" s="1326"/>
      <c r="K51" s="1312"/>
      <c r="L51" s="1312"/>
      <c r="M51" s="1312"/>
      <c r="N51" s="1312"/>
      <c r="AM51" s="403"/>
      <c r="AN51" s="1310" t="s">
        <v>605</v>
      </c>
      <c r="AO51" s="1310"/>
      <c r="AP51" s="1310"/>
      <c r="AQ51" s="1310"/>
      <c r="AR51" s="1310"/>
      <c r="AS51" s="1310"/>
      <c r="AT51" s="1310"/>
      <c r="AU51" s="1310"/>
      <c r="AV51" s="1310"/>
      <c r="AW51" s="1310"/>
      <c r="AX51" s="1310"/>
      <c r="AY51" s="1310"/>
      <c r="AZ51" s="1310"/>
      <c r="BA51" s="1310"/>
      <c r="BB51" s="1310" t="s">
        <v>606</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v>78.400000000000006</v>
      </c>
      <c r="BY51" s="1307"/>
      <c r="BZ51" s="1307"/>
      <c r="CA51" s="1307"/>
      <c r="CB51" s="1307"/>
      <c r="CC51" s="1307"/>
      <c r="CD51" s="1307"/>
      <c r="CE51" s="1307"/>
      <c r="CF51" s="1307">
        <v>70.7</v>
      </c>
      <c r="CG51" s="1307"/>
      <c r="CH51" s="1307"/>
      <c r="CI51" s="1307"/>
      <c r="CJ51" s="1307"/>
      <c r="CK51" s="1307"/>
      <c r="CL51" s="1307"/>
      <c r="CM51" s="1307"/>
      <c r="CN51" s="1307">
        <v>69.3</v>
      </c>
      <c r="CO51" s="1307"/>
      <c r="CP51" s="1307"/>
      <c r="CQ51" s="1307"/>
      <c r="CR51" s="1307"/>
      <c r="CS51" s="1307"/>
      <c r="CT51" s="1307"/>
      <c r="CU51" s="1307"/>
      <c r="CV51" s="1307">
        <v>68.5</v>
      </c>
      <c r="CW51" s="1307"/>
      <c r="CX51" s="1307"/>
      <c r="CY51" s="1307"/>
      <c r="CZ51" s="1307"/>
      <c r="DA51" s="1307"/>
      <c r="DB51" s="1307"/>
      <c r="DC51" s="1307"/>
    </row>
    <row r="52" spans="1:109" x14ac:dyDescent="0.15">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607</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56.5</v>
      </c>
      <c r="BY53" s="1307"/>
      <c r="BZ53" s="1307"/>
      <c r="CA53" s="1307"/>
      <c r="CB53" s="1307"/>
      <c r="CC53" s="1307"/>
      <c r="CD53" s="1307"/>
      <c r="CE53" s="1307"/>
      <c r="CF53" s="1307">
        <v>56.9</v>
      </c>
      <c r="CG53" s="1307"/>
      <c r="CH53" s="1307"/>
      <c r="CI53" s="1307"/>
      <c r="CJ53" s="1307"/>
      <c r="CK53" s="1307"/>
      <c r="CL53" s="1307"/>
      <c r="CM53" s="1307"/>
      <c r="CN53" s="1307">
        <v>57.7</v>
      </c>
      <c r="CO53" s="1307"/>
      <c r="CP53" s="1307"/>
      <c r="CQ53" s="1307"/>
      <c r="CR53" s="1307"/>
      <c r="CS53" s="1307"/>
      <c r="CT53" s="1307"/>
      <c r="CU53" s="1307"/>
      <c r="CV53" s="1307">
        <v>57.7</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608</v>
      </c>
      <c r="AO55" s="1311"/>
      <c r="AP55" s="1311"/>
      <c r="AQ55" s="1311"/>
      <c r="AR55" s="1311"/>
      <c r="AS55" s="1311"/>
      <c r="AT55" s="1311"/>
      <c r="AU55" s="1311"/>
      <c r="AV55" s="1311"/>
      <c r="AW55" s="1311"/>
      <c r="AX55" s="1311"/>
      <c r="AY55" s="1311"/>
      <c r="AZ55" s="1311"/>
      <c r="BA55" s="1311"/>
      <c r="BB55" s="1310" t="s">
        <v>606</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58.5</v>
      </c>
      <c r="BY55" s="1307"/>
      <c r="BZ55" s="1307"/>
      <c r="CA55" s="1307"/>
      <c r="CB55" s="1307"/>
      <c r="CC55" s="1307"/>
      <c r="CD55" s="1307"/>
      <c r="CE55" s="1307"/>
      <c r="CF55" s="1307">
        <v>54.6</v>
      </c>
      <c r="CG55" s="1307"/>
      <c r="CH55" s="1307"/>
      <c r="CI55" s="1307"/>
      <c r="CJ55" s="1307"/>
      <c r="CK55" s="1307"/>
      <c r="CL55" s="1307"/>
      <c r="CM55" s="1307"/>
      <c r="CN55" s="1307">
        <v>53.2</v>
      </c>
      <c r="CO55" s="1307"/>
      <c r="CP55" s="1307"/>
      <c r="CQ55" s="1307"/>
      <c r="CR55" s="1307"/>
      <c r="CS55" s="1307"/>
      <c r="CT55" s="1307"/>
      <c r="CU55" s="1307"/>
      <c r="CV55" s="1307">
        <v>47.9</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607</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52.9</v>
      </c>
      <c r="BY57" s="1307"/>
      <c r="BZ57" s="1307"/>
      <c r="CA57" s="1307"/>
      <c r="CB57" s="1307"/>
      <c r="CC57" s="1307"/>
      <c r="CD57" s="1307"/>
      <c r="CE57" s="1307"/>
      <c r="CF57" s="1307">
        <v>58.3</v>
      </c>
      <c r="CG57" s="1307"/>
      <c r="CH57" s="1307"/>
      <c r="CI57" s="1307"/>
      <c r="CJ57" s="1307"/>
      <c r="CK57" s="1307"/>
      <c r="CL57" s="1307"/>
      <c r="CM57" s="1307"/>
      <c r="CN57" s="1307">
        <v>59.6</v>
      </c>
      <c r="CO57" s="1307"/>
      <c r="CP57" s="1307"/>
      <c r="CQ57" s="1307"/>
      <c r="CR57" s="1307"/>
      <c r="CS57" s="1307"/>
      <c r="CT57" s="1307"/>
      <c r="CU57" s="1307"/>
      <c r="CV57" s="1307">
        <v>60.5</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609</v>
      </c>
    </row>
    <row r="64" spans="1:109" x14ac:dyDescent="0.15">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604</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552</v>
      </c>
      <c r="BQ72" s="1311"/>
      <c r="BR72" s="1311"/>
      <c r="BS72" s="1311"/>
      <c r="BT72" s="1311"/>
      <c r="BU72" s="1311"/>
      <c r="BV72" s="1311"/>
      <c r="BW72" s="1311"/>
      <c r="BX72" s="1311" t="s">
        <v>553</v>
      </c>
      <c r="BY72" s="1311"/>
      <c r="BZ72" s="1311"/>
      <c r="CA72" s="1311"/>
      <c r="CB72" s="1311"/>
      <c r="CC72" s="1311"/>
      <c r="CD72" s="1311"/>
      <c r="CE72" s="1311"/>
      <c r="CF72" s="1311" t="s">
        <v>554</v>
      </c>
      <c r="CG72" s="1311"/>
      <c r="CH72" s="1311"/>
      <c r="CI72" s="1311"/>
      <c r="CJ72" s="1311"/>
      <c r="CK72" s="1311"/>
      <c r="CL72" s="1311"/>
      <c r="CM72" s="1311"/>
      <c r="CN72" s="1311" t="s">
        <v>555</v>
      </c>
      <c r="CO72" s="1311"/>
      <c r="CP72" s="1311"/>
      <c r="CQ72" s="1311"/>
      <c r="CR72" s="1311"/>
      <c r="CS72" s="1311"/>
      <c r="CT72" s="1311"/>
      <c r="CU72" s="1311"/>
      <c r="CV72" s="1311" t="s">
        <v>556</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605</v>
      </c>
      <c r="AO73" s="1310"/>
      <c r="AP73" s="1310"/>
      <c r="AQ73" s="1310"/>
      <c r="AR73" s="1310"/>
      <c r="AS73" s="1310"/>
      <c r="AT73" s="1310"/>
      <c r="AU73" s="1310"/>
      <c r="AV73" s="1310"/>
      <c r="AW73" s="1310"/>
      <c r="AX73" s="1310"/>
      <c r="AY73" s="1310"/>
      <c r="AZ73" s="1310"/>
      <c r="BA73" s="1310"/>
      <c r="BB73" s="1310" t="s">
        <v>606</v>
      </c>
      <c r="BC73" s="1310"/>
      <c r="BD73" s="1310"/>
      <c r="BE73" s="1310"/>
      <c r="BF73" s="1310"/>
      <c r="BG73" s="1310"/>
      <c r="BH73" s="1310"/>
      <c r="BI73" s="1310"/>
      <c r="BJ73" s="1310"/>
      <c r="BK73" s="1310"/>
      <c r="BL73" s="1310"/>
      <c r="BM73" s="1310"/>
      <c r="BN73" s="1310"/>
      <c r="BO73" s="1310"/>
      <c r="BP73" s="1307">
        <v>84.5</v>
      </c>
      <c r="BQ73" s="1307"/>
      <c r="BR73" s="1307"/>
      <c r="BS73" s="1307"/>
      <c r="BT73" s="1307"/>
      <c r="BU73" s="1307"/>
      <c r="BV73" s="1307"/>
      <c r="BW73" s="1307"/>
      <c r="BX73" s="1307">
        <v>78.400000000000006</v>
      </c>
      <c r="BY73" s="1307"/>
      <c r="BZ73" s="1307"/>
      <c r="CA73" s="1307"/>
      <c r="CB73" s="1307"/>
      <c r="CC73" s="1307"/>
      <c r="CD73" s="1307"/>
      <c r="CE73" s="1307"/>
      <c r="CF73" s="1307">
        <v>70.7</v>
      </c>
      <c r="CG73" s="1307"/>
      <c r="CH73" s="1307"/>
      <c r="CI73" s="1307"/>
      <c r="CJ73" s="1307"/>
      <c r="CK73" s="1307"/>
      <c r="CL73" s="1307"/>
      <c r="CM73" s="1307"/>
      <c r="CN73" s="1307">
        <v>69.3</v>
      </c>
      <c r="CO73" s="1307"/>
      <c r="CP73" s="1307"/>
      <c r="CQ73" s="1307"/>
      <c r="CR73" s="1307"/>
      <c r="CS73" s="1307"/>
      <c r="CT73" s="1307"/>
      <c r="CU73" s="1307"/>
      <c r="CV73" s="1307">
        <v>68.5</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610</v>
      </c>
      <c r="BC75" s="1310"/>
      <c r="BD75" s="1310"/>
      <c r="BE75" s="1310"/>
      <c r="BF75" s="1310"/>
      <c r="BG75" s="1310"/>
      <c r="BH75" s="1310"/>
      <c r="BI75" s="1310"/>
      <c r="BJ75" s="1310"/>
      <c r="BK75" s="1310"/>
      <c r="BL75" s="1310"/>
      <c r="BM75" s="1310"/>
      <c r="BN75" s="1310"/>
      <c r="BO75" s="1310"/>
      <c r="BP75" s="1307">
        <v>8.4</v>
      </c>
      <c r="BQ75" s="1307"/>
      <c r="BR75" s="1307"/>
      <c r="BS75" s="1307"/>
      <c r="BT75" s="1307"/>
      <c r="BU75" s="1307"/>
      <c r="BV75" s="1307"/>
      <c r="BW75" s="1307"/>
      <c r="BX75" s="1307">
        <v>7.7</v>
      </c>
      <c r="BY75" s="1307"/>
      <c r="BZ75" s="1307"/>
      <c r="CA75" s="1307"/>
      <c r="CB75" s="1307"/>
      <c r="CC75" s="1307"/>
      <c r="CD75" s="1307"/>
      <c r="CE75" s="1307"/>
      <c r="CF75" s="1307">
        <v>7.7</v>
      </c>
      <c r="CG75" s="1307"/>
      <c r="CH75" s="1307"/>
      <c r="CI75" s="1307"/>
      <c r="CJ75" s="1307"/>
      <c r="CK75" s="1307"/>
      <c r="CL75" s="1307"/>
      <c r="CM75" s="1307"/>
      <c r="CN75" s="1307">
        <v>8.3000000000000007</v>
      </c>
      <c r="CO75" s="1307"/>
      <c r="CP75" s="1307"/>
      <c r="CQ75" s="1307"/>
      <c r="CR75" s="1307"/>
      <c r="CS75" s="1307"/>
      <c r="CT75" s="1307"/>
      <c r="CU75" s="1307"/>
      <c r="CV75" s="1307">
        <v>9</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608</v>
      </c>
      <c r="AO77" s="1311"/>
      <c r="AP77" s="1311"/>
      <c r="AQ77" s="1311"/>
      <c r="AR77" s="1311"/>
      <c r="AS77" s="1311"/>
      <c r="AT77" s="1311"/>
      <c r="AU77" s="1311"/>
      <c r="AV77" s="1311"/>
      <c r="AW77" s="1311"/>
      <c r="AX77" s="1311"/>
      <c r="AY77" s="1311"/>
      <c r="AZ77" s="1311"/>
      <c r="BA77" s="1311"/>
      <c r="BB77" s="1310" t="s">
        <v>606</v>
      </c>
      <c r="BC77" s="1310"/>
      <c r="BD77" s="1310"/>
      <c r="BE77" s="1310"/>
      <c r="BF77" s="1310"/>
      <c r="BG77" s="1310"/>
      <c r="BH77" s="1310"/>
      <c r="BI77" s="1310"/>
      <c r="BJ77" s="1310"/>
      <c r="BK77" s="1310"/>
      <c r="BL77" s="1310"/>
      <c r="BM77" s="1310"/>
      <c r="BN77" s="1310"/>
      <c r="BO77" s="1310"/>
      <c r="BP77" s="1307">
        <v>60.8</v>
      </c>
      <c r="BQ77" s="1307"/>
      <c r="BR77" s="1307"/>
      <c r="BS77" s="1307"/>
      <c r="BT77" s="1307"/>
      <c r="BU77" s="1307"/>
      <c r="BV77" s="1307"/>
      <c r="BW77" s="1307"/>
      <c r="BX77" s="1307">
        <v>58.5</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610</v>
      </c>
      <c r="BC79" s="1310"/>
      <c r="BD79" s="1310"/>
      <c r="BE79" s="1310"/>
      <c r="BF79" s="1310"/>
      <c r="BG79" s="1310"/>
      <c r="BH79" s="1310"/>
      <c r="BI79" s="1310"/>
      <c r="BJ79" s="1310"/>
      <c r="BK79" s="1310"/>
      <c r="BL79" s="1310"/>
      <c r="BM79" s="1310"/>
      <c r="BN79" s="1310"/>
      <c r="BO79" s="1310"/>
      <c r="BP79" s="1307">
        <v>11.1</v>
      </c>
      <c r="BQ79" s="1307"/>
      <c r="BR79" s="1307"/>
      <c r="BS79" s="1307"/>
      <c r="BT79" s="1307"/>
      <c r="BU79" s="1307"/>
      <c r="BV79" s="1307"/>
      <c r="BW79" s="1307"/>
      <c r="BX79" s="1307">
        <v>10.7</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K9MUpS8JmjS1wmMDFgBcUhufW3t5NCnfbGnzeQmBcispWKWQhJZNzTQ4ZTlEpXek3u/xqinBDShQdgBUuDwmQ==" saltValue="1GzzeWESaKlKMqx125TNb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rhVdMDZyzycrKFXd+OvJEn7Myl6FRcMOWtp6zqq6keVFMh7nv5164RnDf4aVHKbyHfXj8P1OKE9RWr8g8TpPQ==" saltValue="DxZVN6tkGsccGCsU1CuV0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opLeftCell="BF4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NDa3Bw7M0tDK6TVC7HPmZblxfGUirDh5kMfOixHh7uVNIVKrlXEZhBdfRT73BeTmgUV1+blACdFZ8h1Zp/xPw==" saltValue="WFdVSyrGCkMXJVZe+qn5F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549</v>
      </c>
      <c r="G2" s="156"/>
      <c r="H2" s="157"/>
    </row>
    <row r="3" spans="1:8" x14ac:dyDescent="0.15">
      <c r="A3" s="153" t="s">
        <v>542</v>
      </c>
      <c r="B3" s="158"/>
      <c r="C3" s="159"/>
      <c r="D3" s="160">
        <v>117163</v>
      </c>
      <c r="E3" s="161"/>
      <c r="F3" s="162">
        <v>106614</v>
      </c>
      <c r="G3" s="163"/>
      <c r="H3" s="164"/>
    </row>
    <row r="4" spans="1:8" x14ac:dyDescent="0.15">
      <c r="A4" s="165"/>
      <c r="B4" s="166"/>
      <c r="C4" s="167"/>
      <c r="D4" s="168">
        <v>36296</v>
      </c>
      <c r="E4" s="169"/>
      <c r="F4" s="170">
        <v>45545</v>
      </c>
      <c r="G4" s="171"/>
      <c r="H4" s="172"/>
    </row>
    <row r="5" spans="1:8" x14ac:dyDescent="0.15">
      <c r="A5" s="153" t="s">
        <v>544</v>
      </c>
      <c r="B5" s="158"/>
      <c r="C5" s="159"/>
      <c r="D5" s="160">
        <v>77298</v>
      </c>
      <c r="E5" s="161"/>
      <c r="F5" s="162">
        <v>85459</v>
      </c>
      <c r="G5" s="163"/>
      <c r="H5" s="164"/>
    </row>
    <row r="6" spans="1:8" x14ac:dyDescent="0.15">
      <c r="A6" s="165"/>
      <c r="B6" s="166"/>
      <c r="C6" s="167"/>
      <c r="D6" s="168">
        <v>26184</v>
      </c>
      <c r="E6" s="169"/>
      <c r="F6" s="170">
        <v>44378</v>
      </c>
      <c r="G6" s="171"/>
      <c r="H6" s="172"/>
    </row>
    <row r="7" spans="1:8" x14ac:dyDescent="0.15">
      <c r="A7" s="153" t="s">
        <v>545</v>
      </c>
      <c r="B7" s="158"/>
      <c r="C7" s="159"/>
      <c r="D7" s="160">
        <v>87830</v>
      </c>
      <c r="E7" s="161"/>
      <c r="F7" s="162">
        <v>83280</v>
      </c>
      <c r="G7" s="163"/>
      <c r="H7" s="164"/>
    </row>
    <row r="8" spans="1:8" x14ac:dyDescent="0.15">
      <c r="A8" s="165"/>
      <c r="B8" s="166"/>
      <c r="C8" s="167"/>
      <c r="D8" s="168">
        <v>28819</v>
      </c>
      <c r="E8" s="169"/>
      <c r="F8" s="170">
        <v>43123</v>
      </c>
      <c r="G8" s="171"/>
      <c r="H8" s="172"/>
    </row>
    <row r="9" spans="1:8" x14ac:dyDescent="0.15">
      <c r="A9" s="153" t="s">
        <v>546</v>
      </c>
      <c r="B9" s="158"/>
      <c r="C9" s="159"/>
      <c r="D9" s="160">
        <v>82358</v>
      </c>
      <c r="E9" s="161"/>
      <c r="F9" s="162">
        <v>88968</v>
      </c>
      <c r="G9" s="163"/>
      <c r="H9" s="164"/>
    </row>
    <row r="10" spans="1:8" x14ac:dyDescent="0.15">
      <c r="A10" s="165"/>
      <c r="B10" s="166"/>
      <c r="C10" s="167"/>
      <c r="D10" s="168">
        <v>24380</v>
      </c>
      <c r="E10" s="169"/>
      <c r="F10" s="170">
        <v>45482</v>
      </c>
      <c r="G10" s="171"/>
      <c r="H10" s="172"/>
    </row>
    <row r="11" spans="1:8" x14ac:dyDescent="0.15">
      <c r="A11" s="153" t="s">
        <v>547</v>
      </c>
      <c r="B11" s="158"/>
      <c r="C11" s="159"/>
      <c r="D11" s="160">
        <v>103012</v>
      </c>
      <c r="E11" s="161"/>
      <c r="F11" s="162">
        <v>85173</v>
      </c>
      <c r="G11" s="163"/>
      <c r="H11" s="164"/>
    </row>
    <row r="12" spans="1:8" x14ac:dyDescent="0.15">
      <c r="A12" s="165"/>
      <c r="B12" s="166"/>
      <c r="C12" s="173"/>
      <c r="D12" s="168">
        <v>36364</v>
      </c>
      <c r="E12" s="169"/>
      <c r="F12" s="170">
        <v>43913</v>
      </c>
      <c r="G12" s="171"/>
      <c r="H12" s="172"/>
    </row>
    <row r="13" spans="1:8" x14ac:dyDescent="0.15">
      <c r="A13" s="153"/>
      <c r="B13" s="158"/>
      <c r="C13" s="174"/>
      <c r="D13" s="175">
        <v>93532</v>
      </c>
      <c r="E13" s="176"/>
      <c r="F13" s="177">
        <v>89899</v>
      </c>
      <c r="G13" s="178"/>
      <c r="H13" s="164"/>
    </row>
    <row r="14" spans="1:8" x14ac:dyDescent="0.15">
      <c r="A14" s="165"/>
      <c r="B14" s="166"/>
      <c r="C14" s="167"/>
      <c r="D14" s="168">
        <v>30409</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5.73</v>
      </c>
      <c r="C19" s="179">
        <f>ROUND(VALUE(SUBSTITUTE(実質収支比率等に係る経年分析!G$48,"▲","-")),2)</f>
        <v>5.76</v>
      </c>
      <c r="D19" s="179">
        <f>ROUND(VALUE(SUBSTITUTE(実質収支比率等に係る経年分析!H$48,"▲","-")),2)</f>
        <v>6.87</v>
      </c>
      <c r="E19" s="179">
        <f>ROUND(VALUE(SUBSTITUTE(実質収支比率等に係る経年分析!I$48,"▲","-")),2)</f>
        <v>5.56</v>
      </c>
      <c r="F19" s="179">
        <f>ROUND(VALUE(SUBSTITUTE(実質収支比率等に係る経年分析!J$48,"▲","-")),2)</f>
        <v>4.76</v>
      </c>
    </row>
    <row r="20" spans="1:11" x14ac:dyDescent="0.15">
      <c r="A20" s="179" t="s">
        <v>55</v>
      </c>
      <c r="B20" s="179">
        <f>ROUND(VALUE(SUBSTITUTE(実質収支比率等に係る経年分析!F$47,"▲","-")),2)</f>
        <v>25.65</v>
      </c>
      <c r="C20" s="179">
        <f>ROUND(VALUE(SUBSTITUTE(実質収支比率等に係る経年分析!G$47,"▲","-")),2)</f>
        <v>22.49</v>
      </c>
      <c r="D20" s="179">
        <f>ROUND(VALUE(SUBSTITUTE(実質収支比率等に係る経年分析!H$47,"▲","-")),2)</f>
        <v>33.840000000000003</v>
      </c>
      <c r="E20" s="179">
        <f>ROUND(VALUE(SUBSTITUTE(実質収支比率等に係る経年分析!I$47,"▲","-")),2)</f>
        <v>37.840000000000003</v>
      </c>
      <c r="F20" s="179">
        <f>ROUND(VALUE(SUBSTITUTE(実質収支比率等に係る経年分析!J$47,"▲","-")),2)</f>
        <v>40.82</v>
      </c>
    </row>
    <row r="21" spans="1:11" x14ac:dyDescent="0.15">
      <c r="A21" s="179" t="s">
        <v>56</v>
      </c>
      <c r="B21" s="179">
        <f>IF(ISNUMBER(VALUE(SUBSTITUTE(実質収支比率等に係る経年分析!F$49,"▲","-"))),ROUND(VALUE(SUBSTITUTE(実質収支比率等に係る経年分析!F$49,"▲","-")),2),NA())</f>
        <v>-2.52</v>
      </c>
      <c r="C21" s="179">
        <f>IF(ISNUMBER(VALUE(SUBSTITUTE(実質収支比率等に係る経年分析!G$49,"▲","-"))),ROUND(VALUE(SUBSTITUTE(実質収支比率等に係る経年分析!G$49,"▲","-")),2),NA())</f>
        <v>-2.33</v>
      </c>
      <c r="D21" s="179">
        <f>IF(ISNUMBER(VALUE(SUBSTITUTE(実質収支比率等に係る経年分析!H$49,"▲","-"))),ROUND(VALUE(SUBSTITUTE(実質収支比率等に係る経年分析!H$49,"▲","-")),2),NA())</f>
        <v>12.42</v>
      </c>
      <c r="E21" s="179">
        <f>IF(ISNUMBER(VALUE(SUBSTITUTE(実質収支比率等に係る経年分析!I$49,"▲","-"))),ROUND(VALUE(SUBSTITUTE(実質収支比率等に係る経年分析!I$49,"▲","-")),2),NA())</f>
        <v>2.2400000000000002</v>
      </c>
      <c r="F21" s="179">
        <f>IF(ISNUMBER(VALUE(SUBSTITUTE(実質収支比率等に係る経年分析!J$49,"▲","-"))),ROUND(VALUE(SUBSTITUTE(実質収支比率等に係る経年分析!J$49,"▲","-")),2),NA())</f>
        <v>2.02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0.48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0.31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嬉野市後期高齢者医療特別会計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嬉野都市計画下水道事業嬉野市公共下水道事業費特別会計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1.55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0.14000000000000001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嬉野市農業集落排水特別会計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嬉野市浄化槽特別会計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7.0000000000000007E-2</v>
      </c>
    </row>
    <row r="33" spans="1:16" x14ac:dyDescent="0.15">
      <c r="A33" s="180" t="str">
        <f>IF(連結実質赤字比率に係る赤字・黒字の構成分析!C$37="",NA(),連結実質赤字比率に係る赤字・黒字の構成分析!C$37)</f>
        <v>嬉野市嬉野都市計画事業嬉野第七土地区画整理事業費特別会計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0.38</v>
      </c>
    </row>
    <row r="34" spans="1:16" x14ac:dyDescent="0.15">
      <c r="A34" s="180" t="str">
        <f>IF(連結実質赤字比率に係る赤字・黒字の構成分析!C$36="",NA(),連結実質赤字比率に係る赤字・黒字の構成分析!C$36)</f>
        <v>嬉野市国民健康保険特別会計</v>
      </c>
      <c r="B34" s="180">
        <f>IF(ROUND(VALUE(SUBSTITUTE(連結実質赤字比率に係る赤字・黒字の構成分析!F$36,"▲", "-")), 2) &lt; 0, ABS(ROUND(VALUE(SUBSTITUTE(連結実質赤字比率に係る赤字・黒字の構成分析!F$36,"▲", "-")), 2)), NA())</f>
        <v>3.7</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3.64</v>
      </c>
      <c r="E34" s="180" t="e">
        <f>IF(ROUND(VALUE(SUBSTITUTE(連結実質赤字比率に係る赤字・黒字の構成分析!G$36,"▲", "-")), 2) &gt;= 0, ABS(ROUND(VALUE(SUBSTITUTE(連結実質赤字比率に係る赤字・黒字の構成分析!G$36,"▲", "-")), 2)), NA())</f>
        <v>#N/A</v>
      </c>
      <c r="F34" s="180">
        <f>IF(ROUND(VALUE(SUBSTITUTE(連結実質赤字比率に係る赤字・黒字の構成分析!H$36,"▲", "-")), 2) &lt; 0, ABS(ROUND(VALUE(SUBSTITUTE(連結実質赤字比率に係る赤字・黒字の構成分析!H$36,"▲", "-")), 2)), NA())</f>
        <v>3.11</v>
      </c>
      <c r="G34" s="180" t="e">
        <f>IF(ROUND(VALUE(SUBSTITUTE(連結実質赤字比率に係る赤字・黒字の構成分析!H$36,"▲", "-")), 2) &gt;= 0, ABS(ROUND(VALUE(SUBSTITUTE(連結実質赤字比率に係る赤字・黒字の構成分析!H$36,"▲", "-")), 2)), NA())</f>
        <v>#N/A</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6.68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4.71</v>
      </c>
    </row>
    <row r="36" spans="1:16" x14ac:dyDescent="0.15">
      <c r="A36" s="180" t="str">
        <f>IF(連結実質赤字比率に係る赤字・黒字の構成分析!C$34="",NA(),連結実質赤字比率に係る赤字・黒字の構成分析!C$34)</f>
        <v>嬉野市水道事業会計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14.12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15.66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17.690000000000001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16.28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1200</v>
      </c>
      <c r="E42" s="181"/>
      <c r="F42" s="181"/>
      <c r="G42" s="181">
        <f>'実質公債費比率（分子）の構造'!L$52</f>
        <v>1274</v>
      </c>
      <c r="H42" s="181"/>
      <c r="I42" s="181"/>
      <c r="J42" s="181">
        <f>'実質公債費比率（分子）の構造'!M$52</f>
        <v>1410</v>
      </c>
      <c r="K42" s="181"/>
      <c r="L42" s="181"/>
      <c r="M42" s="181">
        <f>'実質公債費比率（分子）の構造'!N$52</f>
        <v>1407</v>
      </c>
      <c r="N42" s="181"/>
      <c r="O42" s="181"/>
      <c r="P42" s="181">
        <f>'実質公債費比率（分子）の構造'!O$52</f>
        <v>1400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10</v>
      </c>
      <c r="C45" s="181"/>
      <c r="D45" s="181"/>
      <c r="E45" s="181">
        <f>'実質公債費比率（分子）の構造'!L$49</f>
        <v>9</v>
      </c>
      <c r="F45" s="181"/>
      <c r="G45" s="181"/>
      <c r="H45" s="181">
        <f>'実質公債費比率（分子）の構造'!M$49</f>
        <v>27</v>
      </c>
      <c r="I45" s="181"/>
      <c r="J45" s="181"/>
      <c r="K45" s="181">
        <f>'実質公債費比率（分子）の構造'!N$49</f>
        <v>43</v>
      </c>
      <c r="L45" s="181"/>
      <c r="M45" s="181"/>
      <c r="N45" s="181">
        <f>'実質公債費比率（分子）の構造'!O$49</f>
        <v>94</v>
      </c>
      <c r="O45" s="181"/>
      <c r="P45" s="181"/>
    </row>
    <row r="46" spans="1:16" x14ac:dyDescent="0.15">
      <c r="A46" s="181" t="s">
        <v>67</v>
      </c>
      <c r="B46" s="181">
        <f>'実質公債費比率（分子）の構造'!K$48</f>
        <v>446</v>
      </c>
      <c r="C46" s="181"/>
      <c r="D46" s="181"/>
      <c r="E46" s="181">
        <f>'実質公債費比率（分子）の構造'!L$48</f>
        <v>408</v>
      </c>
      <c r="F46" s="181"/>
      <c r="G46" s="181"/>
      <c r="H46" s="181">
        <f>'実質公債費比率（分子）の構造'!M$48</f>
        <v>415</v>
      </c>
      <c r="I46" s="181"/>
      <c r="J46" s="181"/>
      <c r="K46" s="181">
        <f>'実質公債費比率（分子）の構造'!N$48</f>
        <v>437</v>
      </c>
      <c r="L46" s="181"/>
      <c r="M46" s="181"/>
      <c r="N46" s="181">
        <f>'実質公債費比率（分子）の構造'!O$48</f>
        <v>423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1257</v>
      </c>
      <c r="C49" s="181"/>
      <c r="D49" s="181"/>
      <c r="E49" s="181">
        <f>'実質公債費比率（分子）の構造'!L$45</f>
        <v>1340</v>
      </c>
      <c r="F49" s="181"/>
      <c r="G49" s="181"/>
      <c r="H49" s="181">
        <f>'実質公債費比率（分子）の構造'!M$45</f>
        <v>1498</v>
      </c>
      <c r="I49" s="181"/>
      <c r="J49" s="181"/>
      <c r="K49" s="181">
        <f>'実質公債費比率（分子）の構造'!N$45</f>
        <v>1540</v>
      </c>
      <c r="L49" s="181"/>
      <c r="M49" s="181"/>
      <c r="N49" s="181">
        <f>'実質公債費比率（分子）の構造'!O$45</f>
        <v>1492</v>
      </c>
      <c r="O49" s="181"/>
      <c r="P49" s="181"/>
    </row>
    <row r="50" spans="1:16" x14ac:dyDescent="0.15">
      <c r="A50" s="181" t="s">
        <v>71</v>
      </c>
      <c r="B50" s="181" t="e">
        <f>NA()</f>
        <v>#N/A</v>
      </c>
      <c r="C50" s="181">
        <f>IF(ISNUMBER('実質公債費比率（分子）の構造'!K$53),'実質公債費比率（分子）の構造'!K$53,NA())</f>
        <v>513</v>
      </c>
      <c r="D50" s="181" t="e">
        <f>NA()</f>
        <v>#N/A</v>
      </c>
      <c r="E50" s="181" t="e">
        <f>NA()</f>
        <v>#N/A</v>
      </c>
      <c r="F50" s="181">
        <f>IF(ISNUMBER('実質公債費比率（分子）の構造'!L$53),'実質公債費比率（分子）の構造'!L$53,NA())</f>
        <v>483</v>
      </c>
      <c r="G50" s="181" t="e">
        <f>NA()</f>
        <v>#N/A</v>
      </c>
      <c r="H50" s="181" t="e">
        <f>NA()</f>
        <v>#N/A</v>
      </c>
      <c r="I50" s="181">
        <f>IF(ISNUMBER('実質公債費比率（分子）の構造'!M$53),'実質公債費比率（分子）の構造'!M$53,NA())</f>
        <v>530</v>
      </c>
      <c r="J50" s="181" t="e">
        <f>NA()</f>
        <v>#N/A</v>
      </c>
      <c r="K50" s="181" t="e">
        <f>NA()</f>
        <v>#N/A</v>
      </c>
      <c r="L50" s="181">
        <f>IF(ISNUMBER('実質公債費比率（分子）の構造'!N$53),'実質公債費比率（分子）の構造'!N$53,NA())</f>
        <v>613</v>
      </c>
      <c r="M50" s="181" t="e">
        <f>NA()</f>
        <v>#N/A</v>
      </c>
      <c r="N50" s="181" t="e">
        <f>NA()</f>
        <v>#N/A</v>
      </c>
      <c r="O50" s="181">
        <f>IF(ISNUMBER('実質公債費比率（分子）の構造'!O$53),'実質公債費比率（分子）の構造'!O$53,NA())</f>
        <v>609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13987</v>
      </c>
      <c r="E56" s="180"/>
      <c r="F56" s="180"/>
      <c r="G56" s="180">
        <f>'将来負担比率（分子）の構造'!J$52</f>
        <v>13903</v>
      </c>
      <c r="H56" s="180"/>
      <c r="I56" s="180"/>
      <c r="J56" s="180">
        <f>'将来負担比率（分子）の構造'!K$52</f>
        <v>13527</v>
      </c>
      <c r="K56" s="180"/>
      <c r="L56" s="180"/>
      <c r="M56" s="180">
        <f>'将来負担比率（分子）の構造'!L$52</f>
        <v>13263</v>
      </c>
      <c r="N56" s="180"/>
      <c r="O56" s="180"/>
      <c r="P56" s="180">
        <f>'将来負担比率（分子）の構造'!M$52</f>
        <v>12978</v>
      </c>
    </row>
    <row r="57" spans="1:16" x14ac:dyDescent="0.15">
      <c r="A57" s="180" t="s">
        <v>42</v>
      </c>
      <c r="B57" s="180"/>
      <c r="C57" s="180"/>
      <c r="D57" s="180">
        <f>'将来負担比率（分子）の構造'!I$51</f>
        <v>455</v>
      </c>
      <c r="E57" s="180"/>
      <c r="F57" s="180"/>
      <c r="G57" s="180">
        <f>'将来負担比率（分子）の構造'!J$51</f>
        <v>262</v>
      </c>
      <c r="H57" s="180"/>
      <c r="I57" s="180"/>
      <c r="J57" s="180">
        <f>'将来負担比率（分子）の構造'!K$51</f>
        <v>195</v>
      </c>
      <c r="K57" s="180"/>
      <c r="L57" s="180"/>
      <c r="M57" s="180">
        <f>'将来負担比率（分子）の構造'!L$51</f>
        <v>158</v>
      </c>
      <c r="N57" s="180"/>
      <c r="O57" s="180"/>
      <c r="P57" s="180">
        <f>'将来負担比率（分子）の構造'!M$51</f>
        <v>127</v>
      </c>
    </row>
    <row r="58" spans="1:16" x14ac:dyDescent="0.15">
      <c r="A58" s="180" t="s">
        <v>41</v>
      </c>
      <c r="B58" s="180"/>
      <c r="C58" s="180"/>
      <c r="D58" s="180">
        <f>'将来負担比率（分子）の構造'!I$50</f>
        <v>4848</v>
      </c>
      <c r="E58" s="180"/>
      <c r="F58" s="180"/>
      <c r="G58" s="180">
        <f>'将来負担比率（分子）の構造'!J$50</f>
        <v>5410</v>
      </c>
      <c r="H58" s="180"/>
      <c r="I58" s="180"/>
      <c r="J58" s="180">
        <f>'将来負担比率（分子）の構造'!K$50</f>
        <v>5814</v>
      </c>
      <c r="K58" s="180"/>
      <c r="L58" s="180"/>
      <c r="M58" s="180">
        <f>'将来負担比率（分子）の構造'!L$50</f>
        <v>6037</v>
      </c>
      <c r="N58" s="180"/>
      <c r="O58" s="180"/>
      <c r="P58" s="180">
        <f>'将来負担比率（分子）の構造'!M$50</f>
        <v>6052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2364</v>
      </c>
      <c r="C62" s="180"/>
      <c r="D62" s="180"/>
      <c r="E62" s="180">
        <f>'将来負担比率（分子）の構造'!J$45</f>
        <v>2094</v>
      </c>
      <c r="F62" s="180"/>
      <c r="G62" s="180"/>
      <c r="H62" s="180">
        <f>'将来負担比率（分子）の構造'!K$45</f>
        <v>1994</v>
      </c>
      <c r="I62" s="180"/>
      <c r="J62" s="180"/>
      <c r="K62" s="180">
        <f>'将来負担比率（分子）の構造'!L$45</f>
        <v>1964</v>
      </c>
      <c r="L62" s="180"/>
      <c r="M62" s="180"/>
      <c r="N62" s="180">
        <f>'将来負担比率（分子）の構造'!M$45</f>
        <v>1844</v>
      </c>
      <c r="O62" s="180"/>
      <c r="P62" s="180"/>
    </row>
    <row r="63" spans="1:16" x14ac:dyDescent="0.15">
      <c r="A63" s="180" t="s">
        <v>34</v>
      </c>
      <c r="B63" s="180">
        <f>'将来負担比率（分子）の構造'!I$44</f>
        <v>1059</v>
      </c>
      <c r="C63" s="180"/>
      <c r="D63" s="180"/>
      <c r="E63" s="180">
        <f>'将来負担比率（分子）の構造'!J$44</f>
        <v>1662</v>
      </c>
      <c r="F63" s="180"/>
      <c r="G63" s="180"/>
      <c r="H63" s="180">
        <f>'将来負担比率（分子）の構造'!K$44</f>
        <v>1607</v>
      </c>
      <c r="I63" s="180"/>
      <c r="J63" s="180"/>
      <c r="K63" s="180">
        <f>'将来負担比率（分子）の構造'!L$44</f>
        <v>1542</v>
      </c>
      <c r="L63" s="180"/>
      <c r="M63" s="180"/>
      <c r="N63" s="180">
        <f>'将来負担比率（分子）の構造'!M$44</f>
        <v>1508</v>
      </c>
      <c r="O63" s="180"/>
      <c r="P63" s="180"/>
    </row>
    <row r="64" spans="1:16" x14ac:dyDescent="0.15">
      <c r="A64" s="180" t="s">
        <v>33</v>
      </c>
      <c r="B64" s="180">
        <f>'将来負担比率（分子）の構造'!I$43</f>
        <v>6384</v>
      </c>
      <c r="C64" s="180"/>
      <c r="D64" s="180"/>
      <c r="E64" s="180">
        <f>'将来負担比率（分子）の構造'!J$43</f>
        <v>6165</v>
      </c>
      <c r="F64" s="180"/>
      <c r="G64" s="180"/>
      <c r="H64" s="180">
        <f>'将来負担比率（分子）の構造'!K$43</f>
        <v>6067</v>
      </c>
      <c r="I64" s="180"/>
      <c r="J64" s="180"/>
      <c r="K64" s="180">
        <f>'将来負担比率（分子）の構造'!L$43</f>
        <v>6071</v>
      </c>
      <c r="L64" s="180"/>
      <c r="M64" s="180"/>
      <c r="N64" s="180">
        <f>'将来負担比率（分子）の構造'!M$43</f>
        <v>5749</v>
      </c>
      <c r="O64" s="180"/>
      <c r="P64" s="180"/>
    </row>
    <row r="65" spans="1:16" x14ac:dyDescent="0.15">
      <c r="A65" s="180" t="s">
        <v>32</v>
      </c>
      <c r="B65" s="180">
        <f>'将来負担比率（分子）の構造'!I$42</f>
        <v>1599</v>
      </c>
      <c r="C65" s="180"/>
      <c r="D65" s="180"/>
      <c r="E65" s="180">
        <f>'将来負担比率（分子）の構造'!J$42</f>
        <v>1767</v>
      </c>
      <c r="F65" s="180"/>
      <c r="G65" s="180"/>
      <c r="H65" s="180">
        <f>'将来負担比率（分子）の構造'!K$42</f>
        <v>1720</v>
      </c>
      <c r="I65" s="180"/>
      <c r="J65" s="180"/>
      <c r="K65" s="180">
        <f>'将来負担比率（分子）の構造'!L$42</f>
        <v>1803</v>
      </c>
      <c r="L65" s="180"/>
      <c r="M65" s="180"/>
      <c r="N65" s="180">
        <f>'将来負担比率（分子）の構造'!M$42</f>
        <v>1765</v>
      </c>
      <c r="O65" s="180"/>
      <c r="P65" s="180"/>
    </row>
    <row r="66" spans="1:16" x14ac:dyDescent="0.15">
      <c r="A66" s="180" t="s">
        <v>31</v>
      </c>
      <c r="B66" s="180">
        <f>'将来負担比率（分子）の構造'!I$41</f>
        <v>13398</v>
      </c>
      <c r="C66" s="180"/>
      <c r="D66" s="180"/>
      <c r="E66" s="180">
        <f>'将来負担比率（分子）の構造'!J$41</f>
        <v>13098</v>
      </c>
      <c r="F66" s="180"/>
      <c r="G66" s="180"/>
      <c r="H66" s="180">
        <f>'将来負担比率（分子）の構造'!K$41</f>
        <v>12744</v>
      </c>
      <c r="I66" s="180"/>
      <c r="J66" s="180"/>
      <c r="K66" s="180">
        <f>'将来負担比率（分子）の構造'!L$41</f>
        <v>12527</v>
      </c>
      <c r="L66" s="180"/>
      <c r="M66" s="180"/>
      <c r="N66" s="180">
        <f>'将来負担比率（分子）の構造'!M$41</f>
        <v>12672</v>
      </c>
      <c r="O66" s="180"/>
      <c r="P66" s="180"/>
    </row>
    <row r="67" spans="1:16" x14ac:dyDescent="0.15">
      <c r="A67" s="180" t="s">
        <v>75</v>
      </c>
      <c r="B67" s="180" t="e">
        <f>NA()</f>
        <v>#N/A</v>
      </c>
      <c r="C67" s="180">
        <f>IF(ISNUMBER('将来負担比率（分子）の構造'!I$53), IF('将来負担比率（分子）の構造'!I$53 &lt; 0, 0, '将来負担比率（分子）の構造'!I$53), NA())</f>
        <v>5514</v>
      </c>
      <c r="D67" s="180" t="e">
        <f>NA()</f>
        <v>#N/A</v>
      </c>
      <c r="E67" s="180" t="e">
        <f>NA()</f>
        <v>#N/A</v>
      </c>
      <c r="F67" s="180">
        <f>IF(ISNUMBER('将来負担比率（分子）の構造'!J$53), IF('将来負担比率（分子）の構造'!J$53 &lt; 0, 0, '将来負担比率（分子）の構造'!J$53), NA())</f>
        <v>5211</v>
      </c>
      <c r="G67" s="180" t="e">
        <f>NA()</f>
        <v>#N/A</v>
      </c>
      <c r="H67" s="180" t="e">
        <f>NA()</f>
        <v>#N/A</v>
      </c>
      <c r="I67" s="180">
        <f>IF(ISNUMBER('将来負担比率（分子）の構造'!K$53), IF('将来負担比率（分子）の構造'!K$53 &lt; 0, 0, '将来負担比率（分子）の構造'!K$53), NA())</f>
        <v>4596</v>
      </c>
      <c r="J67" s="180" t="e">
        <f>NA()</f>
        <v>#N/A</v>
      </c>
      <c r="K67" s="180" t="e">
        <f>NA()</f>
        <v>#N/A</v>
      </c>
      <c r="L67" s="180">
        <f>IF(ISNUMBER('将来負担比率（分子）の構造'!L$53), IF('将来負担比率（分子）の構造'!L$53 &lt; 0, 0, '将来負担比率（分子）の構造'!L$53), NA())</f>
        <v>4448</v>
      </c>
      <c r="M67" s="180" t="e">
        <f>NA()</f>
        <v>#N/A</v>
      </c>
      <c r="N67" s="180" t="e">
        <f>NA()</f>
        <v>#N/A</v>
      </c>
      <c r="O67" s="180">
        <f>IF(ISNUMBER('将来負担比率（分子）の構造'!M$53), IF('将来負担比率（分子）の構造'!M$53 &lt; 0, 0, '将来負担比率（分子）の構造'!M$53), NA())</f>
        <v>4382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2670</v>
      </c>
      <c r="C72" s="184">
        <f>基金残高に係る経年分析!G55</f>
        <v>2953</v>
      </c>
      <c r="D72" s="184">
        <f>基金残高に係る経年分析!H55</f>
        <v>3174</v>
      </c>
    </row>
    <row r="73" spans="1:16" x14ac:dyDescent="0.15">
      <c r="A73" s="183" t="s">
        <v>78</v>
      </c>
      <c r="B73" s="184">
        <f>基金残高に係る経年分析!F56</f>
        <v>1159</v>
      </c>
      <c r="C73" s="184">
        <f>基金残高に係る経年分析!G56</f>
        <v>1271</v>
      </c>
      <c r="D73" s="184">
        <f>基金残高に係る経年分析!H56</f>
        <v>1259</v>
      </c>
    </row>
    <row r="74" spans="1:16" x14ac:dyDescent="0.15">
      <c r="A74" s="183" t="s">
        <v>79</v>
      </c>
      <c r="B74" s="184">
        <f>基金残高に係る経年分析!F57</f>
        <v>3240</v>
      </c>
      <c r="C74" s="184">
        <f>基金残高に係る経年分析!G57</f>
        <v>3073</v>
      </c>
      <c r="D74" s="184">
        <f>基金残高に係る経年分析!H57</f>
        <v>2876</v>
      </c>
    </row>
  </sheetData>
  <sheetProtection algorithmName="SHA-512" hashValue="ffO02MrdNZX7ssU+OrNna6agrCpw4jNSgI1QNLOTxF8CePMbepzYJoRdJ3pmv8bLLCtKwRoKLO/K/G0CSLJdKQ==" saltValue="hDtP11uxGOk/KOVPlpt4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2626177</v>
      </c>
      <c r="S5" s="727"/>
      <c r="T5" s="727"/>
      <c r="U5" s="727"/>
      <c r="V5" s="727"/>
      <c r="W5" s="727"/>
      <c r="X5" s="727"/>
      <c r="Y5" s="773"/>
      <c r="Z5" s="791">
        <v>15.5</v>
      </c>
      <c r="AA5" s="791"/>
      <c r="AB5" s="791"/>
      <c r="AC5" s="791"/>
      <c r="AD5" s="792">
        <v>2626177</v>
      </c>
      <c r="AE5" s="792"/>
      <c r="AF5" s="792"/>
      <c r="AG5" s="792"/>
      <c r="AH5" s="792"/>
      <c r="AI5" s="792"/>
      <c r="AJ5" s="792"/>
      <c r="AK5" s="792"/>
      <c r="AL5" s="774">
        <v>35.299999999999997</v>
      </c>
      <c r="AM5" s="743"/>
      <c r="AN5" s="743"/>
      <c r="AO5" s="775"/>
      <c r="AP5" s="760" t="s">
        <v>227</v>
      </c>
      <c r="AQ5" s="761"/>
      <c r="AR5" s="761"/>
      <c r="AS5" s="761"/>
      <c r="AT5" s="761"/>
      <c r="AU5" s="761"/>
      <c r="AV5" s="761"/>
      <c r="AW5" s="761"/>
      <c r="AX5" s="761"/>
      <c r="AY5" s="761"/>
      <c r="AZ5" s="761"/>
      <c r="BA5" s="761"/>
      <c r="BB5" s="761"/>
      <c r="BC5" s="761"/>
      <c r="BD5" s="761"/>
      <c r="BE5" s="761"/>
      <c r="BF5" s="762"/>
      <c r="BG5" s="661">
        <v>2556644</v>
      </c>
      <c r="BH5" s="664"/>
      <c r="BI5" s="664"/>
      <c r="BJ5" s="664"/>
      <c r="BK5" s="664"/>
      <c r="BL5" s="664"/>
      <c r="BM5" s="664"/>
      <c r="BN5" s="665"/>
      <c r="BO5" s="723">
        <v>97.4</v>
      </c>
      <c r="BP5" s="723"/>
      <c r="BQ5" s="723"/>
      <c r="BR5" s="723"/>
      <c r="BS5" s="724">
        <v>9991</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102994</v>
      </c>
      <c r="S6" s="664"/>
      <c r="T6" s="664"/>
      <c r="U6" s="664"/>
      <c r="V6" s="664"/>
      <c r="W6" s="664"/>
      <c r="X6" s="664"/>
      <c r="Y6" s="665"/>
      <c r="Z6" s="723">
        <v>0.6</v>
      </c>
      <c r="AA6" s="723"/>
      <c r="AB6" s="723"/>
      <c r="AC6" s="723"/>
      <c r="AD6" s="724">
        <v>102994</v>
      </c>
      <c r="AE6" s="724"/>
      <c r="AF6" s="724"/>
      <c r="AG6" s="724"/>
      <c r="AH6" s="724"/>
      <c r="AI6" s="724"/>
      <c r="AJ6" s="724"/>
      <c r="AK6" s="724"/>
      <c r="AL6" s="666">
        <v>1.4</v>
      </c>
      <c r="AM6" s="667"/>
      <c r="AN6" s="667"/>
      <c r="AO6" s="725"/>
      <c r="AP6" s="658" t="s">
        <v>232</v>
      </c>
      <c r="AQ6" s="659"/>
      <c r="AR6" s="659"/>
      <c r="AS6" s="659"/>
      <c r="AT6" s="659"/>
      <c r="AU6" s="659"/>
      <c r="AV6" s="659"/>
      <c r="AW6" s="659"/>
      <c r="AX6" s="659"/>
      <c r="AY6" s="659"/>
      <c r="AZ6" s="659"/>
      <c r="BA6" s="659"/>
      <c r="BB6" s="659"/>
      <c r="BC6" s="659"/>
      <c r="BD6" s="659"/>
      <c r="BE6" s="659"/>
      <c r="BF6" s="660"/>
      <c r="BG6" s="661">
        <v>2556644</v>
      </c>
      <c r="BH6" s="664"/>
      <c r="BI6" s="664"/>
      <c r="BJ6" s="664"/>
      <c r="BK6" s="664"/>
      <c r="BL6" s="664"/>
      <c r="BM6" s="664"/>
      <c r="BN6" s="665"/>
      <c r="BO6" s="723">
        <v>97.4</v>
      </c>
      <c r="BP6" s="723"/>
      <c r="BQ6" s="723"/>
      <c r="BR6" s="723"/>
      <c r="BS6" s="724">
        <v>9991</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142620</v>
      </c>
      <c r="CS6" s="664"/>
      <c r="CT6" s="664"/>
      <c r="CU6" s="664"/>
      <c r="CV6" s="664"/>
      <c r="CW6" s="664"/>
      <c r="CX6" s="664"/>
      <c r="CY6" s="665"/>
      <c r="CZ6" s="774">
        <v>0.9</v>
      </c>
      <c r="DA6" s="743"/>
      <c r="DB6" s="743"/>
      <c r="DC6" s="777"/>
      <c r="DD6" s="669" t="s">
        <v>234</v>
      </c>
      <c r="DE6" s="664"/>
      <c r="DF6" s="664"/>
      <c r="DG6" s="664"/>
      <c r="DH6" s="664"/>
      <c r="DI6" s="664"/>
      <c r="DJ6" s="664"/>
      <c r="DK6" s="664"/>
      <c r="DL6" s="664"/>
      <c r="DM6" s="664"/>
      <c r="DN6" s="664"/>
      <c r="DO6" s="664"/>
      <c r="DP6" s="665"/>
      <c r="DQ6" s="669">
        <v>142620</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4672</v>
      </c>
      <c r="S7" s="664"/>
      <c r="T7" s="664"/>
      <c r="U7" s="664"/>
      <c r="V7" s="664"/>
      <c r="W7" s="664"/>
      <c r="X7" s="664"/>
      <c r="Y7" s="665"/>
      <c r="Z7" s="723">
        <v>0</v>
      </c>
      <c r="AA7" s="723"/>
      <c r="AB7" s="723"/>
      <c r="AC7" s="723"/>
      <c r="AD7" s="724">
        <v>4672</v>
      </c>
      <c r="AE7" s="724"/>
      <c r="AF7" s="724"/>
      <c r="AG7" s="724"/>
      <c r="AH7" s="724"/>
      <c r="AI7" s="724"/>
      <c r="AJ7" s="724"/>
      <c r="AK7" s="724"/>
      <c r="AL7" s="666">
        <v>0.1</v>
      </c>
      <c r="AM7" s="667"/>
      <c r="AN7" s="667"/>
      <c r="AO7" s="725"/>
      <c r="AP7" s="658" t="s">
        <v>236</v>
      </c>
      <c r="AQ7" s="659"/>
      <c r="AR7" s="659"/>
      <c r="AS7" s="659"/>
      <c r="AT7" s="659"/>
      <c r="AU7" s="659"/>
      <c r="AV7" s="659"/>
      <c r="AW7" s="659"/>
      <c r="AX7" s="659"/>
      <c r="AY7" s="659"/>
      <c r="AZ7" s="659"/>
      <c r="BA7" s="659"/>
      <c r="BB7" s="659"/>
      <c r="BC7" s="659"/>
      <c r="BD7" s="659"/>
      <c r="BE7" s="659"/>
      <c r="BF7" s="660"/>
      <c r="BG7" s="661">
        <v>1061902</v>
      </c>
      <c r="BH7" s="664"/>
      <c r="BI7" s="664"/>
      <c r="BJ7" s="664"/>
      <c r="BK7" s="664"/>
      <c r="BL7" s="664"/>
      <c r="BM7" s="664"/>
      <c r="BN7" s="665"/>
      <c r="BO7" s="723">
        <v>40.4</v>
      </c>
      <c r="BP7" s="723"/>
      <c r="BQ7" s="723"/>
      <c r="BR7" s="723"/>
      <c r="BS7" s="724">
        <v>9991</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3298073</v>
      </c>
      <c r="CS7" s="664"/>
      <c r="CT7" s="664"/>
      <c r="CU7" s="664"/>
      <c r="CV7" s="664"/>
      <c r="CW7" s="664"/>
      <c r="CX7" s="664"/>
      <c r="CY7" s="665"/>
      <c r="CZ7" s="723">
        <v>20.100000000000001</v>
      </c>
      <c r="DA7" s="723"/>
      <c r="DB7" s="723"/>
      <c r="DC7" s="723"/>
      <c r="DD7" s="669">
        <v>77761</v>
      </c>
      <c r="DE7" s="664"/>
      <c r="DF7" s="664"/>
      <c r="DG7" s="664"/>
      <c r="DH7" s="664"/>
      <c r="DI7" s="664"/>
      <c r="DJ7" s="664"/>
      <c r="DK7" s="664"/>
      <c r="DL7" s="664"/>
      <c r="DM7" s="664"/>
      <c r="DN7" s="664"/>
      <c r="DO7" s="664"/>
      <c r="DP7" s="665"/>
      <c r="DQ7" s="669">
        <v>1190231</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5655</v>
      </c>
      <c r="S8" s="664"/>
      <c r="T8" s="664"/>
      <c r="U8" s="664"/>
      <c r="V8" s="664"/>
      <c r="W8" s="664"/>
      <c r="X8" s="664"/>
      <c r="Y8" s="665"/>
      <c r="Z8" s="723">
        <v>0</v>
      </c>
      <c r="AA8" s="723"/>
      <c r="AB8" s="723"/>
      <c r="AC8" s="723"/>
      <c r="AD8" s="724">
        <v>5655</v>
      </c>
      <c r="AE8" s="724"/>
      <c r="AF8" s="724"/>
      <c r="AG8" s="724"/>
      <c r="AH8" s="724"/>
      <c r="AI8" s="724"/>
      <c r="AJ8" s="724"/>
      <c r="AK8" s="724"/>
      <c r="AL8" s="666">
        <v>0.1</v>
      </c>
      <c r="AM8" s="667"/>
      <c r="AN8" s="667"/>
      <c r="AO8" s="725"/>
      <c r="AP8" s="658" t="s">
        <v>239</v>
      </c>
      <c r="AQ8" s="659"/>
      <c r="AR8" s="659"/>
      <c r="AS8" s="659"/>
      <c r="AT8" s="659"/>
      <c r="AU8" s="659"/>
      <c r="AV8" s="659"/>
      <c r="AW8" s="659"/>
      <c r="AX8" s="659"/>
      <c r="AY8" s="659"/>
      <c r="AZ8" s="659"/>
      <c r="BA8" s="659"/>
      <c r="BB8" s="659"/>
      <c r="BC8" s="659"/>
      <c r="BD8" s="659"/>
      <c r="BE8" s="659"/>
      <c r="BF8" s="660"/>
      <c r="BG8" s="661">
        <v>44733</v>
      </c>
      <c r="BH8" s="664"/>
      <c r="BI8" s="664"/>
      <c r="BJ8" s="664"/>
      <c r="BK8" s="664"/>
      <c r="BL8" s="664"/>
      <c r="BM8" s="664"/>
      <c r="BN8" s="665"/>
      <c r="BO8" s="723">
        <v>1.7</v>
      </c>
      <c r="BP8" s="723"/>
      <c r="BQ8" s="723"/>
      <c r="BR8" s="723"/>
      <c r="BS8" s="669" t="s">
        <v>240</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5275128</v>
      </c>
      <c r="CS8" s="664"/>
      <c r="CT8" s="664"/>
      <c r="CU8" s="664"/>
      <c r="CV8" s="664"/>
      <c r="CW8" s="664"/>
      <c r="CX8" s="664"/>
      <c r="CY8" s="665"/>
      <c r="CZ8" s="723">
        <v>32.200000000000003</v>
      </c>
      <c r="DA8" s="723"/>
      <c r="DB8" s="723"/>
      <c r="DC8" s="723"/>
      <c r="DD8" s="669">
        <v>251679</v>
      </c>
      <c r="DE8" s="664"/>
      <c r="DF8" s="664"/>
      <c r="DG8" s="664"/>
      <c r="DH8" s="664"/>
      <c r="DI8" s="664"/>
      <c r="DJ8" s="664"/>
      <c r="DK8" s="664"/>
      <c r="DL8" s="664"/>
      <c r="DM8" s="664"/>
      <c r="DN8" s="664"/>
      <c r="DO8" s="664"/>
      <c r="DP8" s="665"/>
      <c r="DQ8" s="669">
        <v>2350849</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5278</v>
      </c>
      <c r="S9" s="664"/>
      <c r="T9" s="664"/>
      <c r="U9" s="664"/>
      <c r="V9" s="664"/>
      <c r="W9" s="664"/>
      <c r="X9" s="664"/>
      <c r="Y9" s="665"/>
      <c r="Z9" s="723">
        <v>0</v>
      </c>
      <c r="AA9" s="723"/>
      <c r="AB9" s="723"/>
      <c r="AC9" s="723"/>
      <c r="AD9" s="724">
        <v>5278</v>
      </c>
      <c r="AE9" s="724"/>
      <c r="AF9" s="724"/>
      <c r="AG9" s="724"/>
      <c r="AH9" s="724"/>
      <c r="AI9" s="724"/>
      <c r="AJ9" s="724"/>
      <c r="AK9" s="724"/>
      <c r="AL9" s="666">
        <v>0.1</v>
      </c>
      <c r="AM9" s="667"/>
      <c r="AN9" s="667"/>
      <c r="AO9" s="725"/>
      <c r="AP9" s="658" t="s">
        <v>243</v>
      </c>
      <c r="AQ9" s="659"/>
      <c r="AR9" s="659"/>
      <c r="AS9" s="659"/>
      <c r="AT9" s="659"/>
      <c r="AU9" s="659"/>
      <c r="AV9" s="659"/>
      <c r="AW9" s="659"/>
      <c r="AX9" s="659"/>
      <c r="AY9" s="659"/>
      <c r="AZ9" s="659"/>
      <c r="BA9" s="659"/>
      <c r="BB9" s="659"/>
      <c r="BC9" s="659"/>
      <c r="BD9" s="659"/>
      <c r="BE9" s="659"/>
      <c r="BF9" s="660"/>
      <c r="BG9" s="661">
        <v>916259</v>
      </c>
      <c r="BH9" s="664"/>
      <c r="BI9" s="664"/>
      <c r="BJ9" s="664"/>
      <c r="BK9" s="664"/>
      <c r="BL9" s="664"/>
      <c r="BM9" s="664"/>
      <c r="BN9" s="665"/>
      <c r="BO9" s="723">
        <v>34.9</v>
      </c>
      <c r="BP9" s="723"/>
      <c r="BQ9" s="723"/>
      <c r="BR9" s="723"/>
      <c r="BS9" s="669" t="s">
        <v>234</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1067971</v>
      </c>
      <c r="CS9" s="664"/>
      <c r="CT9" s="664"/>
      <c r="CU9" s="664"/>
      <c r="CV9" s="664"/>
      <c r="CW9" s="664"/>
      <c r="CX9" s="664"/>
      <c r="CY9" s="665"/>
      <c r="CZ9" s="723">
        <v>6.5</v>
      </c>
      <c r="DA9" s="723"/>
      <c r="DB9" s="723"/>
      <c r="DC9" s="723"/>
      <c r="DD9" s="669">
        <v>3463</v>
      </c>
      <c r="DE9" s="664"/>
      <c r="DF9" s="664"/>
      <c r="DG9" s="664"/>
      <c r="DH9" s="664"/>
      <c r="DI9" s="664"/>
      <c r="DJ9" s="664"/>
      <c r="DK9" s="664"/>
      <c r="DL9" s="664"/>
      <c r="DM9" s="664"/>
      <c r="DN9" s="664"/>
      <c r="DO9" s="664"/>
      <c r="DP9" s="665"/>
      <c r="DQ9" s="669">
        <v>708963</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240</v>
      </c>
      <c r="S10" s="664"/>
      <c r="T10" s="664"/>
      <c r="U10" s="664"/>
      <c r="V10" s="664"/>
      <c r="W10" s="664"/>
      <c r="X10" s="664"/>
      <c r="Y10" s="665"/>
      <c r="Z10" s="723" t="s">
        <v>240</v>
      </c>
      <c r="AA10" s="723"/>
      <c r="AB10" s="723"/>
      <c r="AC10" s="723"/>
      <c r="AD10" s="724" t="s">
        <v>240</v>
      </c>
      <c r="AE10" s="724"/>
      <c r="AF10" s="724"/>
      <c r="AG10" s="724"/>
      <c r="AH10" s="724"/>
      <c r="AI10" s="724"/>
      <c r="AJ10" s="724"/>
      <c r="AK10" s="724"/>
      <c r="AL10" s="666" t="s">
        <v>234</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50540</v>
      </c>
      <c r="BH10" s="664"/>
      <c r="BI10" s="664"/>
      <c r="BJ10" s="664"/>
      <c r="BK10" s="664"/>
      <c r="BL10" s="664"/>
      <c r="BM10" s="664"/>
      <c r="BN10" s="665"/>
      <c r="BO10" s="723">
        <v>1.9</v>
      </c>
      <c r="BP10" s="723"/>
      <c r="BQ10" s="723"/>
      <c r="BR10" s="723"/>
      <c r="BS10" s="669" t="s">
        <v>240</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10465</v>
      </c>
      <c r="CS10" s="664"/>
      <c r="CT10" s="664"/>
      <c r="CU10" s="664"/>
      <c r="CV10" s="664"/>
      <c r="CW10" s="664"/>
      <c r="CX10" s="664"/>
      <c r="CY10" s="665"/>
      <c r="CZ10" s="723">
        <v>0.1</v>
      </c>
      <c r="DA10" s="723"/>
      <c r="DB10" s="723"/>
      <c r="DC10" s="723"/>
      <c r="DD10" s="669" t="s">
        <v>234</v>
      </c>
      <c r="DE10" s="664"/>
      <c r="DF10" s="664"/>
      <c r="DG10" s="664"/>
      <c r="DH10" s="664"/>
      <c r="DI10" s="664"/>
      <c r="DJ10" s="664"/>
      <c r="DK10" s="664"/>
      <c r="DL10" s="664"/>
      <c r="DM10" s="664"/>
      <c r="DN10" s="664"/>
      <c r="DO10" s="664"/>
      <c r="DP10" s="665"/>
      <c r="DQ10" s="669">
        <v>465</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234</v>
      </c>
      <c r="S11" s="664"/>
      <c r="T11" s="664"/>
      <c r="U11" s="664"/>
      <c r="V11" s="664"/>
      <c r="W11" s="664"/>
      <c r="X11" s="664"/>
      <c r="Y11" s="665"/>
      <c r="Z11" s="723" t="s">
        <v>240</v>
      </c>
      <c r="AA11" s="723"/>
      <c r="AB11" s="723"/>
      <c r="AC11" s="723"/>
      <c r="AD11" s="724" t="s">
        <v>234</v>
      </c>
      <c r="AE11" s="724"/>
      <c r="AF11" s="724"/>
      <c r="AG11" s="724"/>
      <c r="AH11" s="724"/>
      <c r="AI11" s="724"/>
      <c r="AJ11" s="724"/>
      <c r="AK11" s="724"/>
      <c r="AL11" s="666" t="s">
        <v>240</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50370</v>
      </c>
      <c r="BH11" s="664"/>
      <c r="BI11" s="664"/>
      <c r="BJ11" s="664"/>
      <c r="BK11" s="664"/>
      <c r="BL11" s="664"/>
      <c r="BM11" s="664"/>
      <c r="BN11" s="665"/>
      <c r="BO11" s="723">
        <v>1.9</v>
      </c>
      <c r="BP11" s="723"/>
      <c r="BQ11" s="723"/>
      <c r="BR11" s="723"/>
      <c r="BS11" s="669">
        <v>9991</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927228</v>
      </c>
      <c r="CS11" s="664"/>
      <c r="CT11" s="664"/>
      <c r="CU11" s="664"/>
      <c r="CV11" s="664"/>
      <c r="CW11" s="664"/>
      <c r="CX11" s="664"/>
      <c r="CY11" s="665"/>
      <c r="CZ11" s="723">
        <v>5.7</v>
      </c>
      <c r="DA11" s="723"/>
      <c r="DB11" s="723"/>
      <c r="DC11" s="723"/>
      <c r="DD11" s="669">
        <v>258098</v>
      </c>
      <c r="DE11" s="664"/>
      <c r="DF11" s="664"/>
      <c r="DG11" s="664"/>
      <c r="DH11" s="664"/>
      <c r="DI11" s="664"/>
      <c r="DJ11" s="664"/>
      <c r="DK11" s="664"/>
      <c r="DL11" s="664"/>
      <c r="DM11" s="664"/>
      <c r="DN11" s="664"/>
      <c r="DO11" s="664"/>
      <c r="DP11" s="665"/>
      <c r="DQ11" s="669">
        <v>656361</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489320</v>
      </c>
      <c r="S12" s="664"/>
      <c r="T12" s="664"/>
      <c r="U12" s="664"/>
      <c r="V12" s="664"/>
      <c r="W12" s="664"/>
      <c r="X12" s="664"/>
      <c r="Y12" s="665"/>
      <c r="Z12" s="723">
        <v>2.9</v>
      </c>
      <c r="AA12" s="723"/>
      <c r="AB12" s="723"/>
      <c r="AC12" s="723"/>
      <c r="AD12" s="724">
        <v>489320</v>
      </c>
      <c r="AE12" s="724"/>
      <c r="AF12" s="724"/>
      <c r="AG12" s="724"/>
      <c r="AH12" s="724"/>
      <c r="AI12" s="724"/>
      <c r="AJ12" s="724"/>
      <c r="AK12" s="724"/>
      <c r="AL12" s="666">
        <v>6.6</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1194119</v>
      </c>
      <c r="BH12" s="664"/>
      <c r="BI12" s="664"/>
      <c r="BJ12" s="664"/>
      <c r="BK12" s="664"/>
      <c r="BL12" s="664"/>
      <c r="BM12" s="664"/>
      <c r="BN12" s="665"/>
      <c r="BO12" s="723">
        <v>45.5</v>
      </c>
      <c r="BP12" s="723"/>
      <c r="BQ12" s="723"/>
      <c r="BR12" s="723"/>
      <c r="BS12" s="669" t="s">
        <v>240</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521446</v>
      </c>
      <c r="CS12" s="664"/>
      <c r="CT12" s="664"/>
      <c r="CU12" s="664"/>
      <c r="CV12" s="664"/>
      <c r="CW12" s="664"/>
      <c r="CX12" s="664"/>
      <c r="CY12" s="665"/>
      <c r="CZ12" s="723">
        <v>3.2</v>
      </c>
      <c r="DA12" s="723"/>
      <c r="DB12" s="723"/>
      <c r="DC12" s="723"/>
      <c r="DD12" s="669">
        <v>105811</v>
      </c>
      <c r="DE12" s="664"/>
      <c r="DF12" s="664"/>
      <c r="DG12" s="664"/>
      <c r="DH12" s="664"/>
      <c r="DI12" s="664"/>
      <c r="DJ12" s="664"/>
      <c r="DK12" s="664"/>
      <c r="DL12" s="664"/>
      <c r="DM12" s="664"/>
      <c r="DN12" s="664"/>
      <c r="DO12" s="664"/>
      <c r="DP12" s="665"/>
      <c r="DQ12" s="669">
        <v>176515</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t="s">
        <v>240</v>
      </c>
      <c r="S13" s="664"/>
      <c r="T13" s="664"/>
      <c r="U13" s="664"/>
      <c r="V13" s="664"/>
      <c r="W13" s="664"/>
      <c r="X13" s="664"/>
      <c r="Y13" s="665"/>
      <c r="Z13" s="723" t="s">
        <v>234</v>
      </c>
      <c r="AA13" s="723"/>
      <c r="AB13" s="723"/>
      <c r="AC13" s="723"/>
      <c r="AD13" s="724" t="s">
        <v>234</v>
      </c>
      <c r="AE13" s="724"/>
      <c r="AF13" s="724"/>
      <c r="AG13" s="724"/>
      <c r="AH13" s="724"/>
      <c r="AI13" s="724"/>
      <c r="AJ13" s="724"/>
      <c r="AK13" s="724"/>
      <c r="AL13" s="666" t="s">
        <v>240</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1190692</v>
      </c>
      <c r="BH13" s="664"/>
      <c r="BI13" s="664"/>
      <c r="BJ13" s="664"/>
      <c r="BK13" s="664"/>
      <c r="BL13" s="664"/>
      <c r="BM13" s="664"/>
      <c r="BN13" s="665"/>
      <c r="BO13" s="723">
        <v>45.3</v>
      </c>
      <c r="BP13" s="723"/>
      <c r="BQ13" s="723"/>
      <c r="BR13" s="723"/>
      <c r="BS13" s="669" t="s">
        <v>234</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911169</v>
      </c>
      <c r="CS13" s="664"/>
      <c r="CT13" s="664"/>
      <c r="CU13" s="664"/>
      <c r="CV13" s="664"/>
      <c r="CW13" s="664"/>
      <c r="CX13" s="664"/>
      <c r="CY13" s="665"/>
      <c r="CZ13" s="723">
        <v>5.6</v>
      </c>
      <c r="DA13" s="723"/>
      <c r="DB13" s="723"/>
      <c r="DC13" s="723"/>
      <c r="DD13" s="669">
        <v>537818</v>
      </c>
      <c r="DE13" s="664"/>
      <c r="DF13" s="664"/>
      <c r="DG13" s="664"/>
      <c r="DH13" s="664"/>
      <c r="DI13" s="664"/>
      <c r="DJ13" s="664"/>
      <c r="DK13" s="664"/>
      <c r="DL13" s="664"/>
      <c r="DM13" s="664"/>
      <c r="DN13" s="664"/>
      <c r="DO13" s="664"/>
      <c r="DP13" s="665"/>
      <c r="DQ13" s="669">
        <v>551431</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240</v>
      </c>
      <c r="S14" s="664"/>
      <c r="T14" s="664"/>
      <c r="U14" s="664"/>
      <c r="V14" s="664"/>
      <c r="W14" s="664"/>
      <c r="X14" s="664"/>
      <c r="Y14" s="665"/>
      <c r="Z14" s="723" t="s">
        <v>240</v>
      </c>
      <c r="AA14" s="723"/>
      <c r="AB14" s="723"/>
      <c r="AC14" s="723"/>
      <c r="AD14" s="724" t="s">
        <v>240</v>
      </c>
      <c r="AE14" s="724"/>
      <c r="AF14" s="724"/>
      <c r="AG14" s="724"/>
      <c r="AH14" s="724"/>
      <c r="AI14" s="724"/>
      <c r="AJ14" s="724"/>
      <c r="AK14" s="724"/>
      <c r="AL14" s="666" t="s">
        <v>240</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99771</v>
      </c>
      <c r="BH14" s="664"/>
      <c r="BI14" s="664"/>
      <c r="BJ14" s="664"/>
      <c r="BK14" s="664"/>
      <c r="BL14" s="664"/>
      <c r="BM14" s="664"/>
      <c r="BN14" s="665"/>
      <c r="BO14" s="723">
        <v>3.8</v>
      </c>
      <c r="BP14" s="723"/>
      <c r="BQ14" s="723"/>
      <c r="BR14" s="723"/>
      <c r="BS14" s="669" t="s">
        <v>234</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629468</v>
      </c>
      <c r="CS14" s="664"/>
      <c r="CT14" s="664"/>
      <c r="CU14" s="664"/>
      <c r="CV14" s="664"/>
      <c r="CW14" s="664"/>
      <c r="CX14" s="664"/>
      <c r="CY14" s="665"/>
      <c r="CZ14" s="723">
        <v>3.8</v>
      </c>
      <c r="DA14" s="723"/>
      <c r="DB14" s="723"/>
      <c r="DC14" s="723"/>
      <c r="DD14" s="669">
        <v>165681</v>
      </c>
      <c r="DE14" s="664"/>
      <c r="DF14" s="664"/>
      <c r="DG14" s="664"/>
      <c r="DH14" s="664"/>
      <c r="DI14" s="664"/>
      <c r="DJ14" s="664"/>
      <c r="DK14" s="664"/>
      <c r="DL14" s="664"/>
      <c r="DM14" s="664"/>
      <c r="DN14" s="664"/>
      <c r="DO14" s="664"/>
      <c r="DP14" s="665"/>
      <c r="DQ14" s="669">
        <v>460140</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23123</v>
      </c>
      <c r="S15" s="664"/>
      <c r="T15" s="664"/>
      <c r="U15" s="664"/>
      <c r="V15" s="664"/>
      <c r="W15" s="664"/>
      <c r="X15" s="664"/>
      <c r="Y15" s="665"/>
      <c r="Z15" s="723">
        <v>0.1</v>
      </c>
      <c r="AA15" s="723"/>
      <c r="AB15" s="723"/>
      <c r="AC15" s="723"/>
      <c r="AD15" s="724">
        <v>23123</v>
      </c>
      <c r="AE15" s="724"/>
      <c r="AF15" s="724"/>
      <c r="AG15" s="724"/>
      <c r="AH15" s="724"/>
      <c r="AI15" s="724"/>
      <c r="AJ15" s="724"/>
      <c r="AK15" s="724"/>
      <c r="AL15" s="666">
        <v>0.3</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200852</v>
      </c>
      <c r="BH15" s="664"/>
      <c r="BI15" s="664"/>
      <c r="BJ15" s="664"/>
      <c r="BK15" s="664"/>
      <c r="BL15" s="664"/>
      <c r="BM15" s="664"/>
      <c r="BN15" s="665"/>
      <c r="BO15" s="723">
        <v>7.6</v>
      </c>
      <c r="BP15" s="723"/>
      <c r="BQ15" s="723"/>
      <c r="BR15" s="723"/>
      <c r="BS15" s="669" t="s">
        <v>240</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2009444</v>
      </c>
      <c r="CS15" s="664"/>
      <c r="CT15" s="664"/>
      <c r="CU15" s="664"/>
      <c r="CV15" s="664"/>
      <c r="CW15" s="664"/>
      <c r="CX15" s="664"/>
      <c r="CY15" s="665"/>
      <c r="CZ15" s="723">
        <v>12.3</v>
      </c>
      <c r="DA15" s="723"/>
      <c r="DB15" s="723"/>
      <c r="DC15" s="723"/>
      <c r="DD15" s="669">
        <v>1308075</v>
      </c>
      <c r="DE15" s="664"/>
      <c r="DF15" s="664"/>
      <c r="DG15" s="664"/>
      <c r="DH15" s="664"/>
      <c r="DI15" s="664"/>
      <c r="DJ15" s="664"/>
      <c r="DK15" s="664"/>
      <c r="DL15" s="664"/>
      <c r="DM15" s="664"/>
      <c r="DN15" s="664"/>
      <c r="DO15" s="664"/>
      <c r="DP15" s="665"/>
      <c r="DQ15" s="669">
        <v>682588</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234</v>
      </c>
      <c r="S16" s="664"/>
      <c r="T16" s="664"/>
      <c r="U16" s="664"/>
      <c r="V16" s="664"/>
      <c r="W16" s="664"/>
      <c r="X16" s="664"/>
      <c r="Y16" s="665"/>
      <c r="Z16" s="723" t="s">
        <v>234</v>
      </c>
      <c r="AA16" s="723"/>
      <c r="AB16" s="723"/>
      <c r="AC16" s="723"/>
      <c r="AD16" s="724" t="s">
        <v>240</v>
      </c>
      <c r="AE16" s="724"/>
      <c r="AF16" s="724"/>
      <c r="AG16" s="724"/>
      <c r="AH16" s="724"/>
      <c r="AI16" s="724"/>
      <c r="AJ16" s="724"/>
      <c r="AK16" s="724"/>
      <c r="AL16" s="666" t="s">
        <v>234</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240</v>
      </c>
      <c r="BH16" s="664"/>
      <c r="BI16" s="664"/>
      <c r="BJ16" s="664"/>
      <c r="BK16" s="664"/>
      <c r="BL16" s="664"/>
      <c r="BM16" s="664"/>
      <c r="BN16" s="665"/>
      <c r="BO16" s="723" t="s">
        <v>234</v>
      </c>
      <c r="BP16" s="723"/>
      <c r="BQ16" s="723"/>
      <c r="BR16" s="723"/>
      <c r="BS16" s="669" t="s">
        <v>240</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115477</v>
      </c>
      <c r="CS16" s="664"/>
      <c r="CT16" s="664"/>
      <c r="CU16" s="664"/>
      <c r="CV16" s="664"/>
      <c r="CW16" s="664"/>
      <c r="CX16" s="664"/>
      <c r="CY16" s="665"/>
      <c r="CZ16" s="723">
        <v>0.7</v>
      </c>
      <c r="DA16" s="723"/>
      <c r="DB16" s="723"/>
      <c r="DC16" s="723"/>
      <c r="DD16" s="669" t="s">
        <v>234</v>
      </c>
      <c r="DE16" s="664"/>
      <c r="DF16" s="664"/>
      <c r="DG16" s="664"/>
      <c r="DH16" s="664"/>
      <c r="DI16" s="664"/>
      <c r="DJ16" s="664"/>
      <c r="DK16" s="664"/>
      <c r="DL16" s="664"/>
      <c r="DM16" s="664"/>
      <c r="DN16" s="664"/>
      <c r="DO16" s="664"/>
      <c r="DP16" s="665"/>
      <c r="DQ16" s="669">
        <v>54652</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10842</v>
      </c>
      <c r="S17" s="664"/>
      <c r="T17" s="664"/>
      <c r="U17" s="664"/>
      <c r="V17" s="664"/>
      <c r="W17" s="664"/>
      <c r="X17" s="664"/>
      <c r="Y17" s="665"/>
      <c r="Z17" s="723">
        <v>0.1</v>
      </c>
      <c r="AA17" s="723"/>
      <c r="AB17" s="723"/>
      <c r="AC17" s="723"/>
      <c r="AD17" s="724">
        <v>10842</v>
      </c>
      <c r="AE17" s="724"/>
      <c r="AF17" s="724"/>
      <c r="AG17" s="724"/>
      <c r="AH17" s="724"/>
      <c r="AI17" s="724"/>
      <c r="AJ17" s="724"/>
      <c r="AK17" s="724"/>
      <c r="AL17" s="666">
        <v>0.1</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240</v>
      </c>
      <c r="BH17" s="664"/>
      <c r="BI17" s="664"/>
      <c r="BJ17" s="664"/>
      <c r="BK17" s="664"/>
      <c r="BL17" s="664"/>
      <c r="BM17" s="664"/>
      <c r="BN17" s="665"/>
      <c r="BO17" s="723" t="s">
        <v>240</v>
      </c>
      <c r="BP17" s="723"/>
      <c r="BQ17" s="723"/>
      <c r="BR17" s="723"/>
      <c r="BS17" s="669" t="s">
        <v>240</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1492107</v>
      </c>
      <c r="CS17" s="664"/>
      <c r="CT17" s="664"/>
      <c r="CU17" s="664"/>
      <c r="CV17" s="664"/>
      <c r="CW17" s="664"/>
      <c r="CX17" s="664"/>
      <c r="CY17" s="665"/>
      <c r="CZ17" s="723">
        <v>9.1</v>
      </c>
      <c r="DA17" s="723"/>
      <c r="DB17" s="723"/>
      <c r="DC17" s="723"/>
      <c r="DD17" s="669" t="s">
        <v>234</v>
      </c>
      <c r="DE17" s="664"/>
      <c r="DF17" s="664"/>
      <c r="DG17" s="664"/>
      <c r="DH17" s="664"/>
      <c r="DI17" s="664"/>
      <c r="DJ17" s="664"/>
      <c r="DK17" s="664"/>
      <c r="DL17" s="664"/>
      <c r="DM17" s="664"/>
      <c r="DN17" s="664"/>
      <c r="DO17" s="664"/>
      <c r="DP17" s="665"/>
      <c r="DQ17" s="669">
        <v>1476088</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4623721</v>
      </c>
      <c r="S18" s="664"/>
      <c r="T18" s="664"/>
      <c r="U18" s="664"/>
      <c r="V18" s="664"/>
      <c r="W18" s="664"/>
      <c r="X18" s="664"/>
      <c r="Y18" s="665"/>
      <c r="Z18" s="723">
        <v>27.4</v>
      </c>
      <c r="AA18" s="723"/>
      <c r="AB18" s="723"/>
      <c r="AC18" s="723"/>
      <c r="AD18" s="724">
        <v>4162435</v>
      </c>
      <c r="AE18" s="724"/>
      <c r="AF18" s="724"/>
      <c r="AG18" s="724"/>
      <c r="AH18" s="724"/>
      <c r="AI18" s="724"/>
      <c r="AJ18" s="724"/>
      <c r="AK18" s="724"/>
      <c r="AL18" s="666">
        <v>55.9</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240</v>
      </c>
      <c r="BH18" s="664"/>
      <c r="BI18" s="664"/>
      <c r="BJ18" s="664"/>
      <c r="BK18" s="664"/>
      <c r="BL18" s="664"/>
      <c r="BM18" s="664"/>
      <c r="BN18" s="665"/>
      <c r="BO18" s="723" t="s">
        <v>240</v>
      </c>
      <c r="BP18" s="723"/>
      <c r="BQ18" s="723"/>
      <c r="BR18" s="723"/>
      <c r="BS18" s="669" t="s">
        <v>234</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240</v>
      </c>
      <c r="CS18" s="664"/>
      <c r="CT18" s="664"/>
      <c r="CU18" s="664"/>
      <c r="CV18" s="664"/>
      <c r="CW18" s="664"/>
      <c r="CX18" s="664"/>
      <c r="CY18" s="665"/>
      <c r="CZ18" s="723" t="s">
        <v>234</v>
      </c>
      <c r="DA18" s="723"/>
      <c r="DB18" s="723"/>
      <c r="DC18" s="723"/>
      <c r="DD18" s="669" t="s">
        <v>234</v>
      </c>
      <c r="DE18" s="664"/>
      <c r="DF18" s="664"/>
      <c r="DG18" s="664"/>
      <c r="DH18" s="664"/>
      <c r="DI18" s="664"/>
      <c r="DJ18" s="664"/>
      <c r="DK18" s="664"/>
      <c r="DL18" s="664"/>
      <c r="DM18" s="664"/>
      <c r="DN18" s="664"/>
      <c r="DO18" s="664"/>
      <c r="DP18" s="665"/>
      <c r="DQ18" s="669" t="s">
        <v>234</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4162435</v>
      </c>
      <c r="S19" s="664"/>
      <c r="T19" s="664"/>
      <c r="U19" s="664"/>
      <c r="V19" s="664"/>
      <c r="W19" s="664"/>
      <c r="X19" s="664"/>
      <c r="Y19" s="665"/>
      <c r="Z19" s="723">
        <v>24.6</v>
      </c>
      <c r="AA19" s="723"/>
      <c r="AB19" s="723"/>
      <c r="AC19" s="723"/>
      <c r="AD19" s="724">
        <v>4162435</v>
      </c>
      <c r="AE19" s="724"/>
      <c r="AF19" s="724"/>
      <c r="AG19" s="724"/>
      <c r="AH19" s="724"/>
      <c r="AI19" s="724"/>
      <c r="AJ19" s="724"/>
      <c r="AK19" s="724"/>
      <c r="AL19" s="666">
        <v>55.9</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69533</v>
      </c>
      <c r="BH19" s="664"/>
      <c r="BI19" s="664"/>
      <c r="BJ19" s="664"/>
      <c r="BK19" s="664"/>
      <c r="BL19" s="664"/>
      <c r="BM19" s="664"/>
      <c r="BN19" s="665"/>
      <c r="BO19" s="723">
        <v>2.6</v>
      </c>
      <c r="BP19" s="723"/>
      <c r="BQ19" s="723"/>
      <c r="BR19" s="723"/>
      <c r="BS19" s="669" t="s">
        <v>240</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234</v>
      </c>
      <c r="CS19" s="664"/>
      <c r="CT19" s="664"/>
      <c r="CU19" s="664"/>
      <c r="CV19" s="664"/>
      <c r="CW19" s="664"/>
      <c r="CX19" s="664"/>
      <c r="CY19" s="665"/>
      <c r="CZ19" s="723" t="s">
        <v>234</v>
      </c>
      <c r="DA19" s="723"/>
      <c r="DB19" s="723"/>
      <c r="DC19" s="723"/>
      <c r="DD19" s="669" t="s">
        <v>234</v>
      </c>
      <c r="DE19" s="664"/>
      <c r="DF19" s="664"/>
      <c r="DG19" s="664"/>
      <c r="DH19" s="664"/>
      <c r="DI19" s="664"/>
      <c r="DJ19" s="664"/>
      <c r="DK19" s="664"/>
      <c r="DL19" s="664"/>
      <c r="DM19" s="664"/>
      <c r="DN19" s="664"/>
      <c r="DO19" s="664"/>
      <c r="DP19" s="665"/>
      <c r="DQ19" s="669" t="s">
        <v>240</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461286</v>
      </c>
      <c r="S20" s="664"/>
      <c r="T20" s="664"/>
      <c r="U20" s="664"/>
      <c r="V20" s="664"/>
      <c r="W20" s="664"/>
      <c r="X20" s="664"/>
      <c r="Y20" s="665"/>
      <c r="Z20" s="723">
        <v>2.7</v>
      </c>
      <c r="AA20" s="723"/>
      <c r="AB20" s="723"/>
      <c r="AC20" s="723"/>
      <c r="AD20" s="724" t="s">
        <v>240</v>
      </c>
      <c r="AE20" s="724"/>
      <c r="AF20" s="724"/>
      <c r="AG20" s="724"/>
      <c r="AH20" s="724"/>
      <c r="AI20" s="724"/>
      <c r="AJ20" s="724"/>
      <c r="AK20" s="724"/>
      <c r="AL20" s="666" t="s">
        <v>240</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69533</v>
      </c>
      <c r="BH20" s="664"/>
      <c r="BI20" s="664"/>
      <c r="BJ20" s="664"/>
      <c r="BK20" s="664"/>
      <c r="BL20" s="664"/>
      <c r="BM20" s="664"/>
      <c r="BN20" s="665"/>
      <c r="BO20" s="723">
        <v>2.6</v>
      </c>
      <c r="BP20" s="723"/>
      <c r="BQ20" s="723"/>
      <c r="BR20" s="723"/>
      <c r="BS20" s="669" t="s">
        <v>240</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16400596</v>
      </c>
      <c r="CS20" s="664"/>
      <c r="CT20" s="664"/>
      <c r="CU20" s="664"/>
      <c r="CV20" s="664"/>
      <c r="CW20" s="664"/>
      <c r="CX20" s="664"/>
      <c r="CY20" s="665"/>
      <c r="CZ20" s="723">
        <v>100</v>
      </c>
      <c r="DA20" s="723"/>
      <c r="DB20" s="723"/>
      <c r="DC20" s="723"/>
      <c r="DD20" s="669">
        <v>2708386</v>
      </c>
      <c r="DE20" s="664"/>
      <c r="DF20" s="664"/>
      <c r="DG20" s="664"/>
      <c r="DH20" s="664"/>
      <c r="DI20" s="664"/>
      <c r="DJ20" s="664"/>
      <c r="DK20" s="664"/>
      <c r="DL20" s="664"/>
      <c r="DM20" s="664"/>
      <c r="DN20" s="664"/>
      <c r="DO20" s="664"/>
      <c r="DP20" s="665"/>
      <c r="DQ20" s="669">
        <v>8450903</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t="s">
        <v>234</v>
      </c>
      <c r="S21" s="664"/>
      <c r="T21" s="664"/>
      <c r="U21" s="664"/>
      <c r="V21" s="664"/>
      <c r="W21" s="664"/>
      <c r="X21" s="664"/>
      <c r="Y21" s="665"/>
      <c r="Z21" s="723" t="s">
        <v>234</v>
      </c>
      <c r="AA21" s="723"/>
      <c r="AB21" s="723"/>
      <c r="AC21" s="723"/>
      <c r="AD21" s="724" t="s">
        <v>240</v>
      </c>
      <c r="AE21" s="724"/>
      <c r="AF21" s="724"/>
      <c r="AG21" s="724"/>
      <c r="AH21" s="724"/>
      <c r="AI21" s="724"/>
      <c r="AJ21" s="724"/>
      <c r="AK21" s="724"/>
      <c r="AL21" s="666" t="s">
        <v>234</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v>69533</v>
      </c>
      <c r="BH21" s="664"/>
      <c r="BI21" s="664"/>
      <c r="BJ21" s="664"/>
      <c r="BK21" s="664"/>
      <c r="BL21" s="664"/>
      <c r="BM21" s="664"/>
      <c r="BN21" s="665"/>
      <c r="BO21" s="723">
        <v>2.6</v>
      </c>
      <c r="BP21" s="723"/>
      <c r="BQ21" s="723"/>
      <c r="BR21" s="723"/>
      <c r="BS21" s="669" t="s">
        <v>234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7891782</v>
      </c>
      <c r="S22" s="664"/>
      <c r="T22" s="664"/>
      <c r="U22" s="664"/>
      <c r="V22" s="664"/>
      <c r="W22" s="664"/>
      <c r="X22" s="664"/>
      <c r="Y22" s="665"/>
      <c r="Z22" s="723">
        <v>46.7</v>
      </c>
      <c r="AA22" s="723"/>
      <c r="AB22" s="723"/>
      <c r="AC22" s="723"/>
      <c r="AD22" s="724">
        <v>7430496</v>
      </c>
      <c r="AE22" s="724"/>
      <c r="AF22" s="724"/>
      <c r="AG22" s="724"/>
      <c r="AH22" s="724"/>
      <c r="AI22" s="724"/>
      <c r="AJ22" s="724"/>
      <c r="AK22" s="724"/>
      <c r="AL22" s="666">
        <v>99.8</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240</v>
      </c>
      <c r="BH22" s="664"/>
      <c r="BI22" s="664"/>
      <c r="BJ22" s="664"/>
      <c r="BK22" s="664"/>
      <c r="BL22" s="664"/>
      <c r="BM22" s="664"/>
      <c r="BN22" s="665"/>
      <c r="BO22" s="723" t="s">
        <v>234</v>
      </c>
      <c r="BP22" s="723"/>
      <c r="BQ22" s="723"/>
      <c r="BR22" s="723"/>
      <c r="BS22" s="669" t="s">
        <v>234</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3415</v>
      </c>
      <c r="S23" s="664"/>
      <c r="T23" s="664"/>
      <c r="U23" s="664"/>
      <c r="V23" s="664"/>
      <c r="W23" s="664"/>
      <c r="X23" s="664"/>
      <c r="Y23" s="665"/>
      <c r="Z23" s="723">
        <v>0</v>
      </c>
      <c r="AA23" s="723"/>
      <c r="AB23" s="723"/>
      <c r="AC23" s="723"/>
      <c r="AD23" s="724">
        <v>3415</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234</v>
      </c>
      <c r="BH23" s="664"/>
      <c r="BI23" s="664"/>
      <c r="BJ23" s="664"/>
      <c r="BK23" s="664"/>
      <c r="BL23" s="664"/>
      <c r="BM23" s="664"/>
      <c r="BN23" s="665"/>
      <c r="BO23" s="723" t="s">
        <v>240</v>
      </c>
      <c r="BP23" s="723"/>
      <c r="BQ23" s="723"/>
      <c r="BR23" s="723"/>
      <c r="BS23" s="669" t="s">
        <v>234</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274922</v>
      </c>
      <c r="S24" s="664"/>
      <c r="T24" s="664"/>
      <c r="U24" s="664"/>
      <c r="V24" s="664"/>
      <c r="W24" s="664"/>
      <c r="X24" s="664"/>
      <c r="Y24" s="665"/>
      <c r="Z24" s="723">
        <v>1.6</v>
      </c>
      <c r="AA24" s="723"/>
      <c r="AB24" s="723"/>
      <c r="AC24" s="723"/>
      <c r="AD24" s="724" t="s">
        <v>240</v>
      </c>
      <c r="AE24" s="724"/>
      <c r="AF24" s="724"/>
      <c r="AG24" s="724"/>
      <c r="AH24" s="724"/>
      <c r="AI24" s="724"/>
      <c r="AJ24" s="724"/>
      <c r="AK24" s="724"/>
      <c r="AL24" s="666" t="s">
        <v>240</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234</v>
      </c>
      <c r="BH24" s="664"/>
      <c r="BI24" s="664"/>
      <c r="BJ24" s="664"/>
      <c r="BK24" s="664"/>
      <c r="BL24" s="664"/>
      <c r="BM24" s="664"/>
      <c r="BN24" s="665"/>
      <c r="BO24" s="723" t="s">
        <v>240</v>
      </c>
      <c r="BP24" s="723"/>
      <c r="BQ24" s="723"/>
      <c r="BR24" s="723"/>
      <c r="BS24" s="669" t="s">
        <v>234</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6633404</v>
      </c>
      <c r="CS24" s="727"/>
      <c r="CT24" s="727"/>
      <c r="CU24" s="727"/>
      <c r="CV24" s="727"/>
      <c r="CW24" s="727"/>
      <c r="CX24" s="727"/>
      <c r="CY24" s="773"/>
      <c r="CZ24" s="774">
        <v>40.4</v>
      </c>
      <c r="DA24" s="743"/>
      <c r="DB24" s="743"/>
      <c r="DC24" s="777"/>
      <c r="DD24" s="772">
        <v>4109011</v>
      </c>
      <c r="DE24" s="727"/>
      <c r="DF24" s="727"/>
      <c r="DG24" s="727"/>
      <c r="DH24" s="727"/>
      <c r="DI24" s="727"/>
      <c r="DJ24" s="727"/>
      <c r="DK24" s="773"/>
      <c r="DL24" s="772">
        <v>4095846</v>
      </c>
      <c r="DM24" s="727"/>
      <c r="DN24" s="727"/>
      <c r="DO24" s="727"/>
      <c r="DP24" s="727"/>
      <c r="DQ24" s="727"/>
      <c r="DR24" s="727"/>
      <c r="DS24" s="727"/>
      <c r="DT24" s="727"/>
      <c r="DU24" s="727"/>
      <c r="DV24" s="773"/>
      <c r="DW24" s="774">
        <v>52.4</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52647</v>
      </c>
      <c r="S25" s="664"/>
      <c r="T25" s="664"/>
      <c r="U25" s="664"/>
      <c r="V25" s="664"/>
      <c r="W25" s="664"/>
      <c r="X25" s="664"/>
      <c r="Y25" s="665"/>
      <c r="Z25" s="723">
        <v>0.3</v>
      </c>
      <c r="AA25" s="723"/>
      <c r="AB25" s="723"/>
      <c r="AC25" s="723"/>
      <c r="AD25" s="724">
        <v>2931</v>
      </c>
      <c r="AE25" s="724"/>
      <c r="AF25" s="724"/>
      <c r="AG25" s="724"/>
      <c r="AH25" s="724"/>
      <c r="AI25" s="724"/>
      <c r="AJ25" s="724"/>
      <c r="AK25" s="724"/>
      <c r="AL25" s="666">
        <v>0</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234</v>
      </c>
      <c r="BH25" s="664"/>
      <c r="BI25" s="664"/>
      <c r="BJ25" s="664"/>
      <c r="BK25" s="664"/>
      <c r="BL25" s="664"/>
      <c r="BM25" s="664"/>
      <c r="BN25" s="665"/>
      <c r="BO25" s="723" t="s">
        <v>234</v>
      </c>
      <c r="BP25" s="723"/>
      <c r="BQ25" s="723"/>
      <c r="BR25" s="723"/>
      <c r="BS25" s="669" t="s">
        <v>240</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1978338</v>
      </c>
      <c r="CS25" s="662"/>
      <c r="CT25" s="662"/>
      <c r="CU25" s="662"/>
      <c r="CV25" s="662"/>
      <c r="CW25" s="662"/>
      <c r="CX25" s="662"/>
      <c r="CY25" s="663"/>
      <c r="CZ25" s="666">
        <v>12.1</v>
      </c>
      <c r="DA25" s="695"/>
      <c r="DB25" s="695"/>
      <c r="DC25" s="696"/>
      <c r="DD25" s="669">
        <v>1815165</v>
      </c>
      <c r="DE25" s="662"/>
      <c r="DF25" s="662"/>
      <c r="DG25" s="662"/>
      <c r="DH25" s="662"/>
      <c r="DI25" s="662"/>
      <c r="DJ25" s="662"/>
      <c r="DK25" s="663"/>
      <c r="DL25" s="669">
        <v>1802675</v>
      </c>
      <c r="DM25" s="662"/>
      <c r="DN25" s="662"/>
      <c r="DO25" s="662"/>
      <c r="DP25" s="662"/>
      <c r="DQ25" s="662"/>
      <c r="DR25" s="662"/>
      <c r="DS25" s="662"/>
      <c r="DT25" s="662"/>
      <c r="DU25" s="662"/>
      <c r="DV25" s="663"/>
      <c r="DW25" s="666">
        <v>23.1</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202796</v>
      </c>
      <c r="S26" s="664"/>
      <c r="T26" s="664"/>
      <c r="U26" s="664"/>
      <c r="V26" s="664"/>
      <c r="W26" s="664"/>
      <c r="X26" s="664"/>
      <c r="Y26" s="665"/>
      <c r="Z26" s="723">
        <v>1.2</v>
      </c>
      <c r="AA26" s="723"/>
      <c r="AB26" s="723"/>
      <c r="AC26" s="723"/>
      <c r="AD26" s="724" t="s">
        <v>240</v>
      </c>
      <c r="AE26" s="724"/>
      <c r="AF26" s="724"/>
      <c r="AG26" s="724"/>
      <c r="AH26" s="724"/>
      <c r="AI26" s="724"/>
      <c r="AJ26" s="724"/>
      <c r="AK26" s="724"/>
      <c r="AL26" s="666" t="s">
        <v>240</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240</v>
      </c>
      <c r="BH26" s="664"/>
      <c r="BI26" s="664"/>
      <c r="BJ26" s="664"/>
      <c r="BK26" s="664"/>
      <c r="BL26" s="664"/>
      <c r="BM26" s="664"/>
      <c r="BN26" s="665"/>
      <c r="BO26" s="723" t="s">
        <v>234</v>
      </c>
      <c r="BP26" s="723"/>
      <c r="BQ26" s="723"/>
      <c r="BR26" s="723"/>
      <c r="BS26" s="669" t="s">
        <v>234</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1005600</v>
      </c>
      <c r="CS26" s="664"/>
      <c r="CT26" s="664"/>
      <c r="CU26" s="664"/>
      <c r="CV26" s="664"/>
      <c r="CW26" s="664"/>
      <c r="CX26" s="664"/>
      <c r="CY26" s="665"/>
      <c r="CZ26" s="666">
        <v>6.1</v>
      </c>
      <c r="DA26" s="695"/>
      <c r="DB26" s="695"/>
      <c r="DC26" s="696"/>
      <c r="DD26" s="669">
        <v>929773</v>
      </c>
      <c r="DE26" s="664"/>
      <c r="DF26" s="664"/>
      <c r="DG26" s="664"/>
      <c r="DH26" s="664"/>
      <c r="DI26" s="664"/>
      <c r="DJ26" s="664"/>
      <c r="DK26" s="665"/>
      <c r="DL26" s="669" t="s">
        <v>234</v>
      </c>
      <c r="DM26" s="664"/>
      <c r="DN26" s="664"/>
      <c r="DO26" s="664"/>
      <c r="DP26" s="664"/>
      <c r="DQ26" s="664"/>
      <c r="DR26" s="664"/>
      <c r="DS26" s="664"/>
      <c r="DT26" s="664"/>
      <c r="DU26" s="664"/>
      <c r="DV26" s="665"/>
      <c r="DW26" s="666" t="s">
        <v>240</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2241632</v>
      </c>
      <c r="S27" s="664"/>
      <c r="T27" s="664"/>
      <c r="U27" s="664"/>
      <c r="V27" s="664"/>
      <c r="W27" s="664"/>
      <c r="X27" s="664"/>
      <c r="Y27" s="665"/>
      <c r="Z27" s="723">
        <v>13.3</v>
      </c>
      <c r="AA27" s="723"/>
      <c r="AB27" s="723"/>
      <c r="AC27" s="723"/>
      <c r="AD27" s="724" t="s">
        <v>234</v>
      </c>
      <c r="AE27" s="724"/>
      <c r="AF27" s="724"/>
      <c r="AG27" s="724"/>
      <c r="AH27" s="724"/>
      <c r="AI27" s="724"/>
      <c r="AJ27" s="724"/>
      <c r="AK27" s="724"/>
      <c r="AL27" s="666" t="s">
        <v>240</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2626177</v>
      </c>
      <c r="BH27" s="664"/>
      <c r="BI27" s="664"/>
      <c r="BJ27" s="664"/>
      <c r="BK27" s="664"/>
      <c r="BL27" s="664"/>
      <c r="BM27" s="664"/>
      <c r="BN27" s="665"/>
      <c r="BO27" s="723">
        <v>100</v>
      </c>
      <c r="BP27" s="723"/>
      <c r="BQ27" s="723"/>
      <c r="BR27" s="723"/>
      <c r="BS27" s="669">
        <v>9991</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3162959</v>
      </c>
      <c r="CS27" s="662"/>
      <c r="CT27" s="662"/>
      <c r="CU27" s="662"/>
      <c r="CV27" s="662"/>
      <c r="CW27" s="662"/>
      <c r="CX27" s="662"/>
      <c r="CY27" s="663"/>
      <c r="CZ27" s="666">
        <v>19.3</v>
      </c>
      <c r="DA27" s="695"/>
      <c r="DB27" s="695"/>
      <c r="DC27" s="696"/>
      <c r="DD27" s="669">
        <v>817758</v>
      </c>
      <c r="DE27" s="662"/>
      <c r="DF27" s="662"/>
      <c r="DG27" s="662"/>
      <c r="DH27" s="662"/>
      <c r="DI27" s="662"/>
      <c r="DJ27" s="662"/>
      <c r="DK27" s="663"/>
      <c r="DL27" s="669">
        <v>817083</v>
      </c>
      <c r="DM27" s="662"/>
      <c r="DN27" s="662"/>
      <c r="DO27" s="662"/>
      <c r="DP27" s="662"/>
      <c r="DQ27" s="662"/>
      <c r="DR27" s="662"/>
      <c r="DS27" s="662"/>
      <c r="DT27" s="662"/>
      <c r="DU27" s="662"/>
      <c r="DV27" s="663"/>
      <c r="DW27" s="666">
        <v>10.5</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v>300</v>
      </c>
      <c r="S28" s="664"/>
      <c r="T28" s="664"/>
      <c r="U28" s="664"/>
      <c r="V28" s="664"/>
      <c r="W28" s="664"/>
      <c r="X28" s="664"/>
      <c r="Y28" s="665"/>
      <c r="Z28" s="723">
        <v>0</v>
      </c>
      <c r="AA28" s="723"/>
      <c r="AB28" s="723"/>
      <c r="AC28" s="723"/>
      <c r="AD28" s="724">
        <v>300</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1492107</v>
      </c>
      <c r="CS28" s="664"/>
      <c r="CT28" s="664"/>
      <c r="CU28" s="664"/>
      <c r="CV28" s="664"/>
      <c r="CW28" s="664"/>
      <c r="CX28" s="664"/>
      <c r="CY28" s="665"/>
      <c r="CZ28" s="666">
        <v>9.1</v>
      </c>
      <c r="DA28" s="695"/>
      <c r="DB28" s="695"/>
      <c r="DC28" s="696"/>
      <c r="DD28" s="669">
        <v>1476088</v>
      </c>
      <c r="DE28" s="664"/>
      <c r="DF28" s="664"/>
      <c r="DG28" s="664"/>
      <c r="DH28" s="664"/>
      <c r="DI28" s="664"/>
      <c r="DJ28" s="664"/>
      <c r="DK28" s="665"/>
      <c r="DL28" s="669">
        <v>1476088</v>
      </c>
      <c r="DM28" s="664"/>
      <c r="DN28" s="664"/>
      <c r="DO28" s="664"/>
      <c r="DP28" s="664"/>
      <c r="DQ28" s="664"/>
      <c r="DR28" s="664"/>
      <c r="DS28" s="664"/>
      <c r="DT28" s="664"/>
      <c r="DU28" s="664"/>
      <c r="DV28" s="665"/>
      <c r="DW28" s="666">
        <v>18.899999999999999</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1285973</v>
      </c>
      <c r="S29" s="664"/>
      <c r="T29" s="664"/>
      <c r="U29" s="664"/>
      <c r="V29" s="664"/>
      <c r="W29" s="664"/>
      <c r="X29" s="664"/>
      <c r="Y29" s="665"/>
      <c r="Z29" s="723">
        <v>7.6</v>
      </c>
      <c r="AA29" s="723"/>
      <c r="AB29" s="723"/>
      <c r="AC29" s="723"/>
      <c r="AD29" s="724" t="s">
        <v>234</v>
      </c>
      <c r="AE29" s="724"/>
      <c r="AF29" s="724"/>
      <c r="AG29" s="724"/>
      <c r="AH29" s="724"/>
      <c r="AI29" s="724"/>
      <c r="AJ29" s="724"/>
      <c r="AK29" s="724"/>
      <c r="AL29" s="666" t="s">
        <v>234</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1492107</v>
      </c>
      <c r="CS29" s="662"/>
      <c r="CT29" s="662"/>
      <c r="CU29" s="662"/>
      <c r="CV29" s="662"/>
      <c r="CW29" s="662"/>
      <c r="CX29" s="662"/>
      <c r="CY29" s="663"/>
      <c r="CZ29" s="666">
        <v>9.1</v>
      </c>
      <c r="DA29" s="695"/>
      <c r="DB29" s="695"/>
      <c r="DC29" s="696"/>
      <c r="DD29" s="669">
        <v>1476088</v>
      </c>
      <c r="DE29" s="662"/>
      <c r="DF29" s="662"/>
      <c r="DG29" s="662"/>
      <c r="DH29" s="662"/>
      <c r="DI29" s="662"/>
      <c r="DJ29" s="662"/>
      <c r="DK29" s="663"/>
      <c r="DL29" s="669">
        <v>1476088</v>
      </c>
      <c r="DM29" s="662"/>
      <c r="DN29" s="662"/>
      <c r="DO29" s="662"/>
      <c r="DP29" s="662"/>
      <c r="DQ29" s="662"/>
      <c r="DR29" s="662"/>
      <c r="DS29" s="662"/>
      <c r="DT29" s="662"/>
      <c r="DU29" s="662"/>
      <c r="DV29" s="663"/>
      <c r="DW29" s="666">
        <v>18.899999999999999</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19588</v>
      </c>
      <c r="S30" s="664"/>
      <c r="T30" s="664"/>
      <c r="U30" s="664"/>
      <c r="V30" s="664"/>
      <c r="W30" s="664"/>
      <c r="X30" s="664"/>
      <c r="Y30" s="665"/>
      <c r="Z30" s="723">
        <v>0.1</v>
      </c>
      <c r="AA30" s="723"/>
      <c r="AB30" s="723"/>
      <c r="AC30" s="723"/>
      <c r="AD30" s="724">
        <v>7003</v>
      </c>
      <c r="AE30" s="724"/>
      <c r="AF30" s="724"/>
      <c r="AG30" s="724"/>
      <c r="AH30" s="724"/>
      <c r="AI30" s="724"/>
      <c r="AJ30" s="724"/>
      <c r="AK30" s="724"/>
      <c r="AL30" s="666">
        <v>0.1</v>
      </c>
      <c r="AM30" s="667"/>
      <c r="AN30" s="667"/>
      <c r="AO30" s="725"/>
      <c r="AP30" s="751" t="s">
        <v>310</v>
      </c>
      <c r="AQ30" s="752"/>
      <c r="AR30" s="752"/>
      <c r="AS30" s="752"/>
      <c r="AT30" s="757" t="s">
        <v>311</v>
      </c>
      <c r="AU30" s="230"/>
      <c r="AV30" s="230"/>
      <c r="AW30" s="230"/>
      <c r="AX30" s="760" t="s">
        <v>188</v>
      </c>
      <c r="AY30" s="761"/>
      <c r="AZ30" s="761"/>
      <c r="BA30" s="761"/>
      <c r="BB30" s="761"/>
      <c r="BC30" s="761"/>
      <c r="BD30" s="761"/>
      <c r="BE30" s="761"/>
      <c r="BF30" s="762"/>
      <c r="BG30" s="741">
        <v>98.3</v>
      </c>
      <c r="BH30" s="742"/>
      <c r="BI30" s="742"/>
      <c r="BJ30" s="742"/>
      <c r="BK30" s="742"/>
      <c r="BL30" s="742"/>
      <c r="BM30" s="743">
        <v>86.9</v>
      </c>
      <c r="BN30" s="742"/>
      <c r="BO30" s="742"/>
      <c r="BP30" s="742"/>
      <c r="BQ30" s="744"/>
      <c r="BR30" s="741">
        <v>98.5</v>
      </c>
      <c r="BS30" s="742"/>
      <c r="BT30" s="742"/>
      <c r="BU30" s="742"/>
      <c r="BV30" s="742"/>
      <c r="BW30" s="742"/>
      <c r="BX30" s="743">
        <v>87.2</v>
      </c>
      <c r="BY30" s="742"/>
      <c r="BZ30" s="742"/>
      <c r="CA30" s="742"/>
      <c r="CB30" s="744"/>
      <c r="CD30" s="747"/>
      <c r="CE30" s="748"/>
      <c r="CF30" s="705" t="s">
        <v>312</v>
      </c>
      <c r="CG30" s="702"/>
      <c r="CH30" s="702"/>
      <c r="CI30" s="702"/>
      <c r="CJ30" s="702"/>
      <c r="CK30" s="702"/>
      <c r="CL30" s="702"/>
      <c r="CM30" s="702"/>
      <c r="CN30" s="702"/>
      <c r="CO30" s="702"/>
      <c r="CP30" s="702"/>
      <c r="CQ30" s="703"/>
      <c r="CR30" s="661">
        <v>1406793</v>
      </c>
      <c r="CS30" s="664"/>
      <c r="CT30" s="664"/>
      <c r="CU30" s="664"/>
      <c r="CV30" s="664"/>
      <c r="CW30" s="664"/>
      <c r="CX30" s="664"/>
      <c r="CY30" s="665"/>
      <c r="CZ30" s="666">
        <v>8.6</v>
      </c>
      <c r="DA30" s="695"/>
      <c r="DB30" s="695"/>
      <c r="DC30" s="696"/>
      <c r="DD30" s="669">
        <v>1392052</v>
      </c>
      <c r="DE30" s="664"/>
      <c r="DF30" s="664"/>
      <c r="DG30" s="664"/>
      <c r="DH30" s="664"/>
      <c r="DI30" s="664"/>
      <c r="DJ30" s="664"/>
      <c r="DK30" s="665"/>
      <c r="DL30" s="669">
        <v>1392052</v>
      </c>
      <c r="DM30" s="664"/>
      <c r="DN30" s="664"/>
      <c r="DO30" s="664"/>
      <c r="DP30" s="664"/>
      <c r="DQ30" s="664"/>
      <c r="DR30" s="664"/>
      <c r="DS30" s="664"/>
      <c r="DT30" s="664"/>
      <c r="DU30" s="664"/>
      <c r="DV30" s="665"/>
      <c r="DW30" s="666">
        <v>17.8</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1806022</v>
      </c>
      <c r="S31" s="664"/>
      <c r="T31" s="664"/>
      <c r="U31" s="664"/>
      <c r="V31" s="664"/>
      <c r="W31" s="664"/>
      <c r="X31" s="664"/>
      <c r="Y31" s="665"/>
      <c r="Z31" s="723">
        <v>10.7</v>
      </c>
      <c r="AA31" s="723"/>
      <c r="AB31" s="723"/>
      <c r="AC31" s="723"/>
      <c r="AD31" s="724" t="s">
        <v>240</v>
      </c>
      <c r="AE31" s="724"/>
      <c r="AF31" s="724"/>
      <c r="AG31" s="724"/>
      <c r="AH31" s="724"/>
      <c r="AI31" s="724"/>
      <c r="AJ31" s="724"/>
      <c r="AK31" s="724"/>
      <c r="AL31" s="666" t="s">
        <v>240</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98.6</v>
      </c>
      <c r="BH31" s="662"/>
      <c r="BI31" s="662"/>
      <c r="BJ31" s="662"/>
      <c r="BK31" s="662"/>
      <c r="BL31" s="662"/>
      <c r="BM31" s="667">
        <v>95.3</v>
      </c>
      <c r="BN31" s="740"/>
      <c r="BO31" s="740"/>
      <c r="BP31" s="740"/>
      <c r="BQ31" s="701"/>
      <c r="BR31" s="739">
        <v>98.6</v>
      </c>
      <c r="BS31" s="662"/>
      <c r="BT31" s="662"/>
      <c r="BU31" s="662"/>
      <c r="BV31" s="662"/>
      <c r="BW31" s="662"/>
      <c r="BX31" s="667">
        <v>95.1</v>
      </c>
      <c r="BY31" s="740"/>
      <c r="BZ31" s="740"/>
      <c r="CA31" s="740"/>
      <c r="CB31" s="701"/>
      <c r="CD31" s="747"/>
      <c r="CE31" s="748"/>
      <c r="CF31" s="705" t="s">
        <v>316</v>
      </c>
      <c r="CG31" s="702"/>
      <c r="CH31" s="702"/>
      <c r="CI31" s="702"/>
      <c r="CJ31" s="702"/>
      <c r="CK31" s="702"/>
      <c r="CL31" s="702"/>
      <c r="CM31" s="702"/>
      <c r="CN31" s="702"/>
      <c r="CO31" s="702"/>
      <c r="CP31" s="702"/>
      <c r="CQ31" s="703"/>
      <c r="CR31" s="661">
        <v>85314</v>
      </c>
      <c r="CS31" s="662"/>
      <c r="CT31" s="662"/>
      <c r="CU31" s="662"/>
      <c r="CV31" s="662"/>
      <c r="CW31" s="662"/>
      <c r="CX31" s="662"/>
      <c r="CY31" s="663"/>
      <c r="CZ31" s="666">
        <v>0.5</v>
      </c>
      <c r="DA31" s="695"/>
      <c r="DB31" s="695"/>
      <c r="DC31" s="696"/>
      <c r="DD31" s="669">
        <v>84036</v>
      </c>
      <c r="DE31" s="662"/>
      <c r="DF31" s="662"/>
      <c r="DG31" s="662"/>
      <c r="DH31" s="662"/>
      <c r="DI31" s="662"/>
      <c r="DJ31" s="662"/>
      <c r="DK31" s="663"/>
      <c r="DL31" s="669">
        <v>84036</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713400</v>
      </c>
      <c r="S32" s="664"/>
      <c r="T32" s="664"/>
      <c r="U32" s="664"/>
      <c r="V32" s="664"/>
      <c r="W32" s="664"/>
      <c r="X32" s="664"/>
      <c r="Y32" s="665"/>
      <c r="Z32" s="723">
        <v>4.2</v>
      </c>
      <c r="AA32" s="723"/>
      <c r="AB32" s="723"/>
      <c r="AC32" s="723"/>
      <c r="AD32" s="724" t="s">
        <v>234</v>
      </c>
      <c r="AE32" s="724"/>
      <c r="AF32" s="724"/>
      <c r="AG32" s="724"/>
      <c r="AH32" s="724"/>
      <c r="AI32" s="724"/>
      <c r="AJ32" s="724"/>
      <c r="AK32" s="724"/>
      <c r="AL32" s="666" t="s">
        <v>234</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97.8</v>
      </c>
      <c r="BH32" s="677"/>
      <c r="BI32" s="677"/>
      <c r="BJ32" s="677"/>
      <c r="BK32" s="677"/>
      <c r="BL32" s="677"/>
      <c r="BM32" s="721">
        <v>78</v>
      </c>
      <c r="BN32" s="677"/>
      <c r="BO32" s="677"/>
      <c r="BP32" s="677"/>
      <c r="BQ32" s="714"/>
      <c r="BR32" s="738">
        <v>98</v>
      </c>
      <c r="BS32" s="677"/>
      <c r="BT32" s="677"/>
      <c r="BU32" s="677"/>
      <c r="BV32" s="677"/>
      <c r="BW32" s="677"/>
      <c r="BX32" s="721">
        <v>78.3</v>
      </c>
      <c r="BY32" s="677"/>
      <c r="BZ32" s="677"/>
      <c r="CA32" s="677"/>
      <c r="CB32" s="714"/>
      <c r="CD32" s="749"/>
      <c r="CE32" s="750"/>
      <c r="CF32" s="705" t="s">
        <v>319</v>
      </c>
      <c r="CG32" s="702"/>
      <c r="CH32" s="702"/>
      <c r="CI32" s="702"/>
      <c r="CJ32" s="702"/>
      <c r="CK32" s="702"/>
      <c r="CL32" s="702"/>
      <c r="CM32" s="702"/>
      <c r="CN32" s="702"/>
      <c r="CO32" s="702"/>
      <c r="CP32" s="702"/>
      <c r="CQ32" s="703"/>
      <c r="CR32" s="661" t="s">
        <v>234</v>
      </c>
      <c r="CS32" s="664"/>
      <c r="CT32" s="664"/>
      <c r="CU32" s="664"/>
      <c r="CV32" s="664"/>
      <c r="CW32" s="664"/>
      <c r="CX32" s="664"/>
      <c r="CY32" s="665"/>
      <c r="CZ32" s="666" t="s">
        <v>234</v>
      </c>
      <c r="DA32" s="695"/>
      <c r="DB32" s="695"/>
      <c r="DC32" s="696"/>
      <c r="DD32" s="669" t="s">
        <v>240</v>
      </c>
      <c r="DE32" s="664"/>
      <c r="DF32" s="664"/>
      <c r="DG32" s="664"/>
      <c r="DH32" s="664"/>
      <c r="DI32" s="664"/>
      <c r="DJ32" s="664"/>
      <c r="DK32" s="665"/>
      <c r="DL32" s="669" t="s">
        <v>234</v>
      </c>
      <c r="DM32" s="664"/>
      <c r="DN32" s="664"/>
      <c r="DO32" s="664"/>
      <c r="DP32" s="664"/>
      <c r="DQ32" s="664"/>
      <c r="DR32" s="664"/>
      <c r="DS32" s="664"/>
      <c r="DT32" s="664"/>
      <c r="DU32" s="664"/>
      <c r="DV32" s="665"/>
      <c r="DW32" s="666" t="s">
        <v>234</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519251</v>
      </c>
      <c r="S33" s="664"/>
      <c r="T33" s="664"/>
      <c r="U33" s="664"/>
      <c r="V33" s="664"/>
      <c r="W33" s="664"/>
      <c r="X33" s="664"/>
      <c r="Y33" s="665"/>
      <c r="Z33" s="723">
        <v>3.1</v>
      </c>
      <c r="AA33" s="723"/>
      <c r="AB33" s="723"/>
      <c r="AC33" s="723"/>
      <c r="AD33" s="724" t="s">
        <v>234</v>
      </c>
      <c r="AE33" s="724"/>
      <c r="AF33" s="724"/>
      <c r="AG33" s="724"/>
      <c r="AH33" s="724"/>
      <c r="AI33" s="724"/>
      <c r="AJ33" s="724"/>
      <c r="AK33" s="724"/>
      <c r="AL33" s="666" t="s">
        <v>240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6943329</v>
      </c>
      <c r="CS33" s="662"/>
      <c r="CT33" s="662"/>
      <c r="CU33" s="662"/>
      <c r="CV33" s="662"/>
      <c r="CW33" s="662"/>
      <c r="CX33" s="662"/>
      <c r="CY33" s="663"/>
      <c r="CZ33" s="666">
        <v>42.3</v>
      </c>
      <c r="DA33" s="695"/>
      <c r="DB33" s="695"/>
      <c r="DC33" s="696"/>
      <c r="DD33" s="669">
        <v>3885885</v>
      </c>
      <c r="DE33" s="662"/>
      <c r="DF33" s="662"/>
      <c r="DG33" s="662"/>
      <c r="DH33" s="662"/>
      <c r="DI33" s="662"/>
      <c r="DJ33" s="662"/>
      <c r="DK33" s="663"/>
      <c r="DL33" s="669">
        <v>3088462</v>
      </c>
      <c r="DM33" s="662"/>
      <c r="DN33" s="662"/>
      <c r="DO33" s="662"/>
      <c r="DP33" s="662"/>
      <c r="DQ33" s="662"/>
      <c r="DR33" s="662"/>
      <c r="DS33" s="662"/>
      <c r="DT33" s="662"/>
      <c r="DU33" s="662"/>
      <c r="DV33" s="663"/>
      <c r="DW33" s="666">
        <v>39.5</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312928</v>
      </c>
      <c r="S34" s="664"/>
      <c r="T34" s="664"/>
      <c r="U34" s="664"/>
      <c r="V34" s="664"/>
      <c r="W34" s="664"/>
      <c r="X34" s="664"/>
      <c r="Y34" s="665"/>
      <c r="Z34" s="723">
        <v>1.9</v>
      </c>
      <c r="AA34" s="723"/>
      <c r="AB34" s="723"/>
      <c r="AC34" s="723"/>
      <c r="AD34" s="724">
        <v>272</v>
      </c>
      <c r="AE34" s="724"/>
      <c r="AF34" s="724"/>
      <c r="AG34" s="724"/>
      <c r="AH34" s="724"/>
      <c r="AI34" s="724"/>
      <c r="AJ34" s="724"/>
      <c r="AK34" s="724"/>
      <c r="AL34" s="666">
        <v>0</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2891378</v>
      </c>
      <c r="CS34" s="664"/>
      <c r="CT34" s="664"/>
      <c r="CU34" s="664"/>
      <c r="CV34" s="664"/>
      <c r="CW34" s="664"/>
      <c r="CX34" s="664"/>
      <c r="CY34" s="665"/>
      <c r="CZ34" s="666">
        <v>17.600000000000001</v>
      </c>
      <c r="DA34" s="695"/>
      <c r="DB34" s="695"/>
      <c r="DC34" s="696"/>
      <c r="DD34" s="669">
        <v>952945</v>
      </c>
      <c r="DE34" s="664"/>
      <c r="DF34" s="664"/>
      <c r="DG34" s="664"/>
      <c r="DH34" s="664"/>
      <c r="DI34" s="664"/>
      <c r="DJ34" s="664"/>
      <c r="DK34" s="665"/>
      <c r="DL34" s="669">
        <v>836321</v>
      </c>
      <c r="DM34" s="664"/>
      <c r="DN34" s="664"/>
      <c r="DO34" s="664"/>
      <c r="DP34" s="664"/>
      <c r="DQ34" s="664"/>
      <c r="DR34" s="664"/>
      <c r="DS34" s="664"/>
      <c r="DT34" s="664"/>
      <c r="DU34" s="664"/>
      <c r="DV34" s="665"/>
      <c r="DW34" s="666">
        <v>10.7</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1567773</v>
      </c>
      <c r="S35" s="664"/>
      <c r="T35" s="664"/>
      <c r="U35" s="664"/>
      <c r="V35" s="664"/>
      <c r="W35" s="664"/>
      <c r="X35" s="664"/>
      <c r="Y35" s="665"/>
      <c r="Z35" s="723">
        <v>9.3000000000000007</v>
      </c>
      <c r="AA35" s="723"/>
      <c r="AB35" s="723"/>
      <c r="AC35" s="723"/>
      <c r="AD35" s="724" t="s">
        <v>240</v>
      </c>
      <c r="AE35" s="724"/>
      <c r="AF35" s="724"/>
      <c r="AG35" s="724"/>
      <c r="AH35" s="724"/>
      <c r="AI35" s="724"/>
      <c r="AJ35" s="724"/>
      <c r="AK35" s="724"/>
      <c r="AL35" s="666" t="s">
        <v>234</v>
      </c>
      <c r="AM35" s="667"/>
      <c r="AN35" s="667"/>
      <c r="AO35" s="725"/>
      <c r="AP35" s="234"/>
      <c r="AQ35" s="729" t="s">
        <v>327</v>
      </c>
      <c r="AR35" s="730"/>
      <c r="AS35" s="730"/>
      <c r="AT35" s="730"/>
      <c r="AU35" s="730"/>
      <c r="AV35" s="730"/>
      <c r="AW35" s="730"/>
      <c r="AX35" s="730"/>
      <c r="AY35" s="731"/>
      <c r="AZ35" s="726">
        <v>1823115</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139931</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38746</v>
      </c>
      <c r="CS35" s="662"/>
      <c r="CT35" s="662"/>
      <c r="CU35" s="662"/>
      <c r="CV35" s="662"/>
      <c r="CW35" s="662"/>
      <c r="CX35" s="662"/>
      <c r="CY35" s="663"/>
      <c r="CZ35" s="666">
        <v>0.2</v>
      </c>
      <c r="DA35" s="695"/>
      <c r="DB35" s="695"/>
      <c r="DC35" s="696"/>
      <c r="DD35" s="669">
        <v>30824</v>
      </c>
      <c r="DE35" s="662"/>
      <c r="DF35" s="662"/>
      <c r="DG35" s="662"/>
      <c r="DH35" s="662"/>
      <c r="DI35" s="662"/>
      <c r="DJ35" s="662"/>
      <c r="DK35" s="663"/>
      <c r="DL35" s="669">
        <v>13718</v>
      </c>
      <c r="DM35" s="662"/>
      <c r="DN35" s="662"/>
      <c r="DO35" s="662"/>
      <c r="DP35" s="662"/>
      <c r="DQ35" s="662"/>
      <c r="DR35" s="662"/>
      <c r="DS35" s="662"/>
      <c r="DT35" s="662"/>
      <c r="DU35" s="662"/>
      <c r="DV35" s="663"/>
      <c r="DW35" s="666">
        <v>0.2</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240</v>
      </c>
      <c r="S36" s="664"/>
      <c r="T36" s="664"/>
      <c r="U36" s="664"/>
      <c r="V36" s="664"/>
      <c r="W36" s="664"/>
      <c r="X36" s="664"/>
      <c r="Y36" s="665"/>
      <c r="Z36" s="723" t="s">
        <v>240</v>
      </c>
      <c r="AA36" s="723"/>
      <c r="AB36" s="723"/>
      <c r="AC36" s="723"/>
      <c r="AD36" s="724" t="s">
        <v>240</v>
      </c>
      <c r="AE36" s="724"/>
      <c r="AF36" s="724"/>
      <c r="AG36" s="724"/>
      <c r="AH36" s="724"/>
      <c r="AI36" s="724"/>
      <c r="AJ36" s="724"/>
      <c r="AK36" s="724"/>
      <c r="AL36" s="666" t="s">
        <v>234</v>
      </c>
      <c r="AM36" s="667"/>
      <c r="AN36" s="667"/>
      <c r="AO36" s="725"/>
      <c r="AQ36" s="698" t="s">
        <v>331</v>
      </c>
      <c r="AR36" s="699"/>
      <c r="AS36" s="699"/>
      <c r="AT36" s="699"/>
      <c r="AU36" s="699"/>
      <c r="AV36" s="699"/>
      <c r="AW36" s="699"/>
      <c r="AX36" s="699"/>
      <c r="AY36" s="700"/>
      <c r="AZ36" s="661">
        <v>488042</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80528</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1433728</v>
      </c>
      <c r="CS36" s="664"/>
      <c r="CT36" s="664"/>
      <c r="CU36" s="664"/>
      <c r="CV36" s="664"/>
      <c r="CW36" s="664"/>
      <c r="CX36" s="664"/>
      <c r="CY36" s="665"/>
      <c r="CZ36" s="666">
        <v>8.6999999999999993</v>
      </c>
      <c r="DA36" s="695"/>
      <c r="DB36" s="695"/>
      <c r="DC36" s="696"/>
      <c r="DD36" s="669">
        <v>1131731</v>
      </c>
      <c r="DE36" s="664"/>
      <c r="DF36" s="664"/>
      <c r="DG36" s="664"/>
      <c r="DH36" s="664"/>
      <c r="DI36" s="664"/>
      <c r="DJ36" s="664"/>
      <c r="DK36" s="665"/>
      <c r="DL36" s="669">
        <v>875386</v>
      </c>
      <c r="DM36" s="664"/>
      <c r="DN36" s="664"/>
      <c r="DO36" s="664"/>
      <c r="DP36" s="664"/>
      <c r="DQ36" s="664"/>
      <c r="DR36" s="664"/>
      <c r="DS36" s="664"/>
      <c r="DT36" s="664"/>
      <c r="DU36" s="664"/>
      <c r="DV36" s="665"/>
      <c r="DW36" s="666">
        <v>11.2</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371773</v>
      </c>
      <c r="S37" s="664"/>
      <c r="T37" s="664"/>
      <c r="U37" s="664"/>
      <c r="V37" s="664"/>
      <c r="W37" s="664"/>
      <c r="X37" s="664"/>
      <c r="Y37" s="665"/>
      <c r="Z37" s="723">
        <v>2.2000000000000002</v>
      </c>
      <c r="AA37" s="723"/>
      <c r="AB37" s="723"/>
      <c r="AC37" s="723"/>
      <c r="AD37" s="724" t="s">
        <v>234</v>
      </c>
      <c r="AE37" s="724"/>
      <c r="AF37" s="724"/>
      <c r="AG37" s="724"/>
      <c r="AH37" s="724"/>
      <c r="AI37" s="724"/>
      <c r="AJ37" s="724"/>
      <c r="AK37" s="724"/>
      <c r="AL37" s="666" t="s">
        <v>240</v>
      </c>
      <c r="AM37" s="667"/>
      <c r="AN37" s="667"/>
      <c r="AO37" s="725"/>
      <c r="AQ37" s="698" t="s">
        <v>335</v>
      </c>
      <c r="AR37" s="699"/>
      <c r="AS37" s="699"/>
      <c r="AT37" s="699"/>
      <c r="AU37" s="699"/>
      <c r="AV37" s="699"/>
      <c r="AW37" s="699"/>
      <c r="AX37" s="699"/>
      <c r="AY37" s="700"/>
      <c r="AZ37" s="661">
        <v>57738</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3547</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688225</v>
      </c>
      <c r="CS37" s="662"/>
      <c r="CT37" s="662"/>
      <c r="CU37" s="662"/>
      <c r="CV37" s="662"/>
      <c r="CW37" s="662"/>
      <c r="CX37" s="662"/>
      <c r="CY37" s="663"/>
      <c r="CZ37" s="666">
        <v>4.2</v>
      </c>
      <c r="DA37" s="695"/>
      <c r="DB37" s="695"/>
      <c r="DC37" s="696"/>
      <c r="DD37" s="669">
        <v>673314</v>
      </c>
      <c r="DE37" s="662"/>
      <c r="DF37" s="662"/>
      <c r="DG37" s="662"/>
      <c r="DH37" s="662"/>
      <c r="DI37" s="662"/>
      <c r="DJ37" s="662"/>
      <c r="DK37" s="663"/>
      <c r="DL37" s="669">
        <v>584147</v>
      </c>
      <c r="DM37" s="662"/>
      <c r="DN37" s="662"/>
      <c r="DO37" s="662"/>
      <c r="DP37" s="662"/>
      <c r="DQ37" s="662"/>
      <c r="DR37" s="662"/>
      <c r="DS37" s="662"/>
      <c r="DT37" s="662"/>
      <c r="DU37" s="662"/>
      <c r="DV37" s="663"/>
      <c r="DW37" s="666">
        <v>7.5</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16892429</v>
      </c>
      <c r="S38" s="713"/>
      <c r="T38" s="713"/>
      <c r="U38" s="713"/>
      <c r="V38" s="713"/>
      <c r="W38" s="713"/>
      <c r="X38" s="713"/>
      <c r="Y38" s="718"/>
      <c r="Z38" s="719">
        <v>100</v>
      </c>
      <c r="AA38" s="719"/>
      <c r="AB38" s="719"/>
      <c r="AC38" s="719"/>
      <c r="AD38" s="720">
        <v>7444417</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t="s">
        <v>234</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5983</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1765377</v>
      </c>
      <c r="CS38" s="664"/>
      <c r="CT38" s="664"/>
      <c r="CU38" s="664"/>
      <c r="CV38" s="664"/>
      <c r="CW38" s="664"/>
      <c r="CX38" s="664"/>
      <c r="CY38" s="665"/>
      <c r="CZ38" s="666">
        <v>10.8</v>
      </c>
      <c r="DA38" s="695"/>
      <c r="DB38" s="695"/>
      <c r="DC38" s="696"/>
      <c r="DD38" s="669">
        <v>1549995</v>
      </c>
      <c r="DE38" s="664"/>
      <c r="DF38" s="664"/>
      <c r="DG38" s="664"/>
      <c r="DH38" s="664"/>
      <c r="DI38" s="664"/>
      <c r="DJ38" s="664"/>
      <c r="DK38" s="665"/>
      <c r="DL38" s="669">
        <v>1359664</v>
      </c>
      <c r="DM38" s="664"/>
      <c r="DN38" s="664"/>
      <c r="DO38" s="664"/>
      <c r="DP38" s="664"/>
      <c r="DQ38" s="664"/>
      <c r="DR38" s="664"/>
      <c r="DS38" s="664"/>
      <c r="DT38" s="664"/>
      <c r="DU38" s="664"/>
      <c r="DV38" s="665"/>
      <c r="DW38" s="666">
        <v>17.399999999999999</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t="s">
        <v>234</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109</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591595</v>
      </c>
      <c r="CS39" s="662"/>
      <c r="CT39" s="662"/>
      <c r="CU39" s="662"/>
      <c r="CV39" s="662"/>
      <c r="CW39" s="662"/>
      <c r="CX39" s="662"/>
      <c r="CY39" s="663"/>
      <c r="CZ39" s="666">
        <v>3.6</v>
      </c>
      <c r="DA39" s="695"/>
      <c r="DB39" s="695"/>
      <c r="DC39" s="696"/>
      <c r="DD39" s="669">
        <v>217017</v>
      </c>
      <c r="DE39" s="662"/>
      <c r="DF39" s="662"/>
      <c r="DG39" s="662"/>
      <c r="DH39" s="662"/>
      <c r="DI39" s="662"/>
      <c r="DJ39" s="662"/>
      <c r="DK39" s="663"/>
      <c r="DL39" s="669" t="s">
        <v>240</v>
      </c>
      <c r="DM39" s="662"/>
      <c r="DN39" s="662"/>
      <c r="DO39" s="662"/>
      <c r="DP39" s="662"/>
      <c r="DQ39" s="662"/>
      <c r="DR39" s="662"/>
      <c r="DS39" s="662"/>
      <c r="DT39" s="662"/>
      <c r="DU39" s="662"/>
      <c r="DV39" s="663"/>
      <c r="DW39" s="666" t="s">
        <v>234</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297482</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240</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222505</v>
      </c>
      <c r="CS40" s="664"/>
      <c r="CT40" s="664"/>
      <c r="CU40" s="664"/>
      <c r="CV40" s="664"/>
      <c r="CW40" s="664"/>
      <c r="CX40" s="664"/>
      <c r="CY40" s="665"/>
      <c r="CZ40" s="666">
        <v>1.4</v>
      </c>
      <c r="DA40" s="695"/>
      <c r="DB40" s="695"/>
      <c r="DC40" s="696"/>
      <c r="DD40" s="669">
        <v>3373</v>
      </c>
      <c r="DE40" s="664"/>
      <c r="DF40" s="664"/>
      <c r="DG40" s="664"/>
      <c r="DH40" s="664"/>
      <c r="DI40" s="664"/>
      <c r="DJ40" s="664"/>
      <c r="DK40" s="665"/>
      <c r="DL40" s="669">
        <v>3373</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979853</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411</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234</v>
      </c>
      <c r="CS41" s="662"/>
      <c r="CT41" s="662"/>
      <c r="CU41" s="662"/>
      <c r="CV41" s="662"/>
      <c r="CW41" s="662"/>
      <c r="CX41" s="662"/>
      <c r="CY41" s="663"/>
      <c r="CZ41" s="666" t="s">
        <v>240</v>
      </c>
      <c r="DA41" s="695"/>
      <c r="DB41" s="695"/>
      <c r="DC41" s="696"/>
      <c r="DD41" s="669" t="s">
        <v>240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2823863</v>
      </c>
      <c r="CS42" s="664"/>
      <c r="CT42" s="664"/>
      <c r="CU42" s="664"/>
      <c r="CV42" s="664"/>
      <c r="CW42" s="664"/>
      <c r="CX42" s="664"/>
      <c r="CY42" s="665"/>
      <c r="CZ42" s="666">
        <v>17.2</v>
      </c>
      <c r="DA42" s="667"/>
      <c r="DB42" s="667"/>
      <c r="DC42" s="668"/>
      <c r="DD42" s="669">
        <v>456007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45554</v>
      </c>
      <c r="CS43" s="662"/>
      <c r="CT43" s="662"/>
      <c r="CU43" s="662"/>
      <c r="CV43" s="662"/>
      <c r="CW43" s="662"/>
      <c r="CX43" s="662"/>
      <c r="CY43" s="663"/>
      <c r="CZ43" s="666">
        <v>0.3</v>
      </c>
      <c r="DA43" s="695"/>
      <c r="DB43" s="695"/>
      <c r="DC43" s="696"/>
      <c r="DD43" s="669">
        <v>45554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307</v>
      </c>
      <c r="CE44" s="690"/>
      <c r="CF44" s="658" t="s">
        <v>357</v>
      </c>
      <c r="CG44" s="659"/>
      <c r="CH44" s="659"/>
      <c r="CI44" s="659"/>
      <c r="CJ44" s="659"/>
      <c r="CK44" s="659"/>
      <c r="CL44" s="659"/>
      <c r="CM44" s="659"/>
      <c r="CN44" s="659"/>
      <c r="CO44" s="659"/>
      <c r="CP44" s="659"/>
      <c r="CQ44" s="660"/>
      <c r="CR44" s="661">
        <v>2708386</v>
      </c>
      <c r="CS44" s="664"/>
      <c r="CT44" s="664"/>
      <c r="CU44" s="664"/>
      <c r="CV44" s="664"/>
      <c r="CW44" s="664"/>
      <c r="CX44" s="664"/>
      <c r="CY44" s="665"/>
      <c r="CZ44" s="666">
        <v>16.5</v>
      </c>
      <c r="DA44" s="667"/>
      <c r="DB44" s="667"/>
      <c r="DC44" s="668"/>
      <c r="DD44" s="669">
        <v>401355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1705782</v>
      </c>
      <c r="CS45" s="662"/>
      <c r="CT45" s="662"/>
      <c r="CU45" s="662"/>
      <c r="CV45" s="662"/>
      <c r="CW45" s="662"/>
      <c r="CX45" s="662"/>
      <c r="CY45" s="663"/>
      <c r="CZ45" s="666">
        <v>10.4</v>
      </c>
      <c r="DA45" s="695"/>
      <c r="DB45" s="695"/>
      <c r="DC45" s="696"/>
      <c r="DD45" s="669">
        <v>55462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956083</v>
      </c>
      <c r="CS46" s="664"/>
      <c r="CT46" s="664"/>
      <c r="CU46" s="664"/>
      <c r="CV46" s="664"/>
      <c r="CW46" s="664"/>
      <c r="CX46" s="664"/>
      <c r="CY46" s="665"/>
      <c r="CZ46" s="666">
        <v>5.8</v>
      </c>
      <c r="DA46" s="667"/>
      <c r="DB46" s="667"/>
      <c r="DC46" s="668"/>
      <c r="DD46" s="669">
        <v>339897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v>115477</v>
      </c>
      <c r="CS47" s="662"/>
      <c r="CT47" s="662"/>
      <c r="CU47" s="662"/>
      <c r="CV47" s="662"/>
      <c r="CW47" s="662"/>
      <c r="CX47" s="662"/>
      <c r="CY47" s="663"/>
      <c r="CZ47" s="666">
        <v>0.7</v>
      </c>
      <c r="DA47" s="695"/>
      <c r="DB47" s="695"/>
      <c r="DC47" s="696"/>
      <c r="DD47" s="669">
        <v>54652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240</v>
      </c>
      <c r="CS48" s="664"/>
      <c r="CT48" s="664"/>
      <c r="CU48" s="664"/>
      <c r="CV48" s="664"/>
      <c r="CW48" s="664"/>
      <c r="CX48" s="664"/>
      <c r="CY48" s="665"/>
      <c r="CZ48" s="666" t="s">
        <v>240</v>
      </c>
      <c r="DA48" s="667"/>
      <c r="DB48" s="667"/>
      <c r="DC48" s="668"/>
      <c r="DD48" s="669" t="s">
        <v>240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16400596</v>
      </c>
      <c r="CS49" s="677"/>
      <c r="CT49" s="677"/>
      <c r="CU49" s="677"/>
      <c r="CV49" s="677"/>
      <c r="CW49" s="677"/>
      <c r="CX49" s="677"/>
      <c r="CY49" s="678"/>
      <c r="CZ49" s="679">
        <v>100</v>
      </c>
      <c r="DA49" s="680"/>
      <c r="DB49" s="680"/>
      <c r="DC49" s="681"/>
      <c r="DD49" s="682">
        <v>8450903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W8xPIuzHZpGscIogRRCrEJTCigDunjD8kFhBw+rX6p1JomLpNRmI+gO7oBtCFYInmBN8JLsMFisgAP80m3S7cg==" saltValue="7EkQaeWzPlb2Vle8AWrx6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385</v>
      </c>
      <c r="C7" s="1140"/>
      <c r="D7" s="1140"/>
      <c r="E7" s="1140"/>
      <c r="F7" s="1140"/>
      <c r="G7" s="1140"/>
      <c r="H7" s="1140"/>
      <c r="I7" s="1140"/>
      <c r="J7" s="1140"/>
      <c r="K7" s="1140"/>
      <c r="L7" s="1140"/>
      <c r="M7" s="1140"/>
      <c r="N7" s="1140"/>
      <c r="O7" s="1140"/>
      <c r="P7" s="1141"/>
      <c r="Q7" s="1193">
        <v>16816</v>
      </c>
      <c r="R7" s="1194"/>
      <c r="S7" s="1194"/>
      <c r="T7" s="1194"/>
      <c r="U7" s="1194"/>
      <c r="V7" s="1194">
        <v>16334</v>
      </c>
      <c r="W7" s="1194"/>
      <c r="X7" s="1194"/>
      <c r="Y7" s="1194"/>
      <c r="Z7" s="1194"/>
      <c r="AA7" s="1194">
        <v>482</v>
      </c>
      <c r="AB7" s="1194"/>
      <c r="AC7" s="1194"/>
      <c r="AD7" s="1194"/>
      <c r="AE7" s="1195"/>
      <c r="AF7" s="1196">
        <v>367</v>
      </c>
      <c r="AG7" s="1197"/>
      <c r="AH7" s="1197"/>
      <c r="AI7" s="1197"/>
      <c r="AJ7" s="1198"/>
      <c r="AK7" s="1180">
        <v>685</v>
      </c>
      <c r="AL7" s="1181"/>
      <c r="AM7" s="1181"/>
      <c r="AN7" s="1181"/>
      <c r="AO7" s="1181"/>
      <c r="AP7" s="1181">
        <v>12066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590</v>
      </c>
      <c r="BT7" s="1185"/>
      <c r="BU7" s="1185"/>
      <c r="BV7" s="1185"/>
      <c r="BW7" s="1185"/>
      <c r="BX7" s="1185"/>
      <c r="BY7" s="1185"/>
      <c r="BZ7" s="1185"/>
      <c r="CA7" s="1185"/>
      <c r="CB7" s="1185"/>
      <c r="CC7" s="1185"/>
      <c r="CD7" s="1185"/>
      <c r="CE7" s="1185"/>
      <c r="CF7" s="1185"/>
      <c r="CG7" s="1186"/>
      <c r="CH7" s="1177">
        <v>0</v>
      </c>
      <c r="CI7" s="1178"/>
      <c r="CJ7" s="1178"/>
      <c r="CK7" s="1178"/>
      <c r="CL7" s="1179"/>
      <c r="CM7" s="1177">
        <v>2</v>
      </c>
      <c r="CN7" s="1178"/>
      <c r="CO7" s="1178"/>
      <c r="CP7" s="1178"/>
      <c r="CQ7" s="1179"/>
      <c r="CR7" s="1177">
        <v>2</v>
      </c>
      <c r="CS7" s="1178"/>
      <c r="CT7" s="1178"/>
      <c r="CU7" s="1178"/>
      <c r="CV7" s="1179"/>
      <c r="CW7" s="1177" t="s">
        <v>591</v>
      </c>
      <c r="CX7" s="1178"/>
      <c r="CY7" s="1178"/>
      <c r="CZ7" s="1178"/>
      <c r="DA7" s="1179"/>
      <c r="DB7" s="1177" t="s">
        <v>577</v>
      </c>
      <c r="DC7" s="1178"/>
      <c r="DD7" s="1178"/>
      <c r="DE7" s="1178"/>
      <c r="DF7" s="1179"/>
      <c r="DG7" s="1177">
        <v>1765</v>
      </c>
      <c r="DH7" s="1178"/>
      <c r="DI7" s="1178"/>
      <c r="DJ7" s="1178"/>
      <c r="DK7" s="1179"/>
      <c r="DL7" s="1177" t="s">
        <v>577</v>
      </c>
      <c r="DM7" s="1178"/>
      <c r="DN7" s="1178"/>
      <c r="DO7" s="1178"/>
      <c r="DP7" s="1179"/>
      <c r="DQ7" s="1177">
        <v>1765</v>
      </c>
      <c r="DR7" s="1178"/>
      <c r="DS7" s="1178"/>
      <c r="DT7" s="1178"/>
      <c r="DU7" s="1179"/>
      <c r="DV7" s="1204"/>
      <c r="DW7" s="1205"/>
      <c r="DX7" s="1205"/>
      <c r="DY7" s="1205"/>
      <c r="DZ7" s="1206"/>
      <c r="EA7" s="254"/>
    </row>
    <row r="8" spans="1:131" s="255" customFormat="1" ht="26.25" customHeight="1" x14ac:dyDescent="0.15">
      <c r="A8" s="261">
        <v>2</v>
      </c>
      <c r="B8" s="1126" t="s">
        <v>386</v>
      </c>
      <c r="C8" s="1127"/>
      <c r="D8" s="1127"/>
      <c r="E8" s="1127"/>
      <c r="F8" s="1127"/>
      <c r="G8" s="1127"/>
      <c r="H8" s="1127"/>
      <c r="I8" s="1127"/>
      <c r="J8" s="1127"/>
      <c r="K8" s="1127"/>
      <c r="L8" s="1127"/>
      <c r="M8" s="1127"/>
      <c r="N8" s="1127"/>
      <c r="O8" s="1127"/>
      <c r="P8" s="1128"/>
      <c r="Q8" s="1132">
        <v>166</v>
      </c>
      <c r="R8" s="1133"/>
      <c r="S8" s="1133"/>
      <c r="T8" s="1133"/>
      <c r="U8" s="1133"/>
      <c r="V8" s="1133">
        <v>136</v>
      </c>
      <c r="W8" s="1133"/>
      <c r="X8" s="1133"/>
      <c r="Y8" s="1133"/>
      <c r="Z8" s="1133"/>
      <c r="AA8" s="1133">
        <v>30</v>
      </c>
      <c r="AB8" s="1133"/>
      <c r="AC8" s="1133"/>
      <c r="AD8" s="1133"/>
      <c r="AE8" s="1134"/>
      <c r="AF8" s="1108">
        <v>30</v>
      </c>
      <c r="AG8" s="1109"/>
      <c r="AH8" s="1109"/>
      <c r="AI8" s="1109"/>
      <c r="AJ8" s="1110"/>
      <c r="AK8" s="1175">
        <v>70</v>
      </c>
      <c r="AL8" s="1176"/>
      <c r="AM8" s="1176"/>
      <c r="AN8" s="1176"/>
      <c r="AO8" s="1176"/>
      <c r="AP8" s="1176">
        <v>80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t="s">
        <v>387</v>
      </c>
      <c r="C9" s="1127"/>
      <c r="D9" s="1127"/>
      <c r="E9" s="1127"/>
      <c r="F9" s="1127"/>
      <c r="G9" s="1127"/>
      <c r="H9" s="1127"/>
      <c r="I9" s="1127"/>
      <c r="J9" s="1127"/>
      <c r="K9" s="1127"/>
      <c r="L9" s="1127"/>
      <c r="M9" s="1127"/>
      <c r="N9" s="1127"/>
      <c r="O9" s="1127"/>
      <c r="P9" s="1128"/>
      <c r="Q9" s="1132">
        <v>85</v>
      </c>
      <c r="R9" s="1133"/>
      <c r="S9" s="1133"/>
      <c r="T9" s="1133"/>
      <c r="U9" s="1133"/>
      <c r="V9" s="1133">
        <v>84</v>
      </c>
      <c r="W9" s="1133"/>
      <c r="X9" s="1133"/>
      <c r="Y9" s="1133"/>
      <c r="Z9" s="1133"/>
      <c r="AA9" s="1133">
        <v>1</v>
      </c>
      <c r="AB9" s="1133"/>
      <c r="AC9" s="1133"/>
      <c r="AD9" s="1133"/>
      <c r="AE9" s="1134"/>
      <c r="AF9" s="1108">
        <v>1</v>
      </c>
      <c r="AG9" s="1109"/>
      <c r="AH9" s="1109"/>
      <c r="AI9" s="1109"/>
      <c r="AJ9" s="1110"/>
      <c r="AK9" s="1175">
        <v>26</v>
      </c>
      <c r="AL9" s="1176"/>
      <c r="AM9" s="1176"/>
      <c r="AN9" s="1176"/>
      <c r="AO9" s="1176"/>
      <c r="AP9" s="1176">
        <v>50</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t="s">
        <v>388</v>
      </c>
      <c r="C10" s="1127"/>
      <c r="D10" s="1127"/>
      <c r="E10" s="1127"/>
      <c r="F10" s="1127"/>
      <c r="G10" s="1127"/>
      <c r="H10" s="1127"/>
      <c r="I10" s="1127"/>
      <c r="J10" s="1127"/>
      <c r="K10" s="1127"/>
      <c r="L10" s="1127"/>
      <c r="M10" s="1127"/>
      <c r="N10" s="1127"/>
      <c r="O10" s="1127"/>
      <c r="P10" s="1128"/>
      <c r="Q10" s="1132">
        <v>196</v>
      </c>
      <c r="R10" s="1133"/>
      <c r="S10" s="1133"/>
      <c r="T10" s="1133"/>
      <c r="U10" s="1133"/>
      <c r="V10" s="1133">
        <v>188</v>
      </c>
      <c r="W10" s="1133"/>
      <c r="X10" s="1133"/>
      <c r="Y10" s="1133"/>
      <c r="Z10" s="1133"/>
      <c r="AA10" s="1133">
        <v>9</v>
      </c>
      <c r="AB10" s="1133"/>
      <c r="AC10" s="1133"/>
      <c r="AD10" s="1133"/>
      <c r="AE10" s="1134"/>
      <c r="AF10" s="1108">
        <v>2</v>
      </c>
      <c r="AG10" s="1109"/>
      <c r="AH10" s="1109"/>
      <c r="AI10" s="1109"/>
      <c r="AJ10" s="1110"/>
      <c r="AK10" s="1175">
        <v>116</v>
      </c>
      <c r="AL10" s="1176"/>
      <c r="AM10" s="1176"/>
      <c r="AN10" s="1176"/>
      <c r="AO10" s="1176"/>
      <c r="AP10" s="1176">
        <v>476</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390</v>
      </c>
      <c r="B23" s="1033" t="s">
        <v>391</v>
      </c>
      <c r="C23" s="1034"/>
      <c r="D23" s="1034"/>
      <c r="E23" s="1034"/>
      <c r="F23" s="1034"/>
      <c r="G23" s="1034"/>
      <c r="H23" s="1034"/>
      <c r="I23" s="1034"/>
      <c r="J23" s="1034"/>
      <c r="K23" s="1034"/>
      <c r="L23" s="1034"/>
      <c r="M23" s="1034"/>
      <c r="N23" s="1034"/>
      <c r="O23" s="1034"/>
      <c r="P23" s="1035"/>
      <c r="Q23" s="1157">
        <v>17263</v>
      </c>
      <c r="R23" s="1158"/>
      <c r="S23" s="1158"/>
      <c r="T23" s="1158"/>
      <c r="U23" s="1158"/>
      <c r="V23" s="1158">
        <v>16741</v>
      </c>
      <c r="W23" s="1158"/>
      <c r="X23" s="1158"/>
      <c r="Y23" s="1158"/>
      <c r="Z23" s="1158"/>
      <c r="AA23" s="1158">
        <v>522</v>
      </c>
      <c r="AB23" s="1158"/>
      <c r="AC23" s="1158"/>
      <c r="AD23" s="1158"/>
      <c r="AE23" s="1159"/>
      <c r="AF23" s="1160">
        <v>400</v>
      </c>
      <c r="AG23" s="1158"/>
      <c r="AH23" s="1158"/>
      <c r="AI23" s="1158"/>
      <c r="AJ23" s="1161"/>
      <c r="AK23" s="1162"/>
      <c r="AL23" s="1163"/>
      <c r="AM23" s="1163"/>
      <c r="AN23" s="1163"/>
      <c r="AO23" s="1163"/>
      <c r="AP23" s="1158">
        <v>12672</v>
      </c>
      <c r="AQ23" s="1158"/>
      <c r="AR23" s="1158"/>
      <c r="AS23" s="1158"/>
      <c r="AT23" s="1158"/>
      <c r="AU23" s="1164"/>
      <c r="AV23" s="1164"/>
      <c r="AW23" s="1164"/>
      <c r="AX23" s="1164"/>
      <c r="AY23" s="1165"/>
      <c r="AZ23" s="1154" t="s">
        <v>128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368</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48" t="s">
        <v>397</v>
      </c>
      <c r="AG26" s="1097"/>
      <c r="AH26" s="1097"/>
      <c r="AI26" s="1097"/>
      <c r="AJ26" s="1149"/>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402</v>
      </c>
      <c r="C28" s="1140"/>
      <c r="D28" s="1140"/>
      <c r="E28" s="1140"/>
      <c r="F28" s="1140"/>
      <c r="G28" s="1140"/>
      <c r="H28" s="1140"/>
      <c r="I28" s="1140"/>
      <c r="J28" s="1140"/>
      <c r="K28" s="1140"/>
      <c r="L28" s="1140"/>
      <c r="M28" s="1140"/>
      <c r="N28" s="1140"/>
      <c r="O28" s="1140"/>
      <c r="P28" s="1141"/>
      <c r="Q28" s="1142">
        <v>3665</v>
      </c>
      <c r="R28" s="1143"/>
      <c r="S28" s="1143"/>
      <c r="T28" s="1143"/>
      <c r="U28" s="1143"/>
      <c r="V28" s="1143">
        <v>3525</v>
      </c>
      <c r="W28" s="1143"/>
      <c r="X28" s="1143"/>
      <c r="Y28" s="1143"/>
      <c r="Z28" s="1143"/>
      <c r="AA28" s="1143">
        <v>140</v>
      </c>
      <c r="AB28" s="1143"/>
      <c r="AC28" s="1143"/>
      <c r="AD28" s="1143"/>
      <c r="AE28" s="1144"/>
      <c r="AF28" s="1145">
        <v>140</v>
      </c>
      <c r="AG28" s="1143"/>
      <c r="AH28" s="1143"/>
      <c r="AI28" s="1143"/>
      <c r="AJ28" s="1146"/>
      <c r="AK28" s="1147">
        <v>337</v>
      </c>
      <c r="AL28" s="1135"/>
      <c r="AM28" s="1135"/>
      <c r="AN28" s="1135"/>
      <c r="AO28" s="1135"/>
      <c r="AP28" s="1135" t="s">
        <v>577</v>
      </c>
      <c r="AQ28" s="1135"/>
      <c r="AR28" s="1135"/>
      <c r="AS28" s="1135"/>
      <c r="AT28" s="1135"/>
      <c r="AU28" s="1135" t="s">
        <v>577</v>
      </c>
      <c r="AV28" s="1135"/>
      <c r="AW28" s="1135"/>
      <c r="AX28" s="1135"/>
      <c r="AY28" s="1135"/>
      <c r="AZ28" s="1136" t="s">
        <v>577</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403</v>
      </c>
      <c r="C29" s="1127"/>
      <c r="D29" s="1127"/>
      <c r="E29" s="1127"/>
      <c r="F29" s="1127"/>
      <c r="G29" s="1127"/>
      <c r="H29" s="1127"/>
      <c r="I29" s="1127"/>
      <c r="J29" s="1127"/>
      <c r="K29" s="1127"/>
      <c r="L29" s="1127"/>
      <c r="M29" s="1127"/>
      <c r="N29" s="1127"/>
      <c r="O29" s="1127"/>
      <c r="P29" s="1128"/>
      <c r="Q29" s="1132">
        <v>357</v>
      </c>
      <c r="R29" s="1133"/>
      <c r="S29" s="1133"/>
      <c r="T29" s="1133"/>
      <c r="U29" s="1133"/>
      <c r="V29" s="1133">
        <v>354</v>
      </c>
      <c r="W29" s="1133"/>
      <c r="X29" s="1133"/>
      <c r="Y29" s="1133"/>
      <c r="Z29" s="1133"/>
      <c r="AA29" s="1133">
        <v>3</v>
      </c>
      <c r="AB29" s="1133"/>
      <c r="AC29" s="1133"/>
      <c r="AD29" s="1133"/>
      <c r="AE29" s="1134"/>
      <c r="AF29" s="1108">
        <v>3</v>
      </c>
      <c r="AG29" s="1109"/>
      <c r="AH29" s="1109"/>
      <c r="AI29" s="1109"/>
      <c r="AJ29" s="1110"/>
      <c r="AK29" s="1069">
        <v>128</v>
      </c>
      <c r="AL29" s="1060"/>
      <c r="AM29" s="1060"/>
      <c r="AN29" s="1060"/>
      <c r="AO29" s="1060"/>
      <c r="AP29" s="1060" t="s">
        <v>578</v>
      </c>
      <c r="AQ29" s="1060"/>
      <c r="AR29" s="1060"/>
      <c r="AS29" s="1060"/>
      <c r="AT29" s="1060"/>
      <c r="AU29" s="1060" t="s">
        <v>577</v>
      </c>
      <c r="AV29" s="1060"/>
      <c r="AW29" s="1060"/>
      <c r="AX29" s="1060"/>
      <c r="AY29" s="1060"/>
      <c r="AZ29" s="1131" t="s">
        <v>577</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404</v>
      </c>
      <c r="C30" s="1127"/>
      <c r="D30" s="1127"/>
      <c r="E30" s="1127"/>
      <c r="F30" s="1127"/>
      <c r="G30" s="1127"/>
      <c r="H30" s="1127"/>
      <c r="I30" s="1127"/>
      <c r="J30" s="1127"/>
      <c r="K30" s="1127"/>
      <c r="L30" s="1127"/>
      <c r="M30" s="1127"/>
      <c r="N30" s="1127"/>
      <c r="O30" s="1127"/>
      <c r="P30" s="1128"/>
      <c r="Q30" s="1132">
        <v>580</v>
      </c>
      <c r="R30" s="1133"/>
      <c r="S30" s="1133"/>
      <c r="T30" s="1133"/>
      <c r="U30" s="1133"/>
      <c r="V30" s="1133">
        <v>600</v>
      </c>
      <c r="W30" s="1133"/>
      <c r="X30" s="1133"/>
      <c r="Y30" s="1133"/>
      <c r="Z30" s="1133"/>
      <c r="AA30" s="1133">
        <v>-20</v>
      </c>
      <c r="AB30" s="1133"/>
      <c r="AC30" s="1133"/>
      <c r="AD30" s="1133"/>
      <c r="AE30" s="1134"/>
      <c r="AF30" s="1108">
        <v>1266</v>
      </c>
      <c r="AG30" s="1109"/>
      <c r="AH30" s="1109"/>
      <c r="AI30" s="1109"/>
      <c r="AJ30" s="1110"/>
      <c r="AK30" s="1069">
        <v>57</v>
      </c>
      <c r="AL30" s="1060"/>
      <c r="AM30" s="1060"/>
      <c r="AN30" s="1060"/>
      <c r="AO30" s="1060"/>
      <c r="AP30" s="1060">
        <v>1025</v>
      </c>
      <c r="AQ30" s="1060"/>
      <c r="AR30" s="1060"/>
      <c r="AS30" s="1060"/>
      <c r="AT30" s="1060"/>
      <c r="AU30" s="1060">
        <v>56</v>
      </c>
      <c r="AV30" s="1060"/>
      <c r="AW30" s="1060"/>
      <c r="AX30" s="1060"/>
      <c r="AY30" s="1060"/>
      <c r="AZ30" s="1131" t="s">
        <v>577</v>
      </c>
      <c r="BA30" s="1131"/>
      <c r="BB30" s="1131"/>
      <c r="BC30" s="1131"/>
      <c r="BD30" s="1131"/>
      <c r="BE30" s="1121" t="s">
        <v>405</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406</v>
      </c>
      <c r="C31" s="1127"/>
      <c r="D31" s="1127"/>
      <c r="E31" s="1127"/>
      <c r="F31" s="1127"/>
      <c r="G31" s="1127"/>
      <c r="H31" s="1127"/>
      <c r="I31" s="1127"/>
      <c r="J31" s="1127"/>
      <c r="K31" s="1127"/>
      <c r="L31" s="1127"/>
      <c r="M31" s="1127"/>
      <c r="N31" s="1127"/>
      <c r="O31" s="1127"/>
      <c r="P31" s="1128"/>
      <c r="Q31" s="1132">
        <v>387</v>
      </c>
      <c r="R31" s="1133"/>
      <c r="S31" s="1133"/>
      <c r="T31" s="1133"/>
      <c r="U31" s="1133"/>
      <c r="V31" s="1133">
        <v>381</v>
      </c>
      <c r="W31" s="1133"/>
      <c r="X31" s="1133"/>
      <c r="Y31" s="1133"/>
      <c r="Z31" s="1133"/>
      <c r="AA31" s="1133">
        <v>5</v>
      </c>
      <c r="AB31" s="1133"/>
      <c r="AC31" s="1133"/>
      <c r="AD31" s="1133"/>
      <c r="AE31" s="1134"/>
      <c r="AF31" s="1108">
        <v>5</v>
      </c>
      <c r="AG31" s="1109"/>
      <c r="AH31" s="1109"/>
      <c r="AI31" s="1109"/>
      <c r="AJ31" s="1110"/>
      <c r="AK31" s="1069">
        <v>310</v>
      </c>
      <c r="AL31" s="1060"/>
      <c r="AM31" s="1060"/>
      <c r="AN31" s="1060"/>
      <c r="AO31" s="1060"/>
      <c r="AP31" s="1060">
        <v>3155</v>
      </c>
      <c r="AQ31" s="1060"/>
      <c r="AR31" s="1060"/>
      <c r="AS31" s="1060"/>
      <c r="AT31" s="1060"/>
      <c r="AU31" s="1060">
        <v>257</v>
      </c>
      <c r="AV31" s="1060"/>
      <c r="AW31" s="1060"/>
      <c r="AX31" s="1060"/>
      <c r="AY31" s="1060"/>
      <c r="AZ31" s="1131" t="s">
        <v>577</v>
      </c>
      <c r="BA31" s="1131"/>
      <c r="BB31" s="1131"/>
      <c r="BC31" s="1131"/>
      <c r="BD31" s="1131"/>
      <c r="BE31" s="1121" t="s">
        <v>407</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408</v>
      </c>
      <c r="C32" s="1127"/>
      <c r="D32" s="1127"/>
      <c r="E32" s="1127"/>
      <c r="F32" s="1127"/>
      <c r="G32" s="1127"/>
      <c r="H32" s="1127"/>
      <c r="I32" s="1127"/>
      <c r="J32" s="1127"/>
      <c r="K32" s="1127"/>
      <c r="L32" s="1127"/>
      <c r="M32" s="1127"/>
      <c r="N32" s="1127"/>
      <c r="O32" s="1127"/>
      <c r="P32" s="1128"/>
      <c r="Q32" s="1132">
        <v>379</v>
      </c>
      <c r="R32" s="1133"/>
      <c r="S32" s="1133"/>
      <c r="T32" s="1133"/>
      <c r="U32" s="1133"/>
      <c r="V32" s="1133">
        <v>376</v>
      </c>
      <c r="W32" s="1133"/>
      <c r="X32" s="1133"/>
      <c r="Y32" s="1133"/>
      <c r="Z32" s="1133"/>
      <c r="AA32" s="1133">
        <v>4</v>
      </c>
      <c r="AB32" s="1133"/>
      <c r="AC32" s="1133"/>
      <c r="AD32" s="1133"/>
      <c r="AE32" s="1134"/>
      <c r="AF32" s="1108">
        <v>4</v>
      </c>
      <c r="AG32" s="1109"/>
      <c r="AH32" s="1109"/>
      <c r="AI32" s="1109"/>
      <c r="AJ32" s="1110"/>
      <c r="AK32" s="1069">
        <v>154</v>
      </c>
      <c r="AL32" s="1060"/>
      <c r="AM32" s="1060"/>
      <c r="AN32" s="1060"/>
      <c r="AO32" s="1060"/>
      <c r="AP32" s="1060">
        <v>2510</v>
      </c>
      <c r="AQ32" s="1060"/>
      <c r="AR32" s="1060"/>
      <c r="AS32" s="1060"/>
      <c r="AT32" s="1060"/>
      <c r="AU32" s="1060">
        <v>108</v>
      </c>
      <c r="AV32" s="1060"/>
      <c r="AW32" s="1060"/>
      <c r="AX32" s="1060"/>
      <c r="AY32" s="1060"/>
      <c r="AZ32" s="1131" t="s">
        <v>577</v>
      </c>
      <c r="BA32" s="1131"/>
      <c r="BB32" s="1131"/>
      <c r="BC32" s="1131"/>
      <c r="BD32" s="1131"/>
      <c r="BE32" s="1121" t="s">
        <v>407</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409</v>
      </c>
      <c r="C33" s="1127"/>
      <c r="D33" s="1127"/>
      <c r="E33" s="1127"/>
      <c r="F33" s="1127"/>
      <c r="G33" s="1127"/>
      <c r="H33" s="1127"/>
      <c r="I33" s="1127"/>
      <c r="J33" s="1127"/>
      <c r="K33" s="1127"/>
      <c r="L33" s="1127"/>
      <c r="M33" s="1127"/>
      <c r="N33" s="1127"/>
      <c r="O33" s="1127"/>
      <c r="P33" s="1128"/>
      <c r="Q33" s="1132">
        <v>127</v>
      </c>
      <c r="R33" s="1133"/>
      <c r="S33" s="1133"/>
      <c r="T33" s="1133"/>
      <c r="U33" s="1133"/>
      <c r="V33" s="1133">
        <v>121</v>
      </c>
      <c r="W33" s="1133"/>
      <c r="X33" s="1133"/>
      <c r="Y33" s="1133"/>
      <c r="Z33" s="1133"/>
      <c r="AA33" s="1133">
        <v>6</v>
      </c>
      <c r="AB33" s="1133"/>
      <c r="AC33" s="1133"/>
      <c r="AD33" s="1133"/>
      <c r="AE33" s="1134"/>
      <c r="AF33" s="1108">
        <v>6</v>
      </c>
      <c r="AG33" s="1109"/>
      <c r="AH33" s="1109"/>
      <c r="AI33" s="1109"/>
      <c r="AJ33" s="1110"/>
      <c r="AK33" s="1069">
        <v>24</v>
      </c>
      <c r="AL33" s="1060"/>
      <c r="AM33" s="1060"/>
      <c r="AN33" s="1060"/>
      <c r="AO33" s="1060"/>
      <c r="AP33" s="1060">
        <v>127</v>
      </c>
      <c r="AQ33" s="1060"/>
      <c r="AR33" s="1060"/>
      <c r="AS33" s="1060"/>
      <c r="AT33" s="1060"/>
      <c r="AU33" s="1060">
        <v>2</v>
      </c>
      <c r="AV33" s="1060"/>
      <c r="AW33" s="1060"/>
      <c r="AX33" s="1060"/>
      <c r="AY33" s="1060"/>
      <c r="AZ33" s="1131" t="s">
        <v>577</v>
      </c>
      <c r="BA33" s="1131"/>
      <c r="BB33" s="1131"/>
      <c r="BC33" s="1131"/>
      <c r="BD33" s="1131"/>
      <c r="BE33" s="1121" t="s">
        <v>407</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390</v>
      </c>
      <c r="B63" s="1033" t="s">
        <v>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1424</v>
      </c>
      <c r="AG63" s="1048"/>
      <c r="AH63" s="1048"/>
      <c r="AI63" s="1048"/>
      <c r="AJ63" s="1119"/>
      <c r="AK63" s="1120"/>
      <c r="AL63" s="1052"/>
      <c r="AM63" s="1052"/>
      <c r="AN63" s="1052"/>
      <c r="AO63" s="1052"/>
      <c r="AP63" s="1048">
        <v>6817</v>
      </c>
      <c r="AQ63" s="1048"/>
      <c r="AR63" s="1048"/>
      <c r="AS63" s="1048"/>
      <c r="AT63" s="1048"/>
      <c r="AU63" s="1048">
        <v>423</v>
      </c>
      <c r="AV63" s="1048"/>
      <c r="AW63" s="1048"/>
      <c r="AX63" s="1048"/>
      <c r="AY63" s="1048"/>
      <c r="AZ63" s="1114"/>
      <c r="BA63" s="1114"/>
      <c r="BB63" s="1114"/>
      <c r="BC63" s="1114"/>
      <c r="BD63" s="1114"/>
      <c r="BE63" s="1049"/>
      <c r="BF63" s="1049"/>
      <c r="BG63" s="1049"/>
      <c r="BH63" s="1049"/>
      <c r="BI63" s="1050"/>
      <c r="BJ63" s="1115" t="s">
        <v>128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413</v>
      </c>
      <c r="B66" s="1085"/>
      <c r="C66" s="1085"/>
      <c r="D66" s="1085"/>
      <c r="E66" s="1085"/>
      <c r="F66" s="1085"/>
      <c r="G66" s="1085"/>
      <c r="H66" s="1085"/>
      <c r="I66" s="1085"/>
      <c r="J66" s="1085"/>
      <c r="K66" s="1085"/>
      <c r="L66" s="1085"/>
      <c r="M66" s="1085"/>
      <c r="N66" s="1085"/>
      <c r="O66" s="1085"/>
      <c r="P66" s="1086"/>
      <c r="Q66" s="1090" t="s">
        <v>414</v>
      </c>
      <c r="R66" s="1091"/>
      <c r="S66" s="1091"/>
      <c r="T66" s="1091"/>
      <c r="U66" s="1092"/>
      <c r="V66" s="1090" t="s">
        <v>415</v>
      </c>
      <c r="W66" s="1091"/>
      <c r="X66" s="1091"/>
      <c r="Y66" s="1091"/>
      <c r="Z66" s="1092"/>
      <c r="AA66" s="1090" t="s">
        <v>416</v>
      </c>
      <c r="AB66" s="1091"/>
      <c r="AC66" s="1091"/>
      <c r="AD66" s="1091"/>
      <c r="AE66" s="1092"/>
      <c r="AF66" s="1096" t="s">
        <v>417</v>
      </c>
      <c r="AG66" s="1097"/>
      <c r="AH66" s="1097"/>
      <c r="AI66" s="1097"/>
      <c r="AJ66" s="1098"/>
      <c r="AK66" s="1090" t="s">
        <v>418</v>
      </c>
      <c r="AL66" s="1085"/>
      <c r="AM66" s="1085"/>
      <c r="AN66" s="1085"/>
      <c r="AO66" s="1086"/>
      <c r="AP66" s="1090" t="s">
        <v>419</v>
      </c>
      <c r="AQ66" s="1091"/>
      <c r="AR66" s="1091"/>
      <c r="AS66" s="1091"/>
      <c r="AT66" s="1092"/>
      <c r="AU66" s="1090" t="s">
        <v>420</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579</v>
      </c>
      <c r="C68" s="1075"/>
      <c r="D68" s="1075"/>
      <c r="E68" s="1075"/>
      <c r="F68" s="1075"/>
      <c r="G68" s="1075"/>
      <c r="H68" s="1075"/>
      <c r="I68" s="1075"/>
      <c r="J68" s="1075"/>
      <c r="K68" s="1075"/>
      <c r="L68" s="1075"/>
      <c r="M68" s="1075"/>
      <c r="N68" s="1075"/>
      <c r="O68" s="1075"/>
      <c r="P68" s="1076"/>
      <c r="Q68" s="1077">
        <v>385</v>
      </c>
      <c r="R68" s="1071"/>
      <c r="S68" s="1071"/>
      <c r="T68" s="1071"/>
      <c r="U68" s="1071"/>
      <c r="V68" s="1071">
        <v>370</v>
      </c>
      <c r="W68" s="1071"/>
      <c r="X68" s="1071"/>
      <c r="Y68" s="1071"/>
      <c r="Z68" s="1071"/>
      <c r="AA68" s="1071">
        <v>15</v>
      </c>
      <c r="AB68" s="1071"/>
      <c r="AC68" s="1071"/>
      <c r="AD68" s="1071"/>
      <c r="AE68" s="1071"/>
      <c r="AF68" s="1071">
        <v>15</v>
      </c>
      <c r="AG68" s="1071"/>
      <c r="AH68" s="1071"/>
      <c r="AI68" s="1071"/>
      <c r="AJ68" s="1071"/>
      <c r="AK68" s="1071">
        <v>25</v>
      </c>
      <c r="AL68" s="1071"/>
      <c r="AM68" s="1071"/>
      <c r="AN68" s="1071"/>
      <c r="AO68" s="1071"/>
      <c r="AP68" s="1071">
        <v>384</v>
      </c>
      <c r="AQ68" s="1071"/>
      <c r="AR68" s="1071"/>
      <c r="AS68" s="1071"/>
      <c r="AT68" s="1071"/>
      <c r="AU68" s="1071">
        <v>150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580</v>
      </c>
      <c r="C69" s="1064"/>
      <c r="D69" s="1064"/>
      <c r="E69" s="1064"/>
      <c r="F69" s="1064"/>
      <c r="G69" s="1064"/>
      <c r="H69" s="1064"/>
      <c r="I69" s="1064"/>
      <c r="J69" s="1064"/>
      <c r="K69" s="1064"/>
      <c r="L69" s="1064"/>
      <c r="M69" s="1064"/>
      <c r="N69" s="1064"/>
      <c r="O69" s="1064"/>
      <c r="P69" s="1065"/>
      <c r="Q69" s="1066">
        <v>4441</v>
      </c>
      <c r="R69" s="1060"/>
      <c r="S69" s="1060"/>
      <c r="T69" s="1060"/>
      <c r="U69" s="1060"/>
      <c r="V69" s="1060">
        <v>4216</v>
      </c>
      <c r="W69" s="1060"/>
      <c r="X69" s="1060"/>
      <c r="Y69" s="1060"/>
      <c r="Z69" s="1060"/>
      <c r="AA69" s="1060">
        <v>225</v>
      </c>
      <c r="AB69" s="1060"/>
      <c r="AC69" s="1060"/>
      <c r="AD69" s="1060"/>
      <c r="AE69" s="1060"/>
      <c r="AF69" s="1060">
        <v>225</v>
      </c>
      <c r="AG69" s="1060"/>
      <c r="AH69" s="1060"/>
      <c r="AI69" s="1060"/>
      <c r="AJ69" s="1060"/>
      <c r="AK69" s="1060">
        <v>307</v>
      </c>
      <c r="AL69" s="1060"/>
      <c r="AM69" s="1060"/>
      <c r="AN69" s="1060"/>
      <c r="AO69" s="1060"/>
      <c r="AP69" s="1060">
        <v>1286</v>
      </c>
      <c r="AQ69" s="1060"/>
      <c r="AR69" s="1060"/>
      <c r="AS69" s="1060"/>
      <c r="AT69" s="1060"/>
      <c r="AU69" s="1060">
        <v>229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581</v>
      </c>
      <c r="C70" s="1064"/>
      <c r="D70" s="1064"/>
      <c r="E70" s="1064"/>
      <c r="F70" s="1064"/>
      <c r="G70" s="1064"/>
      <c r="H70" s="1064"/>
      <c r="I70" s="1064"/>
      <c r="J70" s="1064"/>
      <c r="K70" s="1064"/>
      <c r="L70" s="1064"/>
      <c r="M70" s="1064"/>
      <c r="N70" s="1064"/>
      <c r="O70" s="1064"/>
      <c r="P70" s="1065"/>
      <c r="Q70" s="1066">
        <v>17356</v>
      </c>
      <c r="R70" s="1060"/>
      <c r="S70" s="1060"/>
      <c r="T70" s="1060"/>
      <c r="U70" s="1060"/>
      <c r="V70" s="1060">
        <v>16818</v>
      </c>
      <c r="W70" s="1060"/>
      <c r="X70" s="1060"/>
      <c r="Y70" s="1060"/>
      <c r="Z70" s="1060"/>
      <c r="AA70" s="1060">
        <v>538</v>
      </c>
      <c r="AB70" s="1060"/>
      <c r="AC70" s="1060"/>
      <c r="AD70" s="1060"/>
      <c r="AE70" s="1060"/>
      <c r="AF70" s="1060">
        <v>538</v>
      </c>
      <c r="AG70" s="1060"/>
      <c r="AH70" s="1060"/>
      <c r="AI70" s="1060"/>
      <c r="AJ70" s="1060"/>
      <c r="AK70" s="1060">
        <v>2532</v>
      </c>
      <c r="AL70" s="1060"/>
      <c r="AM70" s="1060"/>
      <c r="AN70" s="1060"/>
      <c r="AO70" s="1060"/>
      <c r="AP70" s="1060" t="s">
        <v>577</v>
      </c>
      <c r="AQ70" s="1060"/>
      <c r="AR70" s="1060"/>
      <c r="AS70" s="1060"/>
      <c r="AT70" s="1060"/>
      <c r="AU70" s="1060" t="s">
        <v>577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582</v>
      </c>
      <c r="C71" s="1064"/>
      <c r="D71" s="1064"/>
      <c r="E71" s="1064"/>
      <c r="F71" s="1064"/>
      <c r="G71" s="1064"/>
      <c r="H71" s="1064"/>
      <c r="I71" s="1064"/>
      <c r="J71" s="1064"/>
      <c r="K71" s="1064"/>
      <c r="L71" s="1064"/>
      <c r="M71" s="1064"/>
      <c r="N71" s="1064"/>
      <c r="O71" s="1064"/>
      <c r="P71" s="1065"/>
      <c r="Q71" s="1066">
        <v>658</v>
      </c>
      <c r="R71" s="1060"/>
      <c r="S71" s="1060"/>
      <c r="T71" s="1060"/>
      <c r="U71" s="1060"/>
      <c r="V71" s="1060">
        <v>652</v>
      </c>
      <c r="W71" s="1060"/>
      <c r="X71" s="1060"/>
      <c r="Y71" s="1060"/>
      <c r="Z71" s="1060"/>
      <c r="AA71" s="1060">
        <v>6</v>
      </c>
      <c r="AB71" s="1060"/>
      <c r="AC71" s="1060"/>
      <c r="AD71" s="1060"/>
      <c r="AE71" s="1060"/>
      <c r="AF71" s="1060">
        <v>6</v>
      </c>
      <c r="AG71" s="1060"/>
      <c r="AH71" s="1060"/>
      <c r="AI71" s="1060"/>
      <c r="AJ71" s="1060"/>
      <c r="AK71" s="1060">
        <v>43</v>
      </c>
      <c r="AL71" s="1060"/>
      <c r="AM71" s="1060"/>
      <c r="AN71" s="1060"/>
      <c r="AO71" s="1060"/>
      <c r="AP71" s="1060" t="s">
        <v>577</v>
      </c>
      <c r="AQ71" s="1060"/>
      <c r="AR71" s="1060"/>
      <c r="AS71" s="1060"/>
      <c r="AT71" s="1060"/>
      <c r="AU71" s="1060" t="s">
        <v>577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583</v>
      </c>
      <c r="C72" s="1064"/>
      <c r="D72" s="1064"/>
      <c r="E72" s="1064"/>
      <c r="F72" s="1064"/>
      <c r="G72" s="1064"/>
      <c r="H72" s="1064"/>
      <c r="I72" s="1064"/>
      <c r="J72" s="1064"/>
      <c r="K72" s="1064"/>
      <c r="L72" s="1064"/>
      <c r="M72" s="1064"/>
      <c r="N72" s="1064"/>
      <c r="O72" s="1064"/>
      <c r="P72" s="1065"/>
      <c r="Q72" s="1066">
        <v>129457</v>
      </c>
      <c r="R72" s="1060"/>
      <c r="S72" s="1060"/>
      <c r="T72" s="1060"/>
      <c r="U72" s="1060"/>
      <c r="V72" s="1060">
        <v>126110</v>
      </c>
      <c r="W72" s="1060"/>
      <c r="X72" s="1060"/>
      <c r="Y72" s="1060"/>
      <c r="Z72" s="1060"/>
      <c r="AA72" s="1060">
        <v>3347</v>
      </c>
      <c r="AB72" s="1060"/>
      <c r="AC72" s="1060"/>
      <c r="AD72" s="1060"/>
      <c r="AE72" s="1060"/>
      <c r="AF72" s="1060">
        <v>3347</v>
      </c>
      <c r="AG72" s="1060"/>
      <c r="AH72" s="1060"/>
      <c r="AI72" s="1060"/>
      <c r="AJ72" s="1060"/>
      <c r="AK72" s="1060">
        <v>1524</v>
      </c>
      <c r="AL72" s="1060"/>
      <c r="AM72" s="1060"/>
      <c r="AN72" s="1060"/>
      <c r="AO72" s="1060"/>
      <c r="AP72" s="1060" t="s">
        <v>588</v>
      </c>
      <c r="AQ72" s="1060"/>
      <c r="AR72" s="1060"/>
      <c r="AS72" s="1060"/>
      <c r="AT72" s="1060"/>
      <c r="AU72" s="1060" t="s">
        <v>577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584</v>
      </c>
      <c r="C73" s="1064"/>
      <c r="D73" s="1064"/>
      <c r="E73" s="1064"/>
      <c r="F73" s="1064"/>
      <c r="G73" s="1064"/>
      <c r="H73" s="1064"/>
      <c r="I73" s="1064"/>
      <c r="J73" s="1064"/>
      <c r="K73" s="1064"/>
      <c r="L73" s="1064"/>
      <c r="M73" s="1064"/>
      <c r="N73" s="1064"/>
      <c r="O73" s="1064"/>
      <c r="P73" s="1065"/>
      <c r="Q73" s="1066">
        <v>3489</v>
      </c>
      <c r="R73" s="1060"/>
      <c r="S73" s="1060"/>
      <c r="T73" s="1060"/>
      <c r="U73" s="1060"/>
      <c r="V73" s="1060">
        <v>3185</v>
      </c>
      <c r="W73" s="1060"/>
      <c r="X73" s="1060"/>
      <c r="Y73" s="1060"/>
      <c r="Z73" s="1060"/>
      <c r="AA73" s="1060">
        <v>304</v>
      </c>
      <c r="AB73" s="1060"/>
      <c r="AC73" s="1060"/>
      <c r="AD73" s="1060"/>
      <c r="AE73" s="1060"/>
      <c r="AF73" s="1060">
        <v>279</v>
      </c>
      <c r="AG73" s="1060"/>
      <c r="AH73" s="1060"/>
      <c r="AI73" s="1060"/>
      <c r="AJ73" s="1060"/>
      <c r="AK73" s="1060">
        <v>53</v>
      </c>
      <c r="AL73" s="1060"/>
      <c r="AM73" s="1060"/>
      <c r="AN73" s="1060"/>
      <c r="AO73" s="1060"/>
      <c r="AP73" s="1060" t="s">
        <v>577</v>
      </c>
      <c r="AQ73" s="1060"/>
      <c r="AR73" s="1060"/>
      <c r="AS73" s="1060"/>
      <c r="AT73" s="1060"/>
      <c r="AU73" s="1060" t="s">
        <v>577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585</v>
      </c>
      <c r="C74" s="1064"/>
      <c r="D74" s="1064"/>
      <c r="E74" s="1064"/>
      <c r="F74" s="1064"/>
      <c r="G74" s="1064"/>
      <c r="H74" s="1064"/>
      <c r="I74" s="1064"/>
      <c r="J74" s="1064"/>
      <c r="K74" s="1064"/>
      <c r="L74" s="1064"/>
      <c r="M74" s="1064"/>
      <c r="N74" s="1064"/>
      <c r="O74" s="1064"/>
      <c r="P74" s="1065"/>
      <c r="Q74" s="1066">
        <v>33</v>
      </c>
      <c r="R74" s="1060"/>
      <c r="S74" s="1060"/>
      <c r="T74" s="1060"/>
      <c r="U74" s="1060"/>
      <c r="V74" s="1060">
        <v>29</v>
      </c>
      <c r="W74" s="1060"/>
      <c r="X74" s="1060"/>
      <c r="Y74" s="1060"/>
      <c r="Z74" s="1060"/>
      <c r="AA74" s="1060">
        <v>4</v>
      </c>
      <c r="AB74" s="1060"/>
      <c r="AC74" s="1060"/>
      <c r="AD74" s="1060"/>
      <c r="AE74" s="1060"/>
      <c r="AF74" s="1060">
        <v>4</v>
      </c>
      <c r="AG74" s="1060"/>
      <c r="AH74" s="1060"/>
      <c r="AI74" s="1060"/>
      <c r="AJ74" s="1060"/>
      <c r="AK74" s="1060" t="s">
        <v>577</v>
      </c>
      <c r="AL74" s="1060"/>
      <c r="AM74" s="1060"/>
      <c r="AN74" s="1060"/>
      <c r="AO74" s="1060"/>
      <c r="AP74" s="1060" t="s">
        <v>577</v>
      </c>
      <c r="AQ74" s="1060"/>
      <c r="AR74" s="1060"/>
      <c r="AS74" s="1060"/>
      <c r="AT74" s="1060"/>
      <c r="AU74" s="1060" t="s">
        <v>577</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586</v>
      </c>
      <c r="C75" s="1064"/>
      <c r="D75" s="1064"/>
      <c r="E75" s="1064"/>
      <c r="F75" s="1064"/>
      <c r="G75" s="1064"/>
      <c r="H75" s="1064"/>
      <c r="I75" s="1064"/>
      <c r="J75" s="1064"/>
      <c r="K75" s="1064"/>
      <c r="L75" s="1064"/>
      <c r="M75" s="1064"/>
      <c r="N75" s="1064"/>
      <c r="O75" s="1064"/>
      <c r="P75" s="1065"/>
      <c r="Q75" s="1067">
        <v>1770</v>
      </c>
      <c r="R75" s="1068"/>
      <c r="S75" s="1068"/>
      <c r="T75" s="1068"/>
      <c r="U75" s="1069"/>
      <c r="V75" s="1070">
        <v>1612</v>
      </c>
      <c r="W75" s="1068"/>
      <c r="X75" s="1068"/>
      <c r="Y75" s="1068"/>
      <c r="Z75" s="1069"/>
      <c r="AA75" s="1070">
        <v>158</v>
      </c>
      <c r="AB75" s="1068"/>
      <c r="AC75" s="1068"/>
      <c r="AD75" s="1068"/>
      <c r="AE75" s="1069"/>
      <c r="AF75" s="1070">
        <v>158</v>
      </c>
      <c r="AG75" s="1068"/>
      <c r="AH75" s="1068"/>
      <c r="AI75" s="1068"/>
      <c r="AJ75" s="1069"/>
      <c r="AK75" s="1070" t="s">
        <v>589</v>
      </c>
      <c r="AL75" s="1068"/>
      <c r="AM75" s="1068"/>
      <c r="AN75" s="1068"/>
      <c r="AO75" s="1069"/>
      <c r="AP75" s="1070">
        <v>9568</v>
      </c>
      <c r="AQ75" s="1068"/>
      <c r="AR75" s="1068"/>
      <c r="AS75" s="1068"/>
      <c r="AT75" s="1069"/>
      <c r="AU75" s="1070">
        <v>1127</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587</v>
      </c>
      <c r="C76" s="1064"/>
      <c r="D76" s="1064"/>
      <c r="E76" s="1064"/>
      <c r="F76" s="1064"/>
      <c r="G76" s="1064"/>
      <c r="H76" s="1064"/>
      <c r="I76" s="1064"/>
      <c r="J76" s="1064"/>
      <c r="K76" s="1064"/>
      <c r="L76" s="1064"/>
      <c r="M76" s="1064"/>
      <c r="N76" s="1064"/>
      <c r="O76" s="1064"/>
      <c r="P76" s="1065"/>
      <c r="Q76" s="1067">
        <v>880</v>
      </c>
      <c r="R76" s="1068"/>
      <c r="S76" s="1068"/>
      <c r="T76" s="1068"/>
      <c r="U76" s="1069"/>
      <c r="V76" s="1070">
        <v>784</v>
      </c>
      <c r="W76" s="1068"/>
      <c r="X76" s="1068"/>
      <c r="Y76" s="1068"/>
      <c r="Z76" s="1069"/>
      <c r="AA76" s="1070">
        <v>96</v>
      </c>
      <c r="AB76" s="1068"/>
      <c r="AC76" s="1068"/>
      <c r="AD76" s="1068"/>
      <c r="AE76" s="1069"/>
      <c r="AF76" s="1070">
        <v>1368</v>
      </c>
      <c r="AG76" s="1068"/>
      <c r="AH76" s="1068"/>
      <c r="AI76" s="1068"/>
      <c r="AJ76" s="1069"/>
      <c r="AK76" s="1070">
        <v>15</v>
      </c>
      <c r="AL76" s="1068"/>
      <c r="AM76" s="1068"/>
      <c r="AN76" s="1068"/>
      <c r="AO76" s="1069"/>
      <c r="AP76" s="1070">
        <v>5224</v>
      </c>
      <c r="AQ76" s="1068"/>
      <c r="AR76" s="1068"/>
      <c r="AS76" s="1068"/>
      <c r="AT76" s="1069"/>
      <c r="AU76" s="1070">
        <v>2</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390</v>
      </c>
      <c r="B88" s="1033" t="s">
        <v>421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5940</v>
      </c>
      <c r="AG88" s="1048"/>
      <c r="AH88" s="1048"/>
      <c r="AI88" s="1048"/>
      <c r="AJ88" s="1048"/>
      <c r="AK88" s="1052"/>
      <c r="AL88" s="1052"/>
      <c r="AM88" s="1052"/>
      <c r="AN88" s="1052"/>
      <c r="AO88" s="1052"/>
      <c r="AP88" s="1048">
        <v>16462</v>
      </c>
      <c r="AQ88" s="1048"/>
      <c r="AR88" s="1048"/>
      <c r="AS88" s="1048"/>
      <c r="AT88" s="1048"/>
      <c r="AU88" s="1048">
        <v>1508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422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v>
      </c>
      <c r="CS102" s="1040"/>
      <c r="CT102" s="1040"/>
      <c r="CU102" s="1040"/>
      <c r="CV102" s="1041"/>
      <c r="CW102" s="1039"/>
      <c r="CX102" s="1040"/>
      <c r="CY102" s="1040"/>
      <c r="CZ102" s="1040"/>
      <c r="DA102" s="1041"/>
      <c r="DB102" s="1039"/>
      <c r="DC102" s="1040"/>
      <c r="DD102" s="1040"/>
      <c r="DE102" s="1040"/>
      <c r="DF102" s="1041"/>
      <c r="DG102" s="1039">
        <v>1765</v>
      </c>
      <c r="DH102" s="1040"/>
      <c r="DI102" s="1040"/>
      <c r="DJ102" s="1040"/>
      <c r="DK102" s="1041"/>
      <c r="DL102" s="1039"/>
      <c r="DM102" s="1040"/>
      <c r="DN102" s="1040"/>
      <c r="DO102" s="1040"/>
      <c r="DP102" s="1041"/>
      <c r="DQ102" s="1039">
        <v>1765</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430</v>
      </c>
      <c r="AB109" s="983"/>
      <c r="AC109" s="983"/>
      <c r="AD109" s="983"/>
      <c r="AE109" s="984"/>
      <c r="AF109" s="985" t="s">
        <v>306</v>
      </c>
      <c r="AG109" s="983"/>
      <c r="AH109" s="983"/>
      <c r="AI109" s="983"/>
      <c r="AJ109" s="984"/>
      <c r="AK109" s="985" t="s">
        <v>305</v>
      </c>
      <c r="AL109" s="983"/>
      <c r="AM109" s="983"/>
      <c r="AN109" s="983"/>
      <c r="AO109" s="984"/>
      <c r="AP109" s="985" t="s">
        <v>431</v>
      </c>
      <c r="AQ109" s="983"/>
      <c r="AR109" s="983"/>
      <c r="AS109" s="983"/>
      <c r="AT109" s="1014"/>
      <c r="AU109" s="982" t="s">
        <v>429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430</v>
      </c>
      <c r="BR109" s="983"/>
      <c r="BS109" s="983"/>
      <c r="BT109" s="983"/>
      <c r="BU109" s="984"/>
      <c r="BV109" s="985" t="s">
        <v>306</v>
      </c>
      <c r="BW109" s="983"/>
      <c r="BX109" s="983"/>
      <c r="BY109" s="983"/>
      <c r="BZ109" s="984"/>
      <c r="CA109" s="985" t="s">
        <v>305</v>
      </c>
      <c r="CB109" s="983"/>
      <c r="CC109" s="983"/>
      <c r="CD109" s="983"/>
      <c r="CE109" s="984"/>
      <c r="CF109" s="1021" t="s">
        <v>431</v>
      </c>
      <c r="CG109" s="1021"/>
      <c r="CH109" s="1021"/>
      <c r="CI109" s="1021"/>
      <c r="CJ109" s="1021"/>
      <c r="CK109" s="985" t="s">
        <v>432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430</v>
      </c>
      <c r="DH109" s="983"/>
      <c r="DI109" s="983"/>
      <c r="DJ109" s="983"/>
      <c r="DK109" s="984"/>
      <c r="DL109" s="985" t="s">
        <v>306</v>
      </c>
      <c r="DM109" s="983"/>
      <c r="DN109" s="983"/>
      <c r="DO109" s="983"/>
      <c r="DP109" s="984"/>
      <c r="DQ109" s="985" t="s">
        <v>305</v>
      </c>
      <c r="DR109" s="983"/>
      <c r="DS109" s="983"/>
      <c r="DT109" s="983"/>
      <c r="DU109" s="984"/>
      <c r="DV109" s="985" t="s">
        <v>431</v>
      </c>
      <c r="DW109" s="983"/>
      <c r="DX109" s="983"/>
      <c r="DY109" s="983"/>
      <c r="DZ109" s="1014"/>
    </row>
    <row r="110" spans="1:131" s="246" customFormat="1" ht="26.25" customHeight="1" x14ac:dyDescent="0.15">
      <c r="A110" s="885" t="s">
        <v>433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1498479</v>
      </c>
      <c r="AB110" s="976"/>
      <c r="AC110" s="976"/>
      <c r="AD110" s="976"/>
      <c r="AE110" s="977"/>
      <c r="AF110" s="978">
        <v>1540082</v>
      </c>
      <c r="AG110" s="976"/>
      <c r="AH110" s="976"/>
      <c r="AI110" s="976"/>
      <c r="AJ110" s="977"/>
      <c r="AK110" s="978">
        <v>1492107</v>
      </c>
      <c r="AL110" s="976"/>
      <c r="AM110" s="976"/>
      <c r="AN110" s="976"/>
      <c r="AO110" s="977"/>
      <c r="AP110" s="979">
        <v>23.3</v>
      </c>
      <c r="AQ110" s="980"/>
      <c r="AR110" s="980"/>
      <c r="AS110" s="980"/>
      <c r="AT110" s="981"/>
      <c r="AU110" s="1015" t="s">
        <v>73</v>
      </c>
      <c r="AV110" s="1016"/>
      <c r="AW110" s="1016"/>
      <c r="AX110" s="1016"/>
      <c r="AY110" s="1016"/>
      <c r="AZ110" s="941" t="s">
        <v>434</v>
      </c>
      <c r="BA110" s="886"/>
      <c r="BB110" s="886"/>
      <c r="BC110" s="886"/>
      <c r="BD110" s="886"/>
      <c r="BE110" s="886"/>
      <c r="BF110" s="886"/>
      <c r="BG110" s="886"/>
      <c r="BH110" s="886"/>
      <c r="BI110" s="886"/>
      <c r="BJ110" s="886"/>
      <c r="BK110" s="886"/>
      <c r="BL110" s="886"/>
      <c r="BM110" s="886"/>
      <c r="BN110" s="886"/>
      <c r="BO110" s="886"/>
      <c r="BP110" s="887"/>
      <c r="BQ110" s="942">
        <v>12744495</v>
      </c>
      <c r="BR110" s="923"/>
      <c r="BS110" s="923"/>
      <c r="BT110" s="923"/>
      <c r="BU110" s="923"/>
      <c r="BV110" s="923">
        <v>12527115</v>
      </c>
      <c r="BW110" s="923"/>
      <c r="BX110" s="923"/>
      <c r="BY110" s="923"/>
      <c r="BZ110" s="923"/>
      <c r="CA110" s="923">
        <v>12671748</v>
      </c>
      <c r="CB110" s="923"/>
      <c r="CC110" s="923"/>
      <c r="CD110" s="923"/>
      <c r="CE110" s="923"/>
      <c r="CF110" s="947">
        <v>198.2</v>
      </c>
      <c r="CG110" s="948"/>
      <c r="CH110" s="948"/>
      <c r="CI110" s="948"/>
      <c r="CJ110" s="948"/>
      <c r="CK110" s="1011" t="s">
        <v>435</v>
      </c>
      <c r="CL110" s="897"/>
      <c r="CM110" s="972" t="s">
        <v>436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128</v>
      </c>
      <c r="DH110" s="923"/>
      <c r="DI110" s="923"/>
      <c r="DJ110" s="923"/>
      <c r="DK110" s="923"/>
      <c r="DL110" s="923" t="s">
        <v>128</v>
      </c>
      <c r="DM110" s="923"/>
      <c r="DN110" s="923"/>
      <c r="DO110" s="923"/>
      <c r="DP110" s="923"/>
      <c r="DQ110" s="923" t="s">
        <v>128</v>
      </c>
      <c r="DR110" s="923"/>
      <c r="DS110" s="923"/>
      <c r="DT110" s="923"/>
      <c r="DU110" s="923"/>
      <c r="DV110" s="924" t="s">
        <v>128</v>
      </c>
      <c r="DW110" s="924"/>
      <c r="DX110" s="924"/>
      <c r="DY110" s="924"/>
      <c r="DZ110" s="925"/>
    </row>
    <row r="111" spans="1:131" s="246" customFormat="1" ht="26.25" customHeight="1" x14ac:dyDescent="0.15">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128</v>
      </c>
      <c r="AB111" s="1004"/>
      <c r="AC111" s="1004"/>
      <c r="AD111" s="1004"/>
      <c r="AE111" s="1005"/>
      <c r="AF111" s="1006" t="s">
        <v>128</v>
      </c>
      <c r="AG111" s="1004"/>
      <c r="AH111" s="1004"/>
      <c r="AI111" s="1004"/>
      <c r="AJ111" s="1005"/>
      <c r="AK111" s="1006" t="s">
        <v>128</v>
      </c>
      <c r="AL111" s="1004"/>
      <c r="AM111" s="1004"/>
      <c r="AN111" s="1004"/>
      <c r="AO111" s="1005"/>
      <c r="AP111" s="1007" t="s">
        <v>128</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v>1720207</v>
      </c>
      <c r="BR111" s="895"/>
      <c r="BS111" s="895"/>
      <c r="BT111" s="895"/>
      <c r="BU111" s="895"/>
      <c r="BV111" s="895">
        <v>1802625</v>
      </c>
      <c r="BW111" s="895"/>
      <c r="BX111" s="895"/>
      <c r="BY111" s="895"/>
      <c r="BZ111" s="895"/>
      <c r="CA111" s="895">
        <v>1764720</v>
      </c>
      <c r="CB111" s="895"/>
      <c r="CC111" s="895"/>
      <c r="CD111" s="895"/>
      <c r="CE111" s="895"/>
      <c r="CF111" s="956">
        <v>27.6</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240</v>
      </c>
      <c r="DH111" s="895"/>
      <c r="DI111" s="895"/>
      <c r="DJ111" s="895"/>
      <c r="DK111" s="895"/>
      <c r="DL111" s="895" t="s">
        <v>240</v>
      </c>
      <c r="DM111" s="895"/>
      <c r="DN111" s="895"/>
      <c r="DO111" s="895"/>
      <c r="DP111" s="895"/>
      <c r="DQ111" s="895" t="s">
        <v>240</v>
      </c>
      <c r="DR111" s="895"/>
      <c r="DS111" s="895"/>
      <c r="DT111" s="895"/>
      <c r="DU111" s="895"/>
      <c r="DV111" s="872" t="s">
        <v>128</v>
      </c>
      <c r="DW111" s="872"/>
      <c r="DX111" s="872"/>
      <c r="DY111" s="872"/>
      <c r="DZ111" s="873"/>
    </row>
    <row r="112" spans="1:131" s="246" customFormat="1" ht="26.25" customHeight="1" x14ac:dyDescent="0.15">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240</v>
      </c>
      <c r="AB112" s="858"/>
      <c r="AC112" s="858"/>
      <c r="AD112" s="858"/>
      <c r="AE112" s="859"/>
      <c r="AF112" s="860" t="s">
        <v>240</v>
      </c>
      <c r="AG112" s="858"/>
      <c r="AH112" s="858"/>
      <c r="AI112" s="858"/>
      <c r="AJ112" s="859"/>
      <c r="AK112" s="860" t="s">
        <v>240</v>
      </c>
      <c r="AL112" s="858"/>
      <c r="AM112" s="858"/>
      <c r="AN112" s="858"/>
      <c r="AO112" s="859"/>
      <c r="AP112" s="905" t="s">
        <v>240</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6066721</v>
      </c>
      <c r="BR112" s="895"/>
      <c r="BS112" s="895"/>
      <c r="BT112" s="895"/>
      <c r="BU112" s="895"/>
      <c r="BV112" s="895">
        <v>6070543</v>
      </c>
      <c r="BW112" s="895"/>
      <c r="BX112" s="895"/>
      <c r="BY112" s="895"/>
      <c r="BZ112" s="895"/>
      <c r="CA112" s="895">
        <v>5749293</v>
      </c>
      <c r="CB112" s="895"/>
      <c r="CC112" s="895"/>
      <c r="CD112" s="895"/>
      <c r="CE112" s="895"/>
      <c r="CF112" s="956">
        <v>89.9</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240</v>
      </c>
      <c r="DH112" s="895"/>
      <c r="DI112" s="895"/>
      <c r="DJ112" s="895"/>
      <c r="DK112" s="895"/>
      <c r="DL112" s="895" t="s">
        <v>240</v>
      </c>
      <c r="DM112" s="895"/>
      <c r="DN112" s="895"/>
      <c r="DO112" s="895"/>
      <c r="DP112" s="895"/>
      <c r="DQ112" s="895" t="s">
        <v>128</v>
      </c>
      <c r="DR112" s="895"/>
      <c r="DS112" s="895"/>
      <c r="DT112" s="895"/>
      <c r="DU112" s="895"/>
      <c r="DV112" s="872" t="s">
        <v>240</v>
      </c>
      <c r="DW112" s="872"/>
      <c r="DX112" s="872"/>
      <c r="DY112" s="872"/>
      <c r="DZ112" s="873"/>
    </row>
    <row r="113" spans="1:130" s="246" customFormat="1" ht="26.25" customHeight="1" x14ac:dyDescent="0.15">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415285</v>
      </c>
      <c r="AB113" s="1004"/>
      <c r="AC113" s="1004"/>
      <c r="AD113" s="1004"/>
      <c r="AE113" s="1005"/>
      <c r="AF113" s="1006">
        <v>437278</v>
      </c>
      <c r="AG113" s="1004"/>
      <c r="AH113" s="1004"/>
      <c r="AI113" s="1004"/>
      <c r="AJ113" s="1005"/>
      <c r="AK113" s="1006">
        <v>422934</v>
      </c>
      <c r="AL113" s="1004"/>
      <c r="AM113" s="1004"/>
      <c r="AN113" s="1004"/>
      <c r="AO113" s="1005"/>
      <c r="AP113" s="1007">
        <v>6.6</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1607417</v>
      </c>
      <c r="BR113" s="895"/>
      <c r="BS113" s="895"/>
      <c r="BT113" s="895"/>
      <c r="BU113" s="895"/>
      <c r="BV113" s="895">
        <v>1541803</v>
      </c>
      <c r="BW113" s="895"/>
      <c r="BX113" s="895"/>
      <c r="BY113" s="895"/>
      <c r="BZ113" s="895"/>
      <c r="CA113" s="895">
        <v>1508314</v>
      </c>
      <c r="CB113" s="895"/>
      <c r="CC113" s="895"/>
      <c r="CD113" s="895"/>
      <c r="CE113" s="895"/>
      <c r="CF113" s="956">
        <v>23.6</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240</v>
      </c>
      <c r="DH113" s="858"/>
      <c r="DI113" s="858"/>
      <c r="DJ113" s="858"/>
      <c r="DK113" s="859"/>
      <c r="DL113" s="860" t="s">
        <v>240</v>
      </c>
      <c r="DM113" s="858"/>
      <c r="DN113" s="858"/>
      <c r="DO113" s="858"/>
      <c r="DP113" s="859"/>
      <c r="DQ113" s="860" t="s">
        <v>240</v>
      </c>
      <c r="DR113" s="858"/>
      <c r="DS113" s="858"/>
      <c r="DT113" s="858"/>
      <c r="DU113" s="859"/>
      <c r="DV113" s="905" t="s">
        <v>240</v>
      </c>
      <c r="DW113" s="906"/>
      <c r="DX113" s="906"/>
      <c r="DY113" s="906"/>
      <c r="DZ113" s="907"/>
    </row>
    <row r="114" spans="1:130" s="246" customFormat="1" ht="26.25" customHeight="1" x14ac:dyDescent="0.15">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26638</v>
      </c>
      <c r="AB114" s="858"/>
      <c r="AC114" s="858"/>
      <c r="AD114" s="858"/>
      <c r="AE114" s="859"/>
      <c r="AF114" s="860">
        <v>43421</v>
      </c>
      <c r="AG114" s="858"/>
      <c r="AH114" s="858"/>
      <c r="AI114" s="858"/>
      <c r="AJ114" s="859"/>
      <c r="AK114" s="860">
        <v>94473</v>
      </c>
      <c r="AL114" s="858"/>
      <c r="AM114" s="858"/>
      <c r="AN114" s="858"/>
      <c r="AO114" s="859"/>
      <c r="AP114" s="905">
        <v>1.5</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1993665</v>
      </c>
      <c r="BR114" s="895"/>
      <c r="BS114" s="895"/>
      <c r="BT114" s="895"/>
      <c r="BU114" s="895"/>
      <c r="BV114" s="895">
        <v>1963875</v>
      </c>
      <c r="BW114" s="895"/>
      <c r="BX114" s="895"/>
      <c r="BY114" s="895"/>
      <c r="BZ114" s="895"/>
      <c r="CA114" s="895">
        <v>1843878</v>
      </c>
      <c r="CB114" s="895"/>
      <c r="CC114" s="895"/>
      <c r="CD114" s="895"/>
      <c r="CE114" s="895"/>
      <c r="CF114" s="956">
        <v>28.8</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128</v>
      </c>
      <c r="DH114" s="858"/>
      <c r="DI114" s="858"/>
      <c r="DJ114" s="858"/>
      <c r="DK114" s="859"/>
      <c r="DL114" s="860" t="s">
        <v>128</v>
      </c>
      <c r="DM114" s="858"/>
      <c r="DN114" s="858"/>
      <c r="DO114" s="858"/>
      <c r="DP114" s="859"/>
      <c r="DQ114" s="860" t="s">
        <v>240</v>
      </c>
      <c r="DR114" s="858"/>
      <c r="DS114" s="858"/>
      <c r="DT114" s="858"/>
      <c r="DU114" s="859"/>
      <c r="DV114" s="905" t="s">
        <v>240</v>
      </c>
      <c r="DW114" s="906"/>
      <c r="DX114" s="906"/>
      <c r="DY114" s="906"/>
      <c r="DZ114" s="907"/>
    </row>
    <row r="115" spans="1:130" s="246" customFormat="1" ht="26.25" customHeight="1" x14ac:dyDescent="0.15">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82</v>
      </c>
      <c r="AB115" s="1004"/>
      <c r="AC115" s="1004"/>
      <c r="AD115" s="1004"/>
      <c r="AE115" s="1005"/>
      <c r="AF115" s="1006">
        <v>54</v>
      </c>
      <c r="AG115" s="1004"/>
      <c r="AH115" s="1004"/>
      <c r="AI115" s="1004"/>
      <c r="AJ115" s="1005"/>
      <c r="AK115" s="1006">
        <v>45</v>
      </c>
      <c r="AL115" s="1004"/>
      <c r="AM115" s="1004"/>
      <c r="AN115" s="1004"/>
      <c r="AO115" s="1005"/>
      <c r="AP115" s="1007">
        <v>0</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t="s">
        <v>240</v>
      </c>
      <c r="BR115" s="895"/>
      <c r="BS115" s="895"/>
      <c r="BT115" s="895"/>
      <c r="BU115" s="895"/>
      <c r="BV115" s="895" t="s">
        <v>240</v>
      </c>
      <c r="BW115" s="895"/>
      <c r="BX115" s="895"/>
      <c r="BY115" s="895"/>
      <c r="BZ115" s="895"/>
      <c r="CA115" s="895" t="s">
        <v>128</v>
      </c>
      <c r="CB115" s="895"/>
      <c r="CC115" s="895"/>
      <c r="CD115" s="895"/>
      <c r="CE115" s="895"/>
      <c r="CF115" s="956" t="s">
        <v>128</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1720207</v>
      </c>
      <c r="DH115" s="858"/>
      <c r="DI115" s="858"/>
      <c r="DJ115" s="858"/>
      <c r="DK115" s="859"/>
      <c r="DL115" s="860">
        <v>1802625</v>
      </c>
      <c r="DM115" s="858"/>
      <c r="DN115" s="858"/>
      <c r="DO115" s="858"/>
      <c r="DP115" s="859"/>
      <c r="DQ115" s="860">
        <v>1764720</v>
      </c>
      <c r="DR115" s="858"/>
      <c r="DS115" s="858"/>
      <c r="DT115" s="858"/>
      <c r="DU115" s="859"/>
      <c r="DV115" s="905">
        <v>27.6</v>
      </c>
      <c r="DW115" s="906"/>
      <c r="DX115" s="906"/>
      <c r="DY115" s="906"/>
      <c r="DZ115" s="907"/>
    </row>
    <row r="116" spans="1:130" s="246" customFormat="1" ht="26.25" customHeight="1" x14ac:dyDescent="0.15">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240</v>
      </c>
      <c r="AB116" s="858"/>
      <c r="AC116" s="858"/>
      <c r="AD116" s="858"/>
      <c r="AE116" s="859"/>
      <c r="AF116" s="860" t="s">
        <v>240</v>
      </c>
      <c r="AG116" s="858"/>
      <c r="AH116" s="858"/>
      <c r="AI116" s="858"/>
      <c r="AJ116" s="859"/>
      <c r="AK116" s="860" t="s">
        <v>128</v>
      </c>
      <c r="AL116" s="858"/>
      <c r="AM116" s="858"/>
      <c r="AN116" s="858"/>
      <c r="AO116" s="859"/>
      <c r="AP116" s="905" t="s">
        <v>240</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128</v>
      </c>
      <c r="BR116" s="895"/>
      <c r="BS116" s="895"/>
      <c r="BT116" s="895"/>
      <c r="BU116" s="895"/>
      <c r="BV116" s="895" t="s">
        <v>128</v>
      </c>
      <c r="BW116" s="895"/>
      <c r="BX116" s="895"/>
      <c r="BY116" s="895"/>
      <c r="BZ116" s="895"/>
      <c r="CA116" s="895" t="s">
        <v>240</v>
      </c>
      <c r="CB116" s="895"/>
      <c r="CC116" s="895"/>
      <c r="CD116" s="895"/>
      <c r="CE116" s="895"/>
      <c r="CF116" s="956" t="s">
        <v>128</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240</v>
      </c>
      <c r="DH116" s="858"/>
      <c r="DI116" s="858"/>
      <c r="DJ116" s="858"/>
      <c r="DK116" s="859"/>
      <c r="DL116" s="860" t="s">
        <v>240</v>
      </c>
      <c r="DM116" s="858"/>
      <c r="DN116" s="858"/>
      <c r="DO116" s="858"/>
      <c r="DP116" s="859"/>
      <c r="DQ116" s="860" t="s">
        <v>240</v>
      </c>
      <c r="DR116" s="858"/>
      <c r="DS116" s="858"/>
      <c r="DT116" s="858"/>
      <c r="DU116" s="859"/>
      <c r="DV116" s="905" t="s">
        <v>128</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1940484</v>
      </c>
      <c r="AB117" s="990"/>
      <c r="AC117" s="990"/>
      <c r="AD117" s="990"/>
      <c r="AE117" s="991"/>
      <c r="AF117" s="992">
        <v>2020835</v>
      </c>
      <c r="AG117" s="990"/>
      <c r="AH117" s="990"/>
      <c r="AI117" s="990"/>
      <c r="AJ117" s="991"/>
      <c r="AK117" s="992">
        <v>2009559</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128</v>
      </c>
      <c r="BR117" s="895"/>
      <c r="BS117" s="895"/>
      <c r="BT117" s="895"/>
      <c r="BU117" s="895"/>
      <c r="BV117" s="895" t="s">
        <v>240</v>
      </c>
      <c r="BW117" s="895"/>
      <c r="BX117" s="895"/>
      <c r="BY117" s="895"/>
      <c r="BZ117" s="895"/>
      <c r="CA117" s="895" t="s">
        <v>128</v>
      </c>
      <c r="CB117" s="895"/>
      <c r="CC117" s="895"/>
      <c r="CD117" s="895"/>
      <c r="CE117" s="895"/>
      <c r="CF117" s="956" t="s">
        <v>240</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240</v>
      </c>
      <c r="DH117" s="858"/>
      <c r="DI117" s="858"/>
      <c r="DJ117" s="858"/>
      <c r="DK117" s="859"/>
      <c r="DL117" s="860" t="s">
        <v>128</v>
      </c>
      <c r="DM117" s="858"/>
      <c r="DN117" s="858"/>
      <c r="DO117" s="858"/>
      <c r="DP117" s="859"/>
      <c r="DQ117" s="860" t="s">
        <v>128</v>
      </c>
      <c r="DR117" s="858"/>
      <c r="DS117" s="858"/>
      <c r="DT117" s="858"/>
      <c r="DU117" s="859"/>
      <c r="DV117" s="905" t="s">
        <v>128</v>
      </c>
      <c r="DW117" s="906"/>
      <c r="DX117" s="906"/>
      <c r="DY117" s="906"/>
      <c r="DZ117" s="907"/>
    </row>
    <row r="118" spans="1:130" s="246" customFormat="1" ht="26.25" customHeight="1" x14ac:dyDescent="0.15">
      <c r="A118" s="982" t="s">
        <v>432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430</v>
      </c>
      <c r="AB118" s="983"/>
      <c r="AC118" s="983"/>
      <c r="AD118" s="983"/>
      <c r="AE118" s="984"/>
      <c r="AF118" s="985" t="s">
        <v>306</v>
      </c>
      <c r="AG118" s="983"/>
      <c r="AH118" s="983"/>
      <c r="AI118" s="983"/>
      <c r="AJ118" s="984"/>
      <c r="AK118" s="985" t="s">
        <v>305</v>
      </c>
      <c r="AL118" s="983"/>
      <c r="AM118" s="983"/>
      <c r="AN118" s="983"/>
      <c r="AO118" s="984"/>
      <c r="AP118" s="986" t="s">
        <v>431</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128</v>
      </c>
      <c r="BR118" s="926"/>
      <c r="BS118" s="926"/>
      <c r="BT118" s="926"/>
      <c r="BU118" s="926"/>
      <c r="BV118" s="926" t="s">
        <v>240</v>
      </c>
      <c r="BW118" s="926"/>
      <c r="BX118" s="926"/>
      <c r="BY118" s="926"/>
      <c r="BZ118" s="926"/>
      <c r="CA118" s="926" t="s">
        <v>128</v>
      </c>
      <c r="CB118" s="926"/>
      <c r="CC118" s="926"/>
      <c r="CD118" s="926"/>
      <c r="CE118" s="926"/>
      <c r="CF118" s="956" t="s">
        <v>240</v>
      </c>
      <c r="CG118" s="957"/>
      <c r="CH118" s="957"/>
      <c r="CI118" s="957"/>
      <c r="CJ118" s="957"/>
      <c r="CK118" s="1012"/>
      <c r="CL118" s="899"/>
      <c r="CM118" s="902" t="s">
        <v>460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240</v>
      </c>
      <c r="DM118" s="858"/>
      <c r="DN118" s="858"/>
      <c r="DO118" s="858"/>
      <c r="DP118" s="859"/>
      <c r="DQ118" s="860" t="s">
        <v>240</v>
      </c>
      <c r="DR118" s="858"/>
      <c r="DS118" s="858"/>
      <c r="DT118" s="858"/>
      <c r="DU118" s="859"/>
      <c r="DV118" s="905" t="s">
        <v>240</v>
      </c>
      <c r="DW118" s="906"/>
      <c r="DX118" s="906"/>
      <c r="DY118" s="906"/>
      <c r="DZ118" s="907"/>
    </row>
    <row r="119" spans="1:130" s="246" customFormat="1" ht="26.25" customHeight="1" x14ac:dyDescent="0.15">
      <c r="A119" s="896" t="s">
        <v>435</v>
      </c>
      <c r="B119" s="897"/>
      <c r="C119" s="972" t="s">
        <v>436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128</v>
      </c>
      <c r="AB119" s="976"/>
      <c r="AC119" s="976"/>
      <c r="AD119" s="976"/>
      <c r="AE119" s="977"/>
      <c r="AF119" s="978" t="s">
        <v>128</v>
      </c>
      <c r="AG119" s="976"/>
      <c r="AH119" s="976"/>
      <c r="AI119" s="976"/>
      <c r="AJ119" s="977"/>
      <c r="AK119" s="978" t="s">
        <v>240</v>
      </c>
      <c r="AL119" s="976"/>
      <c r="AM119" s="976"/>
      <c r="AN119" s="976"/>
      <c r="AO119" s="977"/>
      <c r="AP119" s="979" t="s">
        <v>128</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461</v>
      </c>
      <c r="BP119" s="959"/>
      <c r="BQ119" s="963">
        <v>24132505</v>
      </c>
      <c r="BR119" s="926"/>
      <c r="BS119" s="926"/>
      <c r="BT119" s="926"/>
      <c r="BU119" s="926"/>
      <c r="BV119" s="926">
        <v>23905961</v>
      </c>
      <c r="BW119" s="926"/>
      <c r="BX119" s="926"/>
      <c r="BY119" s="926"/>
      <c r="BZ119" s="926"/>
      <c r="CA119" s="926">
        <v>23537953</v>
      </c>
      <c r="CB119" s="926"/>
      <c r="CC119" s="926"/>
      <c r="CD119" s="926"/>
      <c r="CE119" s="926"/>
      <c r="CF119" s="824"/>
      <c r="CG119" s="825"/>
      <c r="CH119" s="825"/>
      <c r="CI119" s="825"/>
      <c r="CJ119" s="915"/>
      <c r="CK119" s="1013"/>
      <c r="CL119" s="901"/>
      <c r="CM119" s="919" t="s">
        <v>462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240</v>
      </c>
      <c r="DH119" s="841"/>
      <c r="DI119" s="841"/>
      <c r="DJ119" s="841"/>
      <c r="DK119" s="842"/>
      <c r="DL119" s="843" t="s">
        <v>240</v>
      </c>
      <c r="DM119" s="841"/>
      <c r="DN119" s="841"/>
      <c r="DO119" s="841"/>
      <c r="DP119" s="842"/>
      <c r="DQ119" s="843" t="s">
        <v>128</v>
      </c>
      <c r="DR119" s="841"/>
      <c r="DS119" s="841"/>
      <c r="DT119" s="841"/>
      <c r="DU119" s="842"/>
      <c r="DV119" s="929" t="s">
        <v>128</v>
      </c>
      <c r="DW119" s="930"/>
      <c r="DX119" s="930"/>
      <c r="DY119" s="930"/>
      <c r="DZ119" s="931"/>
    </row>
    <row r="120" spans="1:130" s="246" customFormat="1" ht="26.25" customHeight="1" x14ac:dyDescent="0.15">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240</v>
      </c>
      <c r="AB120" s="858"/>
      <c r="AC120" s="858"/>
      <c r="AD120" s="858"/>
      <c r="AE120" s="859"/>
      <c r="AF120" s="860" t="s">
        <v>240</v>
      </c>
      <c r="AG120" s="858"/>
      <c r="AH120" s="858"/>
      <c r="AI120" s="858"/>
      <c r="AJ120" s="859"/>
      <c r="AK120" s="860" t="s">
        <v>128</v>
      </c>
      <c r="AL120" s="858"/>
      <c r="AM120" s="858"/>
      <c r="AN120" s="858"/>
      <c r="AO120" s="859"/>
      <c r="AP120" s="905" t="s">
        <v>128</v>
      </c>
      <c r="AQ120" s="906"/>
      <c r="AR120" s="906"/>
      <c r="AS120" s="906"/>
      <c r="AT120" s="907"/>
      <c r="AU120" s="964" t="s">
        <v>463</v>
      </c>
      <c r="AV120" s="965"/>
      <c r="AW120" s="965"/>
      <c r="AX120" s="965"/>
      <c r="AY120" s="966"/>
      <c r="AZ120" s="941" t="s">
        <v>464</v>
      </c>
      <c r="BA120" s="886"/>
      <c r="BB120" s="886"/>
      <c r="BC120" s="886"/>
      <c r="BD120" s="886"/>
      <c r="BE120" s="886"/>
      <c r="BF120" s="886"/>
      <c r="BG120" s="886"/>
      <c r="BH120" s="886"/>
      <c r="BI120" s="886"/>
      <c r="BJ120" s="886"/>
      <c r="BK120" s="886"/>
      <c r="BL120" s="886"/>
      <c r="BM120" s="886"/>
      <c r="BN120" s="886"/>
      <c r="BO120" s="886"/>
      <c r="BP120" s="887"/>
      <c r="BQ120" s="942">
        <v>5814441</v>
      </c>
      <c r="BR120" s="923"/>
      <c r="BS120" s="923"/>
      <c r="BT120" s="923"/>
      <c r="BU120" s="923"/>
      <c r="BV120" s="923">
        <v>6037261</v>
      </c>
      <c r="BW120" s="923"/>
      <c r="BX120" s="923"/>
      <c r="BY120" s="923"/>
      <c r="BZ120" s="923"/>
      <c r="CA120" s="923">
        <v>6051927</v>
      </c>
      <c r="CB120" s="923"/>
      <c r="CC120" s="923"/>
      <c r="CD120" s="923"/>
      <c r="CE120" s="923"/>
      <c r="CF120" s="947">
        <v>94.7</v>
      </c>
      <c r="CG120" s="948"/>
      <c r="CH120" s="948"/>
      <c r="CI120" s="948"/>
      <c r="CJ120" s="948"/>
      <c r="CK120" s="949" t="s">
        <v>465</v>
      </c>
      <c r="CL120" s="933"/>
      <c r="CM120" s="933"/>
      <c r="CN120" s="933"/>
      <c r="CO120" s="934"/>
      <c r="CP120" s="953" t="s">
        <v>406</v>
      </c>
      <c r="CQ120" s="954"/>
      <c r="CR120" s="954"/>
      <c r="CS120" s="954"/>
      <c r="CT120" s="954"/>
      <c r="CU120" s="954"/>
      <c r="CV120" s="954"/>
      <c r="CW120" s="954"/>
      <c r="CX120" s="954"/>
      <c r="CY120" s="954"/>
      <c r="CZ120" s="954"/>
      <c r="DA120" s="954"/>
      <c r="DB120" s="954"/>
      <c r="DC120" s="954"/>
      <c r="DD120" s="954"/>
      <c r="DE120" s="954"/>
      <c r="DF120" s="955"/>
      <c r="DG120" s="942">
        <v>3044879</v>
      </c>
      <c r="DH120" s="923"/>
      <c r="DI120" s="923"/>
      <c r="DJ120" s="923"/>
      <c r="DK120" s="923"/>
      <c r="DL120" s="923">
        <v>3082831</v>
      </c>
      <c r="DM120" s="923"/>
      <c r="DN120" s="923"/>
      <c r="DO120" s="923"/>
      <c r="DP120" s="923"/>
      <c r="DQ120" s="923">
        <v>3044733</v>
      </c>
      <c r="DR120" s="923"/>
      <c r="DS120" s="923"/>
      <c r="DT120" s="923"/>
      <c r="DU120" s="923"/>
      <c r="DV120" s="924">
        <v>47.6</v>
      </c>
      <c r="DW120" s="924"/>
      <c r="DX120" s="924"/>
      <c r="DY120" s="924"/>
      <c r="DZ120" s="925"/>
    </row>
    <row r="121" spans="1:130" s="246" customFormat="1" ht="26.25" customHeight="1" x14ac:dyDescent="0.15">
      <c r="A121" s="898"/>
      <c r="B121" s="899"/>
      <c r="C121" s="944" t="s">
        <v>466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128</v>
      </c>
      <c r="AB121" s="858"/>
      <c r="AC121" s="858"/>
      <c r="AD121" s="858"/>
      <c r="AE121" s="859"/>
      <c r="AF121" s="860" t="s">
        <v>240</v>
      </c>
      <c r="AG121" s="858"/>
      <c r="AH121" s="858"/>
      <c r="AI121" s="858"/>
      <c r="AJ121" s="859"/>
      <c r="AK121" s="860" t="s">
        <v>128</v>
      </c>
      <c r="AL121" s="858"/>
      <c r="AM121" s="858"/>
      <c r="AN121" s="858"/>
      <c r="AO121" s="859"/>
      <c r="AP121" s="905" t="s">
        <v>128</v>
      </c>
      <c r="AQ121" s="906"/>
      <c r="AR121" s="906"/>
      <c r="AS121" s="906"/>
      <c r="AT121" s="907"/>
      <c r="AU121" s="967"/>
      <c r="AV121" s="968"/>
      <c r="AW121" s="968"/>
      <c r="AX121" s="968"/>
      <c r="AY121" s="969"/>
      <c r="AZ121" s="893" t="s">
        <v>467</v>
      </c>
      <c r="BA121" s="828"/>
      <c r="BB121" s="828"/>
      <c r="BC121" s="828"/>
      <c r="BD121" s="828"/>
      <c r="BE121" s="828"/>
      <c r="BF121" s="828"/>
      <c r="BG121" s="828"/>
      <c r="BH121" s="828"/>
      <c r="BI121" s="828"/>
      <c r="BJ121" s="828"/>
      <c r="BK121" s="828"/>
      <c r="BL121" s="828"/>
      <c r="BM121" s="828"/>
      <c r="BN121" s="828"/>
      <c r="BO121" s="828"/>
      <c r="BP121" s="829"/>
      <c r="BQ121" s="894">
        <v>195259</v>
      </c>
      <c r="BR121" s="895"/>
      <c r="BS121" s="895"/>
      <c r="BT121" s="895"/>
      <c r="BU121" s="895"/>
      <c r="BV121" s="895">
        <v>157674</v>
      </c>
      <c r="BW121" s="895"/>
      <c r="BX121" s="895"/>
      <c r="BY121" s="895"/>
      <c r="BZ121" s="895"/>
      <c r="CA121" s="895">
        <v>126585</v>
      </c>
      <c r="CB121" s="895"/>
      <c r="CC121" s="895"/>
      <c r="CD121" s="895"/>
      <c r="CE121" s="895"/>
      <c r="CF121" s="956">
        <v>2</v>
      </c>
      <c r="CG121" s="957"/>
      <c r="CH121" s="957"/>
      <c r="CI121" s="957"/>
      <c r="CJ121" s="957"/>
      <c r="CK121" s="950"/>
      <c r="CL121" s="936"/>
      <c r="CM121" s="936"/>
      <c r="CN121" s="936"/>
      <c r="CO121" s="937"/>
      <c r="CP121" s="916" t="s">
        <v>468</v>
      </c>
      <c r="CQ121" s="917"/>
      <c r="CR121" s="917"/>
      <c r="CS121" s="917"/>
      <c r="CT121" s="917"/>
      <c r="CU121" s="917"/>
      <c r="CV121" s="917"/>
      <c r="CW121" s="917"/>
      <c r="CX121" s="917"/>
      <c r="CY121" s="917"/>
      <c r="CZ121" s="917"/>
      <c r="DA121" s="917"/>
      <c r="DB121" s="917"/>
      <c r="DC121" s="917"/>
      <c r="DD121" s="917"/>
      <c r="DE121" s="917"/>
      <c r="DF121" s="918"/>
      <c r="DG121" s="894">
        <v>2027261</v>
      </c>
      <c r="DH121" s="895"/>
      <c r="DI121" s="895"/>
      <c r="DJ121" s="895"/>
      <c r="DK121" s="895"/>
      <c r="DL121" s="895">
        <v>2001948</v>
      </c>
      <c r="DM121" s="895"/>
      <c r="DN121" s="895"/>
      <c r="DO121" s="895"/>
      <c r="DP121" s="895"/>
      <c r="DQ121" s="895">
        <v>1912506</v>
      </c>
      <c r="DR121" s="895"/>
      <c r="DS121" s="895"/>
      <c r="DT121" s="895"/>
      <c r="DU121" s="895"/>
      <c r="DV121" s="872">
        <v>29.9</v>
      </c>
      <c r="DW121" s="872"/>
      <c r="DX121" s="872"/>
      <c r="DY121" s="872"/>
      <c r="DZ121" s="873"/>
    </row>
    <row r="122" spans="1:130" s="246" customFormat="1" ht="26.25" customHeight="1" x14ac:dyDescent="0.15">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128</v>
      </c>
      <c r="AB122" s="858"/>
      <c r="AC122" s="858"/>
      <c r="AD122" s="858"/>
      <c r="AE122" s="859"/>
      <c r="AF122" s="860" t="s">
        <v>128</v>
      </c>
      <c r="AG122" s="858"/>
      <c r="AH122" s="858"/>
      <c r="AI122" s="858"/>
      <c r="AJ122" s="859"/>
      <c r="AK122" s="860" t="s">
        <v>128</v>
      </c>
      <c r="AL122" s="858"/>
      <c r="AM122" s="858"/>
      <c r="AN122" s="858"/>
      <c r="AO122" s="859"/>
      <c r="AP122" s="905" t="s">
        <v>128</v>
      </c>
      <c r="AQ122" s="906"/>
      <c r="AR122" s="906"/>
      <c r="AS122" s="906"/>
      <c r="AT122" s="907"/>
      <c r="AU122" s="967"/>
      <c r="AV122" s="968"/>
      <c r="AW122" s="968"/>
      <c r="AX122" s="968"/>
      <c r="AY122" s="969"/>
      <c r="AZ122" s="960" t="s">
        <v>469</v>
      </c>
      <c r="BA122" s="961"/>
      <c r="BB122" s="961"/>
      <c r="BC122" s="961"/>
      <c r="BD122" s="961"/>
      <c r="BE122" s="961"/>
      <c r="BF122" s="961"/>
      <c r="BG122" s="961"/>
      <c r="BH122" s="961"/>
      <c r="BI122" s="961"/>
      <c r="BJ122" s="961"/>
      <c r="BK122" s="961"/>
      <c r="BL122" s="961"/>
      <c r="BM122" s="961"/>
      <c r="BN122" s="961"/>
      <c r="BO122" s="961"/>
      <c r="BP122" s="962"/>
      <c r="BQ122" s="963">
        <v>13527262</v>
      </c>
      <c r="BR122" s="926"/>
      <c r="BS122" s="926"/>
      <c r="BT122" s="926"/>
      <c r="BU122" s="926"/>
      <c r="BV122" s="926">
        <v>13262861</v>
      </c>
      <c r="BW122" s="926"/>
      <c r="BX122" s="926"/>
      <c r="BY122" s="926"/>
      <c r="BZ122" s="926"/>
      <c r="CA122" s="926">
        <v>12977510</v>
      </c>
      <c r="CB122" s="926"/>
      <c r="CC122" s="926"/>
      <c r="CD122" s="926"/>
      <c r="CE122" s="926"/>
      <c r="CF122" s="927">
        <v>203</v>
      </c>
      <c r="CG122" s="928"/>
      <c r="CH122" s="928"/>
      <c r="CI122" s="928"/>
      <c r="CJ122" s="928"/>
      <c r="CK122" s="950"/>
      <c r="CL122" s="936"/>
      <c r="CM122" s="936"/>
      <c r="CN122" s="936"/>
      <c r="CO122" s="937"/>
      <c r="CP122" s="916" t="s">
        <v>470</v>
      </c>
      <c r="CQ122" s="917"/>
      <c r="CR122" s="917"/>
      <c r="CS122" s="917"/>
      <c r="CT122" s="917"/>
      <c r="CU122" s="917"/>
      <c r="CV122" s="917"/>
      <c r="CW122" s="917"/>
      <c r="CX122" s="917"/>
      <c r="CY122" s="917"/>
      <c r="CZ122" s="917"/>
      <c r="DA122" s="917"/>
      <c r="DB122" s="917"/>
      <c r="DC122" s="917"/>
      <c r="DD122" s="917"/>
      <c r="DE122" s="917"/>
      <c r="DF122" s="918"/>
      <c r="DG122" s="894">
        <v>956384</v>
      </c>
      <c r="DH122" s="895"/>
      <c r="DI122" s="895"/>
      <c r="DJ122" s="895"/>
      <c r="DK122" s="895"/>
      <c r="DL122" s="895">
        <v>889564</v>
      </c>
      <c r="DM122" s="895"/>
      <c r="DN122" s="895"/>
      <c r="DO122" s="895"/>
      <c r="DP122" s="895"/>
      <c r="DQ122" s="895">
        <v>664912</v>
      </c>
      <c r="DR122" s="895"/>
      <c r="DS122" s="895"/>
      <c r="DT122" s="895"/>
      <c r="DU122" s="895"/>
      <c r="DV122" s="872">
        <v>10.4</v>
      </c>
      <c r="DW122" s="872"/>
      <c r="DX122" s="872"/>
      <c r="DY122" s="872"/>
      <c r="DZ122" s="873"/>
    </row>
    <row r="123" spans="1:130" s="246" customFormat="1" ht="26.25" customHeight="1" x14ac:dyDescent="0.15">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128</v>
      </c>
      <c r="AG123" s="858"/>
      <c r="AH123" s="858"/>
      <c r="AI123" s="858"/>
      <c r="AJ123" s="859"/>
      <c r="AK123" s="860" t="s">
        <v>240</v>
      </c>
      <c r="AL123" s="858"/>
      <c r="AM123" s="858"/>
      <c r="AN123" s="858"/>
      <c r="AO123" s="859"/>
      <c r="AP123" s="905" t="s">
        <v>128</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471</v>
      </c>
      <c r="BP123" s="959"/>
      <c r="BQ123" s="913">
        <v>19536962</v>
      </c>
      <c r="BR123" s="914"/>
      <c r="BS123" s="914"/>
      <c r="BT123" s="914"/>
      <c r="BU123" s="914"/>
      <c r="BV123" s="914">
        <v>19457796</v>
      </c>
      <c r="BW123" s="914"/>
      <c r="BX123" s="914"/>
      <c r="BY123" s="914"/>
      <c r="BZ123" s="914"/>
      <c r="CA123" s="914">
        <v>19156022</v>
      </c>
      <c r="CB123" s="914"/>
      <c r="CC123" s="914"/>
      <c r="CD123" s="914"/>
      <c r="CE123" s="914"/>
      <c r="CF123" s="824"/>
      <c r="CG123" s="825"/>
      <c r="CH123" s="825"/>
      <c r="CI123" s="825"/>
      <c r="CJ123" s="915"/>
      <c r="CK123" s="950"/>
      <c r="CL123" s="936"/>
      <c r="CM123" s="936"/>
      <c r="CN123" s="936"/>
      <c r="CO123" s="937"/>
      <c r="CP123" s="916" t="s">
        <v>472</v>
      </c>
      <c r="CQ123" s="917"/>
      <c r="CR123" s="917"/>
      <c r="CS123" s="917"/>
      <c r="CT123" s="917"/>
      <c r="CU123" s="917"/>
      <c r="CV123" s="917"/>
      <c r="CW123" s="917"/>
      <c r="CX123" s="917"/>
      <c r="CY123" s="917"/>
      <c r="CZ123" s="917"/>
      <c r="DA123" s="917"/>
      <c r="DB123" s="917"/>
      <c r="DC123" s="917"/>
      <c r="DD123" s="917"/>
      <c r="DE123" s="917"/>
      <c r="DF123" s="918"/>
      <c r="DG123" s="857">
        <v>38197</v>
      </c>
      <c r="DH123" s="858"/>
      <c r="DI123" s="858"/>
      <c r="DJ123" s="858"/>
      <c r="DK123" s="859"/>
      <c r="DL123" s="860">
        <v>96200</v>
      </c>
      <c r="DM123" s="858"/>
      <c r="DN123" s="858"/>
      <c r="DO123" s="858"/>
      <c r="DP123" s="859"/>
      <c r="DQ123" s="860">
        <v>127142</v>
      </c>
      <c r="DR123" s="858"/>
      <c r="DS123" s="858"/>
      <c r="DT123" s="858"/>
      <c r="DU123" s="859"/>
      <c r="DV123" s="905">
        <v>2</v>
      </c>
      <c r="DW123" s="906"/>
      <c r="DX123" s="906"/>
      <c r="DY123" s="906"/>
      <c r="DZ123" s="907"/>
    </row>
    <row r="124" spans="1:130" s="246" customFormat="1" ht="26.25" customHeight="1" thickBot="1" x14ac:dyDescent="0.2">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128</v>
      </c>
      <c r="AG124" s="858"/>
      <c r="AH124" s="858"/>
      <c r="AI124" s="858"/>
      <c r="AJ124" s="859"/>
      <c r="AK124" s="860" t="s">
        <v>240</v>
      </c>
      <c r="AL124" s="858"/>
      <c r="AM124" s="858"/>
      <c r="AN124" s="858"/>
      <c r="AO124" s="859"/>
      <c r="AP124" s="905" t="s">
        <v>128</v>
      </c>
      <c r="AQ124" s="906"/>
      <c r="AR124" s="906"/>
      <c r="AS124" s="906"/>
      <c r="AT124" s="907"/>
      <c r="AU124" s="908" t="s">
        <v>473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70.7</v>
      </c>
      <c r="BR124" s="912"/>
      <c r="BS124" s="912"/>
      <c r="BT124" s="912"/>
      <c r="BU124" s="912"/>
      <c r="BV124" s="912">
        <v>69.3</v>
      </c>
      <c r="BW124" s="912"/>
      <c r="BX124" s="912"/>
      <c r="BY124" s="912"/>
      <c r="BZ124" s="912"/>
      <c r="CA124" s="912">
        <v>68.5</v>
      </c>
      <c r="CB124" s="912"/>
      <c r="CC124" s="912"/>
      <c r="CD124" s="912"/>
      <c r="CE124" s="912"/>
      <c r="CF124" s="802"/>
      <c r="CG124" s="803"/>
      <c r="CH124" s="803"/>
      <c r="CI124" s="803"/>
      <c r="CJ124" s="943"/>
      <c r="CK124" s="951"/>
      <c r="CL124" s="951"/>
      <c r="CM124" s="951"/>
      <c r="CN124" s="951"/>
      <c r="CO124" s="952"/>
      <c r="CP124" s="916" t="s">
        <v>474</v>
      </c>
      <c r="CQ124" s="917"/>
      <c r="CR124" s="917"/>
      <c r="CS124" s="917"/>
      <c r="CT124" s="917"/>
      <c r="CU124" s="917"/>
      <c r="CV124" s="917"/>
      <c r="CW124" s="917"/>
      <c r="CX124" s="917"/>
      <c r="CY124" s="917"/>
      <c r="CZ124" s="917"/>
      <c r="DA124" s="917"/>
      <c r="DB124" s="917"/>
      <c r="DC124" s="917"/>
      <c r="DD124" s="917"/>
      <c r="DE124" s="917"/>
      <c r="DF124" s="918"/>
      <c r="DG124" s="840" t="s">
        <v>240</v>
      </c>
      <c r="DH124" s="841"/>
      <c r="DI124" s="841"/>
      <c r="DJ124" s="841"/>
      <c r="DK124" s="842"/>
      <c r="DL124" s="843" t="s">
        <v>240</v>
      </c>
      <c r="DM124" s="841"/>
      <c r="DN124" s="841"/>
      <c r="DO124" s="841"/>
      <c r="DP124" s="842"/>
      <c r="DQ124" s="843" t="s">
        <v>240</v>
      </c>
      <c r="DR124" s="841"/>
      <c r="DS124" s="841"/>
      <c r="DT124" s="841"/>
      <c r="DU124" s="842"/>
      <c r="DV124" s="929" t="s">
        <v>128</v>
      </c>
      <c r="DW124" s="930"/>
      <c r="DX124" s="930"/>
      <c r="DY124" s="930"/>
      <c r="DZ124" s="931"/>
    </row>
    <row r="125" spans="1:130" s="246" customFormat="1" ht="26.25" customHeight="1" x14ac:dyDescent="0.15">
      <c r="A125" s="898"/>
      <c r="B125" s="899"/>
      <c r="C125" s="902" t="s">
        <v>460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240</v>
      </c>
      <c r="AG125" s="858"/>
      <c r="AH125" s="858"/>
      <c r="AI125" s="858"/>
      <c r="AJ125" s="859"/>
      <c r="AK125" s="860" t="s">
        <v>240</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475</v>
      </c>
      <c r="CL125" s="933"/>
      <c r="CM125" s="933"/>
      <c r="CN125" s="933"/>
      <c r="CO125" s="934"/>
      <c r="CP125" s="941" t="s">
        <v>476</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240</v>
      </c>
      <c r="DM125" s="923"/>
      <c r="DN125" s="923"/>
      <c r="DO125" s="923"/>
      <c r="DP125" s="923"/>
      <c r="DQ125" s="923" t="s">
        <v>240</v>
      </c>
      <c r="DR125" s="923"/>
      <c r="DS125" s="923"/>
      <c r="DT125" s="923"/>
      <c r="DU125" s="923"/>
      <c r="DV125" s="924" t="s">
        <v>240</v>
      </c>
      <c r="DW125" s="924"/>
      <c r="DX125" s="924"/>
      <c r="DY125" s="924"/>
      <c r="DZ125" s="925"/>
    </row>
    <row r="126" spans="1:130" s="246" customFormat="1" ht="26.25" customHeight="1" thickBot="1" x14ac:dyDescent="0.2">
      <c r="A126" s="898"/>
      <c r="B126" s="899"/>
      <c r="C126" s="902" t="s">
        <v>462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240</v>
      </c>
      <c r="AB126" s="858"/>
      <c r="AC126" s="858"/>
      <c r="AD126" s="858"/>
      <c r="AE126" s="859"/>
      <c r="AF126" s="860" t="s">
        <v>240</v>
      </c>
      <c r="AG126" s="858"/>
      <c r="AH126" s="858"/>
      <c r="AI126" s="858"/>
      <c r="AJ126" s="859"/>
      <c r="AK126" s="860" t="s">
        <v>128</v>
      </c>
      <c r="AL126" s="858"/>
      <c r="AM126" s="858"/>
      <c r="AN126" s="858"/>
      <c r="AO126" s="859"/>
      <c r="AP126" s="905" t="s">
        <v>240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477</v>
      </c>
      <c r="CQ126" s="828"/>
      <c r="CR126" s="828"/>
      <c r="CS126" s="828"/>
      <c r="CT126" s="828"/>
      <c r="CU126" s="828"/>
      <c r="CV126" s="828"/>
      <c r="CW126" s="828"/>
      <c r="CX126" s="828"/>
      <c r="CY126" s="828"/>
      <c r="CZ126" s="828"/>
      <c r="DA126" s="828"/>
      <c r="DB126" s="828"/>
      <c r="DC126" s="828"/>
      <c r="DD126" s="828"/>
      <c r="DE126" s="828"/>
      <c r="DF126" s="829"/>
      <c r="DG126" s="894" t="s">
        <v>240</v>
      </c>
      <c r="DH126" s="895"/>
      <c r="DI126" s="895"/>
      <c r="DJ126" s="895"/>
      <c r="DK126" s="895"/>
      <c r="DL126" s="895" t="s">
        <v>128</v>
      </c>
      <c r="DM126" s="895"/>
      <c r="DN126" s="895"/>
      <c r="DO126" s="895"/>
      <c r="DP126" s="895"/>
      <c r="DQ126" s="895" t="s">
        <v>240</v>
      </c>
      <c r="DR126" s="895"/>
      <c r="DS126" s="895"/>
      <c r="DT126" s="895"/>
      <c r="DU126" s="895"/>
      <c r="DV126" s="872" t="s">
        <v>240</v>
      </c>
      <c r="DW126" s="872"/>
      <c r="DX126" s="872"/>
      <c r="DY126" s="872"/>
      <c r="DZ126" s="873"/>
    </row>
    <row r="127" spans="1:130" s="246" customFormat="1" ht="26.25" customHeight="1" x14ac:dyDescent="0.15">
      <c r="A127" s="900"/>
      <c r="B127" s="901"/>
      <c r="C127" s="919" t="s">
        <v>478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82</v>
      </c>
      <c r="AB127" s="858"/>
      <c r="AC127" s="858"/>
      <c r="AD127" s="858"/>
      <c r="AE127" s="859"/>
      <c r="AF127" s="860">
        <v>54</v>
      </c>
      <c r="AG127" s="858"/>
      <c r="AH127" s="858"/>
      <c r="AI127" s="858"/>
      <c r="AJ127" s="859"/>
      <c r="AK127" s="860">
        <v>45</v>
      </c>
      <c r="AL127" s="858"/>
      <c r="AM127" s="858"/>
      <c r="AN127" s="858"/>
      <c r="AO127" s="859"/>
      <c r="AP127" s="905">
        <v>0</v>
      </c>
      <c r="AQ127" s="906"/>
      <c r="AR127" s="906"/>
      <c r="AS127" s="906"/>
      <c r="AT127" s="907"/>
      <c r="AU127" s="282"/>
      <c r="AV127" s="282"/>
      <c r="AW127" s="282"/>
      <c r="AX127" s="922" t="s">
        <v>479</v>
      </c>
      <c r="AY127" s="890"/>
      <c r="AZ127" s="890"/>
      <c r="BA127" s="890"/>
      <c r="BB127" s="890"/>
      <c r="BC127" s="890"/>
      <c r="BD127" s="890"/>
      <c r="BE127" s="891"/>
      <c r="BF127" s="889" t="s">
        <v>480</v>
      </c>
      <c r="BG127" s="890"/>
      <c r="BH127" s="890"/>
      <c r="BI127" s="890"/>
      <c r="BJ127" s="890"/>
      <c r="BK127" s="890"/>
      <c r="BL127" s="891"/>
      <c r="BM127" s="889" t="s">
        <v>481</v>
      </c>
      <c r="BN127" s="890"/>
      <c r="BO127" s="890"/>
      <c r="BP127" s="890"/>
      <c r="BQ127" s="890"/>
      <c r="BR127" s="890"/>
      <c r="BS127" s="891"/>
      <c r="BT127" s="889" t="s">
        <v>482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483</v>
      </c>
      <c r="CQ127" s="828"/>
      <c r="CR127" s="828"/>
      <c r="CS127" s="828"/>
      <c r="CT127" s="828"/>
      <c r="CU127" s="828"/>
      <c r="CV127" s="828"/>
      <c r="CW127" s="828"/>
      <c r="CX127" s="828"/>
      <c r="CY127" s="828"/>
      <c r="CZ127" s="828"/>
      <c r="DA127" s="828"/>
      <c r="DB127" s="828"/>
      <c r="DC127" s="828"/>
      <c r="DD127" s="828"/>
      <c r="DE127" s="828"/>
      <c r="DF127" s="829"/>
      <c r="DG127" s="894" t="s">
        <v>240</v>
      </c>
      <c r="DH127" s="895"/>
      <c r="DI127" s="895"/>
      <c r="DJ127" s="895"/>
      <c r="DK127" s="895"/>
      <c r="DL127" s="895" t="s">
        <v>128</v>
      </c>
      <c r="DM127" s="895"/>
      <c r="DN127" s="895"/>
      <c r="DO127" s="895"/>
      <c r="DP127" s="895"/>
      <c r="DQ127" s="895" t="s">
        <v>240</v>
      </c>
      <c r="DR127" s="895"/>
      <c r="DS127" s="895"/>
      <c r="DT127" s="895"/>
      <c r="DU127" s="895"/>
      <c r="DV127" s="872" t="s">
        <v>240</v>
      </c>
      <c r="DW127" s="872"/>
      <c r="DX127" s="872"/>
      <c r="DY127" s="872"/>
      <c r="DZ127" s="873"/>
    </row>
    <row r="128" spans="1:130" s="246" customFormat="1" ht="26.25" customHeight="1" thickBot="1" x14ac:dyDescent="0.2">
      <c r="A128" s="874" t="s">
        <v>484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485</v>
      </c>
      <c r="X128" s="876"/>
      <c r="Y128" s="876"/>
      <c r="Z128" s="877"/>
      <c r="AA128" s="878">
        <v>16103</v>
      </c>
      <c r="AB128" s="879"/>
      <c r="AC128" s="879"/>
      <c r="AD128" s="879"/>
      <c r="AE128" s="880"/>
      <c r="AF128" s="881">
        <v>16056</v>
      </c>
      <c r="AG128" s="879"/>
      <c r="AH128" s="879"/>
      <c r="AI128" s="879"/>
      <c r="AJ128" s="880"/>
      <c r="AK128" s="881">
        <v>16019</v>
      </c>
      <c r="AL128" s="879"/>
      <c r="AM128" s="879"/>
      <c r="AN128" s="879"/>
      <c r="AO128" s="880"/>
      <c r="AP128" s="882"/>
      <c r="AQ128" s="883"/>
      <c r="AR128" s="883"/>
      <c r="AS128" s="883"/>
      <c r="AT128" s="884"/>
      <c r="AU128" s="282"/>
      <c r="AV128" s="282"/>
      <c r="AW128" s="282"/>
      <c r="AX128" s="885" t="s">
        <v>486</v>
      </c>
      <c r="AY128" s="886"/>
      <c r="AZ128" s="886"/>
      <c r="BA128" s="886"/>
      <c r="BB128" s="886"/>
      <c r="BC128" s="886"/>
      <c r="BD128" s="886"/>
      <c r="BE128" s="887"/>
      <c r="BF128" s="864" t="s">
        <v>128</v>
      </c>
      <c r="BG128" s="865"/>
      <c r="BH128" s="865"/>
      <c r="BI128" s="865"/>
      <c r="BJ128" s="865"/>
      <c r="BK128" s="865"/>
      <c r="BL128" s="888"/>
      <c r="BM128" s="864">
        <v>13.81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487</v>
      </c>
      <c r="CQ128" s="806"/>
      <c r="CR128" s="806"/>
      <c r="CS128" s="806"/>
      <c r="CT128" s="806"/>
      <c r="CU128" s="806"/>
      <c r="CV128" s="806"/>
      <c r="CW128" s="806"/>
      <c r="CX128" s="806"/>
      <c r="CY128" s="806"/>
      <c r="CZ128" s="806"/>
      <c r="DA128" s="806"/>
      <c r="DB128" s="806"/>
      <c r="DC128" s="806"/>
      <c r="DD128" s="806"/>
      <c r="DE128" s="806"/>
      <c r="DF128" s="807"/>
      <c r="DG128" s="868" t="s">
        <v>240</v>
      </c>
      <c r="DH128" s="869"/>
      <c r="DI128" s="869"/>
      <c r="DJ128" s="869"/>
      <c r="DK128" s="869"/>
      <c r="DL128" s="869" t="s">
        <v>240</v>
      </c>
      <c r="DM128" s="869"/>
      <c r="DN128" s="869"/>
      <c r="DO128" s="869"/>
      <c r="DP128" s="869"/>
      <c r="DQ128" s="869" t="s">
        <v>128</v>
      </c>
      <c r="DR128" s="869"/>
      <c r="DS128" s="869"/>
      <c r="DT128" s="869"/>
      <c r="DU128" s="869"/>
      <c r="DV128" s="870" t="s">
        <v>240</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488</v>
      </c>
      <c r="X129" s="855"/>
      <c r="Y129" s="855"/>
      <c r="Z129" s="856"/>
      <c r="AA129" s="857">
        <v>7891389</v>
      </c>
      <c r="AB129" s="858"/>
      <c r="AC129" s="858"/>
      <c r="AD129" s="858"/>
      <c r="AE129" s="859"/>
      <c r="AF129" s="860">
        <v>7803306</v>
      </c>
      <c r="AG129" s="858"/>
      <c r="AH129" s="858"/>
      <c r="AI129" s="858"/>
      <c r="AJ129" s="859"/>
      <c r="AK129" s="860">
        <v>7775512</v>
      </c>
      <c r="AL129" s="858"/>
      <c r="AM129" s="858"/>
      <c r="AN129" s="858"/>
      <c r="AO129" s="859"/>
      <c r="AP129" s="861"/>
      <c r="AQ129" s="862"/>
      <c r="AR129" s="862"/>
      <c r="AS129" s="862"/>
      <c r="AT129" s="863"/>
      <c r="AU129" s="284"/>
      <c r="AV129" s="284"/>
      <c r="AW129" s="284"/>
      <c r="AX129" s="827" t="s">
        <v>489</v>
      </c>
      <c r="AY129" s="828"/>
      <c r="AZ129" s="828"/>
      <c r="BA129" s="828"/>
      <c r="BB129" s="828"/>
      <c r="BC129" s="828"/>
      <c r="BD129" s="828"/>
      <c r="BE129" s="829"/>
      <c r="BF129" s="847" t="s">
        <v>128</v>
      </c>
      <c r="BG129" s="848"/>
      <c r="BH129" s="848"/>
      <c r="BI129" s="848"/>
      <c r="BJ129" s="848"/>
      <c r="BK129" s="848"/>
      <c r="BL129" s="849"/>
      <c r="BM129" s="847">
        <v>18.809999999999999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491</v>
      </c>
      <c r="X130" s="855"/>
      <c r="Y130" s="855"/>
      <c r="Z130" s="856"/>
      <c r="AA130" s="857">
        <v>1394160</v>
      </c>
      <c r="AB130" s="858"/>
      <c r="AC130" s="858"/>
      <c r="AD130" s="858"/>
      <c r="AE130" s="859"/>
      <c r="AF130" s="860">
        <v>1390135</v>
      </c>
      <c r="AG130" s="858"/>
      <c r="AH130" s="858"/>
      <c r="AI130" s="858"/>
      <c r="AJ130" s="859"/>
      <c r="AK130" s="860">
        <v>1383155</v>
      </c>
      <c r="AL130" s="858"/>
      <c r="AM130" s="858"/>
      <c r="AN130" s="858"/>
      <c r="AO130" s="859"/>
      <c r="AP130" s="861"/>
      <c r="AQ130" s="862"/>
      <c r="AR130" s="862"/>
      <c r="AS130" s="862"/>
      <c r="AT130" s="863"/>
      <c r="AU130" s="284"/>
      <c r="AV130" s="284"/>
      <c r="AW130" s="284"/>
      <c r="AX130" s="827" t="s">
        <v>492</v>
      </c>
      <c r="AY130" s="828"/>
      <c r="AZ130" s="828"/>
      <c r="BA130" s="828"/>
      <c r="BB130" s="828"/>
      <c r="BC130" s="828"/>
      <c r="BD130" s="828"/>
      <c r="BE130" s="829"/>
      <c r="BF130" s="830">
        <v>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493</v>
      </c>
      <c r="X131" s="838"/>
      <c r="Y131" s="838"/>
      <c r="Z131" s="839"/>
      <c r="AA131" s="840">
        <v>6497229</v>
      </c>
      <c r="AB131" s="841"/>
      <c r="AC131" s="841"/>
      <c r="AD131" s="841"/>
      <c r="AE131" s="842"/>
      <c r="AF131" s="843">
        <v>6413171</v>
      </c>
      <c r="AG131" s="841"/>
      <c r="AH131" s="841"/>
      <c r="AI131" s="841"/>
      <c r="AJ131" s="842"/>
      <c r="AK131" s="843">
        <v>6392357</v>
      </c>
      <c r="AL131" s="841"/>
      <c r="AM131" s="841"/>
      <c r="AN131" s="841"/>
      <c r="AO131" s="842"/>
      <c r="AP131" s="844"/>
      <c r="AQ131" s="845"/>
      <c r="AR131" s="845"/>
      <c r="AS131" s="845"/>
      <c r="AT131" s="846"/>
      <c r="AU131" s="284"/>
      <c r="AV131" s="284"/>
      <c r="AW131" s="284"/>
      <c r="AX131" s="805" t="s">
        <v>494</v>
      </c>
      <c r="AY131" s="806"/>
      <c r="AZ131" s="806"/>
      <c r="BA131" s="806"/>
      <c r="BB131" s="806"/>
      <c r="BC131" s="806"/>
      <c r="BD131" s="806"/>
      <c r="BE131" s="807"/>
      <c r="BF131" s="808">
        <v>68.5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496</v>
      </c>
      <c r="W132" s="818"/>
      <c r="X132" s="818"/>
      <c r="Y132" s="818"/>
      <c r="Z132" s="819"/>
      <c r="AA132" s="820">
        <v>8.1607251339999998</v>
      </c>
      <c r="AB132" s="821"/>
      <c r="AC132" s="821"/>
      <c r="AD132" s="821"/>
      <c r="AE132" s="822"/>
      <c r="AF132" s="823">
        <v>9.5840887450000007</v>
      </c>
      <c r="AG132" s="821"/>
      <c r="AH132" s="821"/>
      <c r="AI132" s="821"/>
      <c r="AJ132" s="822"/>
      <c r="AK132" s="823">
        <v>9.5486688239999999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497</v>
      </c>
      <c r="W133" s="797"/>
      <c r="X133" s="797"/>
      <c r="Y133" s="797"/>
      <c r="Z133" s="798"/>
      <c r="AA133" s="799">
        <v>7.7</v>
      </c>
      <c r="AB133" s="800"/>
      <c r="AC133" s="800"/>
      <c r="AD133" s="800"/>
      <c r="AE133" s="801"/>
      <c r="AF133" s="799">
        <v>8.3000000000000007</v>
      </c>
      <c r="AG133" s="800"/>
      <c r="AH133" s="800"/>
      <c r="AI133" s="800"/>
      <c r="AJ133" s="801"/>
      <c r="AK133" s="799">
        <v>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S82MxiuJ6ME10IthkYoUR4/mgr8Y8LEHwk3D3YYR+KG++SQZ0F3zvjU0rmBhx1F0eO3AUlgiiXgalXidXwQ5+Q==" saltValue="5LmBRcGWo1xQ1pRhvGBOf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zoomScale="85"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78P2cjc+MKrACexMdgLH84bCVLXFEoUJytKUF6r+3nFDRGhPmYVv11Rf0JFrUlpvOk4oc+0mAG//hSS/PjVn9A==" saltValue="cwtfLw7BQurXCJiIKebw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yQiSEbchnDwda5kEKNINS0Ng267zZGZGgwm4xqGBaRPJUEyuFxMO5wOEPN6AfjX/mJtk8IaiASv8QcAHbLonw==" saltValue="OsgGAuFMc8ptSF8oyj3z1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506</v>
      </c>
      <c r="AL9" s="1227"/>
      <c r="AM9" s="1227"/>
      <c r="AN9" s="1228"/>
      <c r="AO9" s="312">
        <v>1978338</v>
      </c>
      <c r="AP9" s="312">
        <v>75245</v>
      </c>
      <c r="AQ9" s="313">
        <v>90414</v>
      </c>
      <c r="AR9" s="314">
        <v>-16.8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507</v>
      </c>
      <c r="AL10" s="1227"/>
      <c r="AM10" s="1227"/>
      <c r="AN10" s="1228"/>
      <c r="AO10" s="315">
        <v>22155</v>
      </c>
      <c r="AP10" s="315">
        <v>843</v>
      </c>
      <c r="AQ10" s="316">
        <v>7325</v>
      </c>
      <c r="AR10" s="317">
        <v>-88.5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508</v>
      </c>
      <c r="AL11" s="1227"/>
      <c r="AM11" s="1227"/>
      <c r="AN11" s="1228"/>
      <c r="AO11" s="315">
        <v>295169</v>
      </c>
      <c r="AP11" s="315">
        <v>11227</v>
      </c>
      <c r="AQ11" s="316">
        <v>9426</v>
      </c>
      <c r="AR11" s="317">
        <v>19.100000000000001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509</v>
      </c>
      <c r="AL12" s="1227"/>
      <c r="AM12" s="1227"/>
      <c r="AN12" s="1228"/>
      <c r="AO12" s="315" t="s">
        <v>510</v>
      </c>
      <c r="AP12" s="315" t="s">
        <v>510</v>
      </c>
      <c r="AQ12" s="316">
        <v>1167</v>
      </c>
      <c r="AR12" s="317" t="s">
        <v>510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511</v>
      </c>
      <c r="AL13" s="1227"/>
      <c r="AM13" s="1227"/>
      <c r="AN13" s="1228"/>
      <c r="AO13" s="315" t="s">
        <v>510</v>
      </c>
      <c r="AP13" s="315" t="s">
        <v>510</v>
      </c>
      <c r="AQ13" s="316">
        <v>3</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512</v>
      </c>
      <c r="AL14" s="1227"/>
      <c r="AM14" s="1227"/>
      <c r="AN14" s="1228"/>
      <c r="AO14" s="315">
        <v>57216</v>
      </c>
      <c r="AP14" s="315">
        <v>2176</v>
      </c>
      <c r="AQ14" s="316">
        <v>4078</v>
      </c>
      <c r="AR14" s="317">
        <v>-46.6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513</v>
      </c>
      <c r="AL15" s="1227"/>
      <c r="AM15" s="1227"/>
      <c r="AN15" s="1228"/>
      <c r="AO15" s="315">
        <v>45554</v>
      </c>
      <c r="AP15" s="315">
        <v>1733</v>
      </c>
      <c r="AQ15" s="316">
        <v>2195</v>
      </c>
      <c r="AR15" s="317">
        <v>-21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514</v>
      </c>
      <c r="AL16" s="1230"/>
      <c r="AM16" s="1230"/>
      <c r="AN16" s="1231"/>
      <c r="AO16" s="315">
        <v>-177678</v>
      </c>
      <c r="AP16" s="315">
        <v>-6758</v>
      </c>
      <c r="AQ16" s="316">
        <v>-8893</v>
      </c>
      <c r="AR16" s="317">
        <v>-24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2220754</v>
      </c>
      <c r="AP17" s="315">
        <v>84465</v>
      </c>
      <c r="AQ17" s="316">
        <v>105714</v>
      </c>
      <c r="AR17" s="317">
        <v>-20.100000000000001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519</v>
      </c>
      <c r="AL21" s="1224"/>
      <c r="AM21" s="1224"/>
      <c r="AN21" s="1225"/>
      <c r="AO21" s="327">
        <v>7.26</v>
      </c>
      <c r="AP21" s="328">
        <v>10.07</v>
      </c>
      <c r="AQ21" s="329">
        <v>-2.81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520</v>
      </c>
      <c r="AL22" s="1224"/>
      <c r="AM22" s="1224"/>
      <c r="AN22" s="1225"/>
      <c r="AO22" s="332">
        <v>96.4</v>
      </c>
      <c r="AP22" s="333">
        <v>97.6</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524</v>
      </c>
      <c r="AL32" s="1215"/>
      <c r="AM32" s="1215"/>
      <c r="AN32" s="1216"/>
      <c r="AO32" s="342">
        <v>1492107</v>
      </c>
      <c r="AP32" s="342">
        <v>56751</v>
      </c>
      <c r="AQ32" s="343">
        <v>67110</v>
      </c>
      <c r="AR32" s="344">
        <v>-15.4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525</v>
      </c>
      <c r="AL33" s="1215"/>
      <c r="AM33" s="1215"/>
      <c r="AN33" s="1216"/>
      <c r="AO33" s="342" t="s">
        <v>510</v>
      </c>
      <c r="AP33" s="342" t="s">
        <v>510</v>
      </c>
      <c r="AQ33" s="343" t="s">
        <v>510</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526</v>
      </c>
      <c r="AL34" s="1215"/>
      <c r="AM34" s="1215"/>
      <c r="AN34" s="1216"/>
      <c r="AO34" s="342" t="s">
        <v>510</v>
      </c>
      <c r="AP34" s="342" t="s">
        <v>510</v>
      </c>
      <c r="AQ34" s="343">
        <v>6</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527</v>
      </c>
      <c r="AL35" s="1215"/>
      <c r="AM35" s="1215"/>
      <c r="AN35" s="1216"/>
      <c r="AO35" s="342">
        <v>422934</v>
      </c>
      <c r="AP35" s="342">
        <v>16086</v>
      </c>
      <c r="AQ35" s="343">
        <v>17795</v>
      </c>
      <c r="AR35" s="344">
        <v>-9.6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528</v>
      </c>
      <c r="AL36" s="1215"/>
      <c r="AM36" s="1215"/>
      <c r="AN36" s="1216"/>
      <c r="AO36" s="342">
        <v>94473</v>
      </c>
      <c r="AP36" s="342">
        <v>3593</v>
      </c>
      <c r="AQ36" s="343">
        <v>2500</v>
      </c>
      <c r="AR36" s="344">
        <v>43.7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529</v>
      </c>
      <c r="AL37" s="1215"/>
      <c r="AM37" s="1215"/>
      <c r="AN37" s="1216"/>
      <c r="AO37" s="342">
        <v>45</v>
      </c>
      <c r="AP37" s="342">
        <v>2</v>
      </c>
      <c r="AQ37" s="343">
        <v>1001</v>
      </c>
      <c r="AR37" s="344">
        <v>-99.8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530</v>
      </c>
      <c r="AL38" s="1218"/>
      <c r="AM38" s="1218"/>
      <c r="AN38" s="1219"/>
      <c r="AO38" s="345" t="s">
        <v>510</v>
      </c>
      <c r="AP38" s="345" t="s">
        <v>510</v>
      </c>
      <c r="AQ38" s="346">
        <v>4</v>
      </c>
      <c r="AR38" s="334" t="s">
        <v>510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531</v>
      </c>
      <c r="AL39" s="1218"/>
      <c r="AM39" s="1218"/>
      <c r="AN39" s="1219"/>
      <c r="AO39" s="342">
        <v>-16019</v>
      </c>
      <c r="AP39" s="342">
        <v>-609</v>
      </c>
      <c r="AQ39" s="343">
        <v>-3748</v>
      </c>
      <c r="AR39" s="344">
        <v>-83.8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532</v>
      </c>
      <c r="AL40" s="1215"/>
      <c r="AM40" s="1215"/>
      <c r="AN40" s="1216"/>
      <c r="AO40" s="342">
        <v>-1383155</v>
      </c>
      <c r="AP40" s="342">
        <v>-52607</v>
      </c>
      <c r="AQ40" s="343">
        <v>-58908</v>
      </c>
      <c r="AR40" s="344">
        <v>-10.7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610385</v>
      </c>
      <c r="AP41" s="342">
        <v>23216</v>
      </c>
      <c r="AQ41" s="343">
        <v>25761</v>
      </c>
      <c r="AR41" s="344">
        <v>-9.9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501</v>
      </c>
      <c r="AN49" s="1209" t="s">
        <v>536</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3245762</v>
      </c>
      <c r="AN51" s="364">
        <v>117163</v>
      </c>
      <c r="AO51" s="365">
        <v>-21.2</v>
      </c>
      <c r="AP51" s="366">
        <v>106614</v>
      </c>
      <c r="AQ51" s="367">
        <v>17.2</v>
      </c>
      <c r="AR51" s="368">
        <v>-38.4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1005503</v>
      </c>
      <c r="AN52" s="372">
        <v>36296</v>
      </c>
      <c r="AO52" s="373">
        <v>14.2</v>
      </c>
      <c r="AP52" s="374">
        <v>45545</v>
      </c>
      <c r="AQ52" s="375">
        <v>20.7</v>
      </c>
      <c r="AR52" s="376">
        <v>-6.5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2110859</v>
      </c>
      <c r="AN53" s="364">
        <v>77298</v>
      </c>
      <c r="AO53" s="365">
        <v>-34</v>
      </c>
      <c r="AP53" s="366">
        <v>85459</v>
      </c>
      <c r="AQ53" s="367">
        <v>-19.8</v>
      </c>
      <c r="AR53" s="368">
        <v>-14.2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715032</v>
      </c>
      <c r="AN54" s="372">
        <v>26184</v>
      </c>
      <c r="AO54" s="373">
        <v>-27.9</v>
      </c>
      <c r="AP54" s="374">
        <v>44378</v>
      </c>
      <c r="AQ54" s="375">
        <v>-2.6</v>
      </c>
      <c r="AR54" s="376">
        <v>-25.3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2373167</v>
      </c>
      <c r="AN55" s="364">
        <v>87830</v>
      </c>
      <c r="AO55" s="365">
        <v>13.6</v>
      </c>
      <c r="AP55" s="366">
        <v>83280</v>
      </c>
      <c r="AQ55" s="367">
        <v>-2.5</v>
      </c>
      <c r="AR55" s="368">
        <v>16.100000000000001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778685</v>
      </c>
      <c r="AN56" s="372">
        <v>28819</v>
      </c>
      <c r="AO56" s="373">
        <v>10.1</v>
      </c>
      <c r="AP56" s="374">
        <v>43123</v>
      </c>
      <c r="AQ56" s="375">
        <v>-2.8</v>
      </c>
      <c r="AR56" s="376">
        <v>12.9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2197315</v>
      </c>
      <c r="AN57" s="364">
        <v>82358</v>
      </c>
      <c r="AO57" s="365">
        <v>-6.2</v>
      </c>
      <c r="AP57" s="366">
        <v>88968</v>
      </c>
      <c r="AQ57" s="367">
        <v>6.8</v>
      </c>
      <c r="AR57" s="368">
        <v>-13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650457</v>
      </c>
      <c r="AN58" s="372">
        <v>24380</v>
      </c>
      <c r="AO58" s="373">
        <v>-15.4</v>
      </c>
      <c r="AP58" s="374">
        <v>45482</v>
      </c>
      <c r="AQ58" s="375">
        <v>5.5</v>
      </c>
      <c r="AR58" s="376">
        <v>-20.9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2708386</v>
      </c>
      <c r="AN59" s="364">
        <v>103012</v>
      </c>
      <c r="AO59" s="365">
        <v>25.1</v>
      </c>
      <c r="AP59" s="366">
        <v>85173</v>
      </c>
      <c r="AQ59" s="367">
        <v>-4.3</v>
      </c>
      <c r="AR59" s="368">
        <v>29.4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956083</v>
      </c>
      <c r="AN60" s="372">
        <v>36364</v>
      </c>
      <c r="AO60" s="373">
        <v>49.2</v>
      </c>
      <c r="AP60" s="374">
        <v>43913</v>
      </c>
      <c r="AQ60" s="375">
        <v>-3.4</v>
      </c>
      <c r="AR60" s="376">
        <v>52.6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2527098</v>
      </c>
      <c r="AN61" s="379">
        <v>93532</v>
      </c>
      <c r="AO61" s="380">
        <v>-4.5</v>
      </c>
      <c r="AP61" s="381">
        <v>89899</v>
      </c>
      <c r="AQ61" s="382">
        <v>-0.5</v>
      </c>
      <c r="AR61" s="368">
        <v>-4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821152</v>
      </c>
      <c r="AN62" s="372">
        <v>30409</v>
      </c>
      <c r="AO62" s="373">
        <v>6</v>
      </c>
      <c r="AP62" s="374">
        <v>44488</v>
      </c>
      <c r="AQ62" s="375">
        <v>3.5</v>
      </c>
      <c r="AR62" s="376">
        <v>2.5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ErLUAUg2Xm+3ymMnrBzy6SuTiBDr800MYsK4u0PL1U7ThvR2u2b57RQbYCcmObya1vob8aZ4EyNY8waxI7a1pg==" saltValue="mMaxNNNFbVKqXWB/890A8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ts6PBDiP0S7JyHmxFNLRTPpWN9nHo27vNYW1/4zsBfKrFwJQ2jbFZ8iHNb2P7q/vp7kZUDPBrFTU09Sg5xNw==" saltValue="tlpeiC+57AKEvyIP8alGl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KxfuhUbB6W8G+/MGR35JAdZffoy7jFbCFHr2tT+3FkBOTFYznxAsQT8u3qxSINhj/T7cuXzVrFBRSHEDwSQw==" saltValue="LB4DI7y0KsLDyPfZgSkap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2" t="s">
        <v>3</v>
      </c>
      <c r="D47" s="1232"/>
      <c r="E47" s="1233"/>
      <c r="F47" s="11">
        <v>25.65</v>
      </c>
      <c r="G47" s="12">
        <v>22.49</v>
      </c>
      <c r="H47" s="12">
        <v>33.840000000000003</v>
      </c>
      <c r="I47" s="12">
        <v>37.840000000000003</v>
      </c>
      <c r="J47" s="13">
        <v>40.82</v>
      </c>
    </row>
    <row r="48" spans="2:10" ht="57.75" customHeight="1" x14ac:dyDescent="0.15">
      <c r="B48" s="14"/>
      <c r="C48" s="1234" t="s">
        <v>4</v>
      </c>
      <c r="D48" s="1234"/>
      <c r="E48" s="1235"/>
      <c r="F48" s="15">
        <v>5.73</v>
      </c>
      <c r="G48" s="16">
        <v>5.76</v>
      </c>
      <c r="H48" s="16">
        <v>6.87</v>
      </c>
      <c r="I48" s="16">
        <v>5.56</v>
      </c>
      <c r="J48" s="17">
        <v>4.76</v>
      </c>
    </row>
    <row r="49" spans="2:10" ht="57.75" customHeight="1" thickBot="1" x14ac:dyDescent="0.2">
      <c r="B49" s="18"/>
      <c r="C49" s="1236" t="s">
        <v>5</v>
      </c>
      <c r="D49" s="1236"/>
      <c r="E49" s="1237"/>
      <c r="F49" s="19" t="s">
        <v>557</v>
      </c>
      <c r="G49" s="20" t="s">
        <v>558</v>
      </c>
      <c r="H49" s="20">
        <v>12.42</v>
      </c>
      <c r="I49" s="20">
        <v>2.2400000000000002</v>
      </c>
      <c r="J49" s="21">
        <v>2.02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axUa+UG2sG+C6h7wkHWQaclZ7GwWI0pG2msNSxqPIdH8B950GzhDyGsNEUTEqstPLRfyNv2t6pWcSVlw8/Hdw==" saltValue="WmcuBiNqUm+l4D/yJP08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吉浦　晃一朗（市町支援課）</cp:lastModifiedBy>
  <cp:lastPrinted>2020-09-28T07:05:38Z</cp:lastPrinted>
  <dcterms:created xsi:type="dcterms:W3CDTF">2020-02-10T06:01:54Z</dcterms:created>
  <dcterms:modified xsi:type="dcterms:W3CDTF">2020-09-29T04:34:32Z</dcterms:modified>
  <cp:category/>
</cp:coreProperties>
</file>